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24226"/>
  <mc:AlternateContent xmlns:mc="http://schemas.openxmlformats.org/markup-compatibility/2006">
    <mc:Choice Requires="x15">
      <x15ac:absPath xmlns:x15ac="http://schemas.microsoft.com/office/spreadsheetml/2010/11/ac" url="/Users/taylormcgill/Desktop/"/>
    </mc:Choice>
  </mc:AlternateContent>
  <xr:revisionPtr revIDLastSave="0" documentId="8_{72963001-E9F9-344F-AC8C-9DD26F0F8E91}" xr6:coauthVersionLast="47" xr6:coauthVersionMax="47" xr10:uidLastSave="{00000000-0000-0000-0000-000000000000}"/>
  <workbookProtection workbookAlgorithmName="SHA-512" workbookHashValue="0C7qXykfXTthCCpJKnyFEYWLhyUccYhWi5GZvvHeGwJf3530j2Uw9eIPnxPjArb72eceZFKEMcS3bgkT0SNFFg==" workbookSaltValue="hwzJ69sABknP/rp0bzQBuQ==" workbookSpinCount="100000" lockStructure="1"/>
  <bookViews>
    <workbookView xWindow="0" yWindow="760" windowWidth="29040" windowHeight="15720" xr2:uid="{00000000-000D-0000-FFFF-FFFF00000000}"/>
  </bookViews>
  <sheets>
    <sheet name="Driver_SummaryTable" sheetId="2" r:id="rId1"/>
    <sheet name="SchlDist_Summary" sheetId="12" r:id="rId2"/>
    <sheet name="Data_Drop" sheetId="14" state="hidden" r:id="rId3"/>
    <sheet name="SalBen_dataDrop" sheetId="11" state="hidden" r:id="rId4"/>
    <sheet name="Notes" sheetId="13" state="hidden" r:id="rId5"/>
  </sheets>
  <externalReferences>
    <externalReference r:id="rId6"/>
  </externalReferences>
  <definedNames>
    <definedName name="_xlnm._FilterDatabase" localSheetId="1" hidden="1">SchlDist_Summary!$B$8:$M$336</definedName>
    <definedName name="dba">[1]data!$A$6:$IV$373</definedName>
    <definedName name="IDX" localSheetId="3">SalBen_dataDrop!$A$1</definedName>
    <definedName name="_xlnm.Print_Area" localSheetId="0">Driver_SummaryTable!$B$3:$G$69</definedName>
    <definedName name="_xlnm.Print_Titles" localSheetId="1">SchlDist_Summary!$2:$8</definedName>
  </definedNames>
  <calcPr calcId="191029" iterate="1" iterateCount="1000" iterateDelta="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 i="14" l="1"/>
  <c r="R14" i="14" l="1"/>
  <c r="R18" i="14"/>
  <c r="R19" i="14"/>
  <c r="R24" i="14"/>
  <c r="R25" i="14"/>
  <c r="R31" i="14"/>
  <c r="R35" i="14"/>
  <c r="R37" i="14"/>
  <c r="R42" i="14"/>
  <c r="S42" i="14" s="1"/>
  <c r="T42" i="14" s="1"/>
  <c r="R43" i="14"/>
  <c r="R48" i="14"/>
  <c r="R49" i="14"/>
  <c r="R54" i="14"/>
  <c r="R55" i="14"/>
  <c r="R61" i="14"/>
  <c r="R67" i="14"/>
  <c r="R72" i="14"/>
  <c r="R73" i="14"/>
  <c r="R78" i="14"/>
  <c r="R79" i="14"/>
  <c r="R84" i="14"/>
  <c r="R85" i="14"/>
  <c r="R91" i="14"/>
  <c r="R96" i="14"/>
  <c r="R97" i="14"/>
  <c r="R103" i="14"/>
  <c r="R108" i="14"/>
  <c r="R109" i="14"/>
  <c r="R114" i="14"/>
  <c r="R115" i="14"/>
  <c r="R120" i="14"/>
  <c r="R121" i="14"/>
  <c r="R127" i="14"/>
  <c r="S127" i="14" s="1"/>
  <c r="T127" i="14" s="1"/>
  <c r="R133" i="14"/>
  <c r="R138" i="14"/>
  <c r="R139" i="14"/>
  <c r="R144" i="14"/>
  <c r="R145" i="14"/>
  <c r="R150" i="14"/>
  <c r="R151" i="14"/>
  <c r="R156" i="14"/>
  <c r="R157" i="14"/>
  <c r="R162" i="14"/>
  <c r="R163" i="14"/>
  <c r="R168" i="14"/>
  <c r="R169" i="14"/>
  <c r="R174" i="14"/>
  <c r="R175" i="14"/>
  <c r="R180" i="14"/>
  <c r="R181" i="14"/>
  <c r="R186" i="14"/>
  <c r="R187" i="14"/>
  <c r="R192" i="14"/>
  <c r="R193" i="14"/>
  <c r="R199" i="14"/>
  <c r="R204" i="14"/>
  <c r="R205" i="14"/>
  <c r="R211" i="14"/>
  <c r="R216" i="14"/>
  <c r="R217" i="14"/>
  <c r="R223" i="14"/>
  <c r="R228" i="14"/>
  <c r="R229" i="14"/>
  <c r="R234" i="14"/>
  <c r="R235" i="14"/>
  <c r="R240" i="14"/>
  <c r="R241" i="14"/>
  <c r="R243" i="14"/>
  <c r="R246" i="14"/>
  <c r="R247" i="14"/>
  <c r="R252" i="14"/>
  <c r="R253" i="14"/>
  <c r="R258" i="14"/>
  <c r="R259" i="14"/>
  <c r="R264" i="14"/>
  <c r="R265" i="14"/>
  <c r="R271" i="14"/>
  <c r="R277" i="14"/>
  <c r="R282" i="14"/>
  <c r="R283" i="14"/>
  <c r="R289" i="14"/>
  <c r="R294" i="14"/>
  <c r="R295" i="14"/>
  <c r="R297" i="14"/>
  <c r="R301" i="14"/>
  <c r="R306" i="14"/>
  <c r="R307" i="14"/>
  <c r="R313" i="14"/>
  <c r="R318" i="14"/>
  <c r="R319" i="14"/>
  <c r="R325" i="14"/>
  <c r="R330" i="14"/>
  <c r="R331" i="14"/>
  <c r="R337" i="14"/>
  <c r="M15" i="14"/>
  <c r="M16" i="14"/>
  <c r="M17" i="14"/>
  <c r="M18" i="14"/>
  <c r="M19" i="14"/>
  <c r="M20" i="14"/>
  <c r="M21" i="14"/>
  <c r="M22"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6"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0" i="14"/>
  <c r="M101" i="14"/>
  <c r="M102" i="14"/>
  <c r="M103" i="14"/>
  <c r="M104" i="14"/>
  <c r="M105" i="14"/>
  <c r="M106" i="14"/>
  <c r="M107" i="14"/>
  <c r="M108" i="14"/>
  <c r="M109" i="14"/>
  <c r="M110" i="14"/>
  <c r="M111" i="14"/>
  <c r="M112" i="14"/>
  <c r="M113" i="14"/>
  <c r="M114" i="14"/>
  <c r="M115" i="14"/>
  <c r="M116" i="14"/>
  <c r="M117" i="14"/>
  <c r="M118" i="14"/>
  <c r="M119" i="14"/>
  <c r="M120" i="14"/>
  <c r="M121" i="14"/>
  <c r="M122" i="14"/>
  <c r="M123" i="14"/>
  <c r="M124" i="14"/>
  <c r="M125" i="14"/>
  <c r="M126" i="14"/>
  <c r="M127" i="14"/>
  <c r="M128" i="14"/>
  <c r="M129" i="14"/>
  <c r="M130" i="14"/>
  <c r="M131" i="14"/>
  <c r="M132" i="14"/>
  <c r="M133" i="14"/>
  <c r="M134" i="14"/>
  <c r="M135" i="14"/>
  <c r="M136" i="14"/>
  <c r="M137" i="14"/>
  <c r="M138" i="14"/>
  <c r="M139" i="14"/>
  <c r="M140" i="14"/>
  <c r="M141" i="14"/>
  <c r="M142" i="14"/>
  <c r="M143" i="14"/>
  <c r="M144" i="14"/>
  <c r="M145" i="14"/>
  <c r="M146" i="14"/>
  <c r="M147" i="14"/>
  <c r="M148" i="14"/>
  <c r="M149" i="14"/>
  <c r="M150" i="14"/>
  <c r="M151" i="14"/>
  <c r="M152" i="14"/>
  <c r="M153" i="14"/>
  <c r="M154" i="14"/>
  <c r="M155" i="14"/>
  <c r="M156" i="14"/>
  <c r="M157" i="14"/>
  <c r="M158" i="14"/>
  <c r="M159" i="14"/>
  <c r="M160" i="14"/>
  <c r="M161" i="14"/>
  <c r="M162" i="14"/>
  <c r="M163" i="14"/>
  <c r="M164" i="14"/>
  <c r="M165" i="14"/>
  <c r="M166" i="14"/>
  <c r="M167" i="14"/>
  <c r="M168" i="14"/>
  <c r="M169" i="14"/>
  <c r="M170" i="14"/>
  <c r="M171" i="14"/>
  <c r="M172" i="14"/>
  <c r="M173" i="14"/>
  <c r="M174" i="14"/>
  <c r="M175" i="14"/>
  <c r="M176" i="14"/>
  <c r="M177" i="14"/>
  <c r="M178" i="14"/>
  <c r="M179" i="14"/>
  <c r="M180" i="14"/>
  <c r="M181" i="14"/>
  <c r="M182" i="14"/>
  <c r="M183" i="14"/>
  <c r="M184" i="14"/>
  <c r="M185" i="14"/>
  <c r="M186" i="14"/>
  <c r="M187" i="14"/>
  <c r="M188" i="14"/>
  <c r="M189" i="14"/>
  <c r="M190" i="14"/>
  <c r="M191" i="14"/>
  <c r="M192" i="14"/>
  <c r="M193" i="14"/>
  <c r="M194" i="14"/>
  <c r="M195" i="14"/>
  <c r="M196" i="14"/>
  <c r="M197" i="14"/>
  <c r="M198" i="14"/>
  <c r="M199" i="14"/>
  <c r="M200" i="14"/>
  <c r="M201" i="14"/>
  <c r="M202" i="14"/>
  <c r="M203" i="14"/>
  <c r="M204" i="14"/>
  <c r="S204" i="14" s="1"/>
  <c r="T204" i="14" s="1"/>
  <c r="M205" i="14"/>
  <c r="M206" i="14"/>
  <c r="M207" i="14"/>
  <c r="M208" i="14"/>
  <c r="M209" i="14"/>
  <c r="M210" i="14"/>
  <c r="M211" i="14"/>
  <c r="M212" i="14"/>
  <c r="M213" i="14"/>
  <c r="M214" i="14"/>
  <c r="M215" i="14"/>
  <c r="M216" i="14"/>
  <c r="M217" i="14"/>
  <c r="M218" i="14"/>
  <c r="M219" i="14"/>
  <c r="M220" i="14"/>
  <c r="M221" i="14"/>
  <c r="M222" i="14"/>
  <c r="M223" i="14"/>
  <c r="M224" i="14"/>
  <c r="M225" i="14"/>
  <c r="M226" i="14"/>
  <c r="M227" i="14"/>
  <c r="M228" i="14"/>
  <c r="S228" i="14" s="1"/>
  <c r="T228" i="14" s="1"/>
  <c r="M229" i="14"/>
  <c r="M230" i="14"/>
  <c r="M231" i="14"/>
  <c r="M232" i="14"/>
  <c r="M233" i="14"/>
  <c r="M234" i="14"/>
  <c r="M235" i="14"/>
  <c r="M236" i="14"/>
  <c r="M237" i="14"/>
  <c r="M238" i="14"/>
  <c r="M239" i="14"/>
  <c r="M240" i="14"/>
  <c r="S240" i="14" s="1"/>
  <c r="T240" i="14" s="1"/>
  <c r="M241" i="14"/>
  <c r="M242" i="14"/>
  <c r="M243" i="14"/>
  <c r="M244" i="14"/>
  <c r="M245" i="14"/>
  <c r="M246" i="14"/>
  <c r="M247" i="14"/>
  <c r="M248" i="14"/>
  <c r="M249" i="14"/>
  <c r="M250" i="14"/>
  <c r="M251" i="14"/>
  <c r="M252" i="14"/>
  <c r="M253" i="14"/>
  <c r="M254" i="14"/>
  <c r="M255" i="14"/>
  <c r="M256" i="14"/>
  <c r="M257" i="14"/>
  <c r="M258" i="14"/>
  <c r="M259" i="14"/>
  <c r="M260" i="14"/>
  <c r="M261" i="14"/>
  <c r="M262" i="14"/>
  <c r="M263" i="14"/>
  <c r="M264" i="14"/>
  <c r="S264" i="14" s="1"/>
  <c r="T264" i="14" s="1"/>
  <c r="M265" i="14"/>
  <c r="M266" i="14"/>
  <c r="M267" i="14"/>
  <c r="M268" i="14"/>
  <c r="M269" i="14"/>
  <c r="M270" i="14"/>
  <c r="M271" i="14"/>
  <c r="M272" i="14"/>
  <c r="M273" i="14"/>
  <c r="M274" i="14"/>
  <c r="M275" i="14"/>
  <c r="M276" i="14"/>
  <c r="M277" i="14"/>
  <c r="M278" i="14"/>
  <c r="M279" i="14"/>
  <c r="M280" i="14"/>
  <c r="M281" i="14"/>
  <c r="M282" i="14"/>
  <c r="M283" i="14"/>
  <c r="M284" i="14"/>
  <c r="M285" i="14"/>
  <c r="M286" i="14"/>
  <c r="M287" i="14"/>
  <c r="M288" i="14"/>
  <c r="M289" i="14"/>
  <c r="M290" i="14"/>
  <c r="M291" i="14"/>
  <c r="M292" i="14"/>
  <c r="M293" i="14"/>
  <c r="M294" i="14"/>
  <c r="M295" i="14"/>
  <c r="M296" i="14"/>
  <c r="M297" i="14"/>
  <c r="M298" i="14"/>
  <c r="M299" i="14"/>
  <c r="M300" i="14"/>
  <c r="M301" i="14"/>
  <c r="M302" i="14"/>
  <c r="M303" i="14"/>
  <c r="M304" i="14"/>
  <c r="M305" i="14"/>
  <c r="M306" i="14"/>
  <c r="M307" i="14"/>
  <c r="M308" i="14"/>
  <c r="M309" i="14"/>
  <c r="M310" i="14"/>
  <c r="M311" i="14"/>
  <c r="M312" i="14"/>
  <c r="M313" i="14"/>
  <c r="M314" i="14"/>
  <c r="M315" i="14"/>
  <c r="M316" i="14"/>
  <c r="M317" i="14"/>
  <c r="M318" i="14"/>
  <c r="M319" i="14"/>
  <c r="M320" i="14"/>
  <c r="M321" i="14"/>
  <c r="M322" i="14"/>
  <c r="M323" i="14"/>
  <c r="M324" i="14"/>
  <c r="M325" i="14"/>
  <c r="M326" i="14"/>
  <c r="M327" i="14"/>
  <c r="M328" i="14"/>
  <c r="M329" i="14"/>
  <c r="M330" i="14"/>
  <c r="M331" i="14"/>
  <c r="M332" i="14"/>
  <c r="M333" i="14"/>
  <c r="M334" i="14"/>
  <c r="M335" i="14"/>
  <c r="M336" i="14"/>
  <c r="M337" i="14"/>
  <c r="M338" i="14"/>
  <c r="M14" i="14"/>
  <c r="R15" i="14"/>
  <c r="S15" i="14" s="1"/>
  <c r="T15" i="14" s="1"/>
  <c r="R21" i="14"/>
  <c r="R27" i="14"/>
  <c r="S27" i="14" s="1"/>
  <c r="R30" i="14"/>
  <c r="S30" i="14" s="1"/>
  <c r="T30" i="14" s="1"/>
  <c r="R33" i="14"/>
  <c r="R36" i="14"/>
  <c r="S36" i="14" s="1"/>
  <c r="T36" i="14" s="1"/>
  <c r="R39" i="14"/>
  <c r="S39" i="14" s="1"/>
  <c r="T39" i="14" s="1"/>
  <c r="R45" i="14"/>
  <c r="R51" i="14"/>
  <c r="S51" i="14" s="1"/>
  <c r="R57" i="14"/>
  <c r="S57" i="14" s="1"/>
  <c r="T57" i="14" s="1"/>
  <c r="R60" i="14"/>
  <c r="R63" i="14"/>
  <c r="S63" i="14" s="1"/>
  <c r="T63" i="14" s="1"/>
  <c r="R66" i="14"/>
  <c r="S66" i="14" s="1"/>
  <c r="T66" i="14" s="1"/>
  <c r="R69" i="14"/>
  <c r="R70" i="14"/>
  <c r="S70" i="14" s="1"/>
  <c r="T70" i="14" s="1"/>
  <c r="R75" i="14"/>
  <c r="S75" i="14" s="1"/>
  <c r="T75" i="14" s="1"/>
  <c r="R81" i="14"/>
  <c r="R82" i="14"/>
  <c r="S82" i="14" s="1"/>
  <c r="T82" i="14" s="1"/>
  <c r="R87" i="14"/>
  <c r="S87" i="14" s="1"/>
  <c r="T87" i="14" s="1"/>
  <c r="R90" i="14"/>
  <c r="S90" i="14" s="1"/>
  <c r="T90" i="14" s="1"/>
  <c r="R93" i="14"/>
  <c r="S93" i="14" s="1"/>
  <c r="T93" i="14" s="1"/>
  <c r="R99" i="14"/>
  <c r="S99" i="14" s="1"/>
  <c r="T99" i="14" s="1"/>
  <c r="R102" i="14"/>
  <c r="S102" i="14" s="1"/>
  <c r="T102" i="14" s="1"/>
  <c r="R105" i="14"/>
  <c r="R111" i="14"/>
  <c r="S111" i="14" s="1"/>
  <c r="T111" i="14" s="1"/>
  <c r="R117" i="14"/>
  <c r="R123" i="14"/>
  <c r="S123" i="14" s="1"/>
  <c r="R126" i="14"/>
  <c r="S126" i="14" s="1"/>
  <c r="R129" i="14"/>
  <c r="R132" i="14"/>
  <c r="R135" i="14"/>
  <c r="S135" i="14" s="1"/>
  <c r="T135" i="14" s="1"/>
  <c r="R141" i="14"/>
  <c r="R147" i="14"/>
  <c r="S147" i="14" s="1"/>
  <c r="R153" i="14"/>
  <c r="S153" i="14" s="1"/>
  <c r="T153" i="14" s="1"/>
  <c r="R159" i="14"/>
  <c r="S159" i="14" s="1"/>
  <c r="T159" i="14" s="1"/>
  <c r="R165" i="14"/>
  <c r="R171" i="14"/>
  <c r="S171" i="14" s="1"/>
  <c r="R177" i="14"/>
  <c r="R183" i="14"/>
  <c r="S183" i="14" s="1"/>
  <c r="T183" i="14" s="1"/>
  <c r="R189" i="14"/>
  <c r="R195" i="14"/>
  <c r="S195" i="14" s="1"/>
  <c r="R201" i="14"/>
  <c r="S201" i="14" s="1"/>
  <c r="T201" i="14" s="1"/>
  <c r="R202" i="14"/>
  <c r="R207" i="14"/>
  <c r="S207" i="14" s="1"/>
  <c r="T207" i="14" s="1"/>
  <c r="R210" i="14"/>
  <c r="S210" i="14" s="1"/>
  <c r="T210" i="14" s="1"/>
  <c r="R213" i="14"/>
  <c r="S213" i="14" s="1"/>
  <c r="T213" i="14" s="1"/>
  <c r="R219" i="14"/>
  <c r="S219" i="14" s="1"/>
  <c r="R222" i="14"/>
  <c r="S222" i="14" s="1"/>
  <c r="T222" i="14" s="1"/>
  <c r="R225" i="14"/>
  <c r="R231" i="14"/>
  <c r="S231" i="14" s="1"/>
  <c r="R237" i="14"/>
  <c r="R249" i="14"/>
  <c r="R255" i="14"/>
  <c r="S255" i="14" s="1"/>
  <c r="T255" i="14" s="1"/>
  <c r="R261" i="14"/>
  <c r="S261" i="14" s="1"/>
  <c r="R267" i="14"/>
  <c r="S267" i="14" s="1"/>
  <c r="R270" i="14"/>
  <c r="S270" i="14" s="1"/>
  <c r="T270" i="14" s="1"/>
  <c r="R274" i="14"/>
  <c r="R279" i="14"/>
  <c r="S279" i="14" s="1"/>
  <c r="T279" i="14" s="1"/>
  <c r="R285" i="14"/>
  <c r="R291" i="14"/>
  <c r="S291" i="14" s="1"/>
  <c r="R303" i="14"/>
  <c r="S303" i="14" s="1"/>
  <c r="T303" i="14" s="1"/>
  <c r="R315" i="14"/>
  <c r="S315" i="14" s="1"/>
  <c r="R321" i="14"/>
  <c r="D11" i="2"/>
  <c r="V20" i="14"/>
  <c r="V21" i="14"/>
  <c r="V22" i="14"/>
  <c r="V23" i="14"/>
  <c r="V24" i="14"/>
  <c r="V25" i="14"/>
  <c r="V26" i="14"/>
  <c r="V27" i="14"/>
  <c r="V28" i="14"/>
  <c r="V29" i="14"/>
  <c r="V30" i="14"/>
  <c r="V31" i="14"/>
  <c r="V32" i="14"/>
  <c r="V33" i="14"/>
  <c r="V34" i="14"/>
  <c r="V35" i="14"/>
  <c r="V36" i="14"/>
  <c r="V37" i="14"/>
  <c r="V38" i="14"/>
  <c r="V39" i="14"/>
  <c r="V40" i="14"/>
  <c r="V41" i="14"/>
  <c r="V42" i="14"/>
  <c r="V43" i="14"/>
  <c r="V44" i="14"/>
  <c r="V45" i="14"/>
  <c r="V46" i="14"/>
  <c r="V47" i="14"/>
  <c r="V48" i="14"/>
  <c r="V49" i="14"/>
  <c r="V50" i="14"/>
  <c r="V51" i="14"/>
  <c r="V52" i="14"/>
  <c r="V53" i="14"/>
  <c r="V54" i="14"/>
  <c r="V55" i="14"/>
  <c r="V56" i="14"/>
  <c r="V57" i="14"/>
  <c r="V58" i="14"/>
  <c r="V59" i="14"/>
  <c r="V60" i="14"/>
  <c r="V61" i="14"/>
  <c r="V62" i="14"/>
  <c r="V63" i="14"/>
  <c r="V64" i="14"/>
  <c r="V65" i="14"/>
  <c r="V66" i="14"/>
  <c r="V67" i="14"/>
  <c r="V68" i="14"/>
  <c r="V69" i="14"/>
  <c r="V70" i="14"/>
  <c r="V71" i="14"/>
  <c r="V72" i="14"/>
  <c r="V73" i="14"/>
  <c r="V74" i="14"/>
  <c r="V75" i="14"/>
  <c r="V76" i="14"/>
  <c r="V77" i="14"/>
  <c r="V78" i="14"/>
  <c r="V79" i="14"/>
  <c r="V80" i="14"/>
  <c r="V81" i="14"/>
  <c r="V82" i="14"/>
  <c r="V83" i="14"/>
  <c r="V84" i="14"/>
  <c r="V85" i="14"/>
  <c r="V86" i="14"/>
  <c r="V87" i="14"/>
  <c r="V88" i="14"/>
  <c r="V89" i="14"/>
  <c r="V90" i="14"/>
  <c r="V91" i="14"/>
  <c r="V92" i="14"/>
  <c r="V93" i="14"/>
  <c r="V94" i="14"/>
  <c r="V95" i="14"/>
  <c r="V96" i="14"/>
  <c r="V97" i="14"/>
  <c r="V98" i="14"/>
  <c r="V99" i="14"/>
  <c r="V100" i="14"/>
  <c r="V101" i="14"/>
  <c r="V102" i="14"/>
  <c r="V103" i="14"/>
  <c r="V104" i="14"/>
  <c r="V105" i="14"/>
  <c r="V106" i="14"/>
  <c r="V107" i="14"/>
  <c r="V108" i="14"/>
  <c r="V109" i="14"/>
  <c r="V110" i="14"/>
  <c r="V111" i="14"/>
  <c r="V112" i="14"/>
  <c r="V113" i="14"/>
  <c r="V114" i="14"/>
  <c r="V115" i="14"/>
  <c r="V116" i="14"/>
  <c r="V117" i="14"/>
  <c r="V118" i="14"/>
  <c r="V119" i="14"/>
  <c r="V120" i="14"/>
  <c r="V121" i="14"/>
  <c r="V122" i="14"/>
  <c r="V123" i="14"/>
  <c r="V124" i="14"/>
  <c r="V125" i="14"/>
  <c r="V126" i="14"/>
  <c r="V127" i="14"/>
  <c r="V128" i="14"/>
  <c r="V129" i="14"/>
  <c r="V130" i="14"/>
  <c r="V131" i="14"/>
  <c r="V132" i="14"/>
  <c r="V133" i="14"/>
  <c r="V134" i="14"/>
  <c r="V135" i="14"/>
  <c r="V136" i="14"/>
  <c r="V137" i="14"/>
  <c r="V138" i="14"/>
  <c r="V139" i="14"/>
  <c r="V140" i="14"/>
  <c r="V141" i="14"/>
  <c r="V142" i="14"/>
  <c r="V143" i="14"/>
  <c r="V144" i="14"/>
  <c r="V145" i="14"/>
  <c r="V146" i="14"/>
  <c r="V147" i="14"/>
  <c r="V148" i="14"/>
  <c r="V149" i="14"/>
  <c r="V150" i="14"/>
  <c r="V151" i="14"/>
  <c r="V152" i="14"/>
  <c r="V153" i="14"/>
  <c r="V154" i="14"/>
  <c r="V155" i="14"/>
  <c r="V156" i="14"/>
  <c r="V157" i="14"/>
  <c r="V158" i="14"/>
  <c r="V159" i="14"/>
  <c r="V160" i="14"/>
  <c r="V161" i="14"/>
  <c r="V162" i="14"/>
  <c r="V163" i="14"/>
  <c r="V164" i="14"/>
  <c r="V165" i="14"/>
  <c r="V166" i="14"/>
  <c r="V167" i="14"/>
  <c r="V168" i="14"/>
  <c r="V169" i="14"/>
  <c r="V170" i="14"/>
  <c r="V171" i="14"/>
  <c r="V172" i="14"/>
  <c r="V173" i="14"/>
  <c r="V174" i="14"/>
  <c r="V175" i="14"/>
  <c r="V176" i="14"/>
  <c r="V177" i="14"/>
  <c r="V178" i="14"/>
  <c r="V179" i="14"/>
  <c r="V180" i="14"/>
  <c r="V181" i="14"/>
  <c r="V182" i="14"/>
  <c r="V183" i="14"/>
  <c r="V184" i="14"/>
  <c r="V185" i="14"/>
  <c r="V186" i="14"/>
  <c r="V187" i="14"/>
  <c r="V188" i="14"/>
  <c r="V189" i="14"/>
  <c r="V190" i="14"/>
  <c r="V191" i="14"/>
  <c r="V192" i="14"/>
  <c r="V193" i="14"/>
  <c r="V194" i="14"/>
  <c r="V195" i="14"/>
  <c r="V196" i="14"/>
  <c r="V197" i="14"/>
  <c r="V198" i="14"/>
  <c r="V199" i="14"/>
  <c r="V200" i="14"/>
  <c r="V201" i="14"/>
  <c r="V202" i="14"/>
  <c r="V203" i="14"/>
  <c r="V204" i="14"/>
  <c r="V205" i="14"/>
  <c r="V206" i="14"/>
  <c r="V207" i="14"/>
  <c r="V208" i="14"/>
  <c r="V209" i="14"/>
  <c r="V210" i="14"/>
  <c r="V211" i="14"/>
  <c r="V212" i="14"/>
  <c r="V213" i="14"/>
  <c r="V214" i="14"/>
  <c r="V215" i="14"/>
  <c r="V216" i="14"/>
  <c r="V217" i="14"/>
  <c r="V218" i="14"/>
  <c r="V219" i="14"/>
  <c r="V220" i="14"/>
  <c r="V221" i="14"/>
  <c r="V222" i="14"/>
  <c r="V223" i="14"/>
  <c r="V224" i="14"/>
  <c r="V225" i="14"/>
  <c r="V226" i="14"/>
  <c r="V227" i="14"/>
  <c r="V228" i="14"/>
  <c r="V229" i="14"/>
  <c r="V230" i="14"/>
  <c r="V231" i="14"/>
  <c r="V232" i="14"/>
  <c r="V233" i="14"/>
  <c r="V234" i="14"/>
  <c r="V235" i="14"/>
  <c r="V236" i="14"/>
  <c r="V237" i="14"/>
  <c r="V238" i="14"/>
  <c r="V239" i="14"/>
  <c r="V240" i="14"/>
  <c r="V241" i="14"/>
  <c r="V242" i="14"/>
  <c r="V243" i="14"/>
  <c r="V244" i="14"/>
  <c r="V245" i="14"/>
  <c r="V246" i="14"/>
  <c r="V247" i="14"/>
  <c r="V248" i="14"/>
  <c r="V249" i="14"/>
  <c r="V250" i="14"/>
  <c r="V251" i="14"/>
  <c r="V252" i="14"/>
  <c r="V253" i="14"/>
  <c r="V254" i="14"/>
  <c r="V255" i="14"/>
  <c r="V256" i="14"/>
  <c r="V257" i="14"/>
  <c r="V258" i="14"/>
  <c r="V259" i="14"/>
  <c r="V260" i="14"/>
  <c r="V261" i="14"/>
  <c r="V262" i="14"/>
  <c r="V263" i="14"/>
  <c r="V264" i="14"/>
  <c r="V265" i="14"/>
  <c r="V266" i="14"/>
  <c r="V267" i="14"/>
  <c r="V268" i="14"/>
  <c r="V269" i="14"/>
  <c r="V270" i="14"/>
  <c r="V271" i="14"/>
  <c r="V272" i="14"/>
  <c r="V273" i="14"/>
  <c r="V274" i="14"/>
  <c r="V275" i="14"/>
  <c r="V276" i="14"/>
  <c r="V277" i="14"/>
  <c r="V278" i="14"/>
  <c r="V279" i="14"/>
  <c r="V280" i="14"/>
  <c r="V281" i="14"/>
  <c r="V282" i="14"/>
  <c r="V283" i="14"/>
  <c r="V284" i="14"/>
  <c r="V285" i="14"/>
  <c r="V286" i="14"/>
  <c r="V287" i="14"/>
  <c r="V288" i="14"/>
  <c r="V289" i="14"/>
  <c r="V290" i="14"/>
  <c r="V291" i="14"/>
  <c r="V292" i="14"/>
  <c r="V293" i="14"/>
  <c r="V294" i="14"/>
  <c r="V295" i="14"/>
  <c r="V296" i="14"/>
  <c r="V297" i="14"/>
  <c r="V298" i="14"/>
  <c r="V299" i="14"/>
  <c r="V300" i="14"/>
  <c r="V301" i="14"/>
  <c r="V302" i="14"/>
  <c r="V303" i="14"/>
  <c r="V304" i="14"/>
  <c r="V305" i="14"/>
  <c r="V306" i="14"/>
  <c r="V307" i="14"/>
  <c r="V308" i="14"/>
  <c r="V309" i="14"/>
  <c r="V310" i="14"/>
  <c r="V311" i="14"/>
  <c r="V312" i="14"/>
  <c r="V313" i="14"/>
  <c r="V314" i="14"/>
  <c r="V315" i="14"/>
  <c r="V316" i="14"/>
  <c r="V317" i="14"/>
  <c r="V318" i="14"/>
  <c r="V319" i="14"/>
  <c r="V320" i="14"/>
  <c r="V321" i="14"/>
  <c r="V322" i="14"/>
  <c r="V323" i="14"/>
  <c r="V324" i="14"/>
  <c r="V325" i="14"/>
  <c r="V326" i="14"/>
  <c r="V327" i="14"/>
  <c r="V328" i="14"/>
  <c r="V329" i="14"/>
  <c r="V330" i="14"/>
  <c r="V331" i="14"/>
  <c r="V332" i="14"/>
  <c r="V333" i="14"/>
  <c r="V334" i="14"/>
  <c r="V335" i="14"/>
  <c r="V336" i="14"/>
  <c r="V337" i="14"/>
  <c r="V338" i="14"/>
  <c r="V14" i="14"/>
  <c r="V15" i="14"/>
  <c r="V16" i="14"/>
  <c r="V17" i="14"/>
  <c r="V18" i="14"/>
  <c r="V19" i="14"/>
  <c r="M7" i="12"/>
  <c r="L7" i="12"/>
  <c r="J7" i="12"/>
  <c r="I7" i="12"/>
  <c r="G7" i="12"/>
  <c r="X6" i="14"/>
  <c r="U340" i="14"/>
  <c r="F7" i="12"/>
  <c r="D7" i="12"/>
  <c r="C7" i="12"/>
  <c r="B7" i="12"/>
  <c r="B347" i="12"/>
  <c r="A10" i="12"/>
  <c r="A11" i="12"/>
  <c r="A12" i="12"/>
  <c r="A13" i="12"/>
  <c r="B13" i="12" s="1"/>
  <c r="A14" i="12"/>
  <c r="A15" i="12"/>
  <c r="B15" i="12" s="1"/>
  <c r="A16" i="12"/>
  <c r="B16" i="12" s="1"/>
  <c r="A17" i="12"/>
  <c r="A18" i="12"/>
  <c r="A19" i="12"/>
  <c r="A20" i="12"/>
  <c r="A21" i="12"/>
  <c r="A22" i="12"/>
  <c r="B22" i="12" s="1"/>
  <c r="A23" i="12"/>
  <c r="B23" i="12" s="1"/>
  <c r="A24" i="12"/>
  <c r="B24" i="12" s="1"/>
  <c r="A25" i="12"/>
  <c r="A26" i="12"/>
  <c r="A27" i="12"/>
  <c r="A28" i="12"/>
  <c r="A29" i="12"/>
  <c r="A30" i="12"/>
  <c r="B30" i="12" s="1"/>
  <c r="A31" i="12"/>
  <c r="A32" i="12"/>
  <c r="B32" i="12" s="1"/>
  <c r="A33" i="12"/>
  <c r="B33" i="12" s="1"/>
  <c r="A34" i="12"/>
  <c r="A35" i="12"/>
  <c r="A36" i="12"/>
  <c r="A37" i="12"/>
  <c r="A38" i="12"/>
  <c r="B38" i="12" s="1"/>
  <c r="A39" i="12"/>
  <c r="B39" i="12" s="1"/>
  <c r="A40" i="12"/>
  <c r="A41" i="12"/>
  <c r="A42" i="12"/>
  <c r="A43" i="12"/>
  <c r="A44" i="12"/>
  <c r="A45" i="12"/>
  <c r="F45" i="12" s="1"/>
  <c r="A46" i="12"/>
  <c r="B46" i="12" s="1"/>
  <c r="A47" i="12"/>
  <c r="A48" i="12"/>
  <c r="A49" i="12"/>
  <c r="B49" i="12" s="1"/>
  <c r="A50" i="12"/>
  <c r="A51" i="12"/>
  <c r="A52" i="12"/>
  <c r="A53" i="12"/>
  <c r="F53" i="12" s="1"/>
  <c r="A54" i="12"/>
  <c r="A55" i="12"/>
  <c r="A56" i="12"/>
  <c r="A57" i="12"/>
  <c r="B57" i="12" s="1"/>
  <c r="A58" i="12"/>
  <c r="A59" i="12"/>
  <c r="A60" i="12"/>
  <c r="B60" i="12" s="1"/>
  <c r="A61" i="12"/>
  <c r="A62" i="12"/>
  <c r="A63" i="12"/>
  <c r="A64" i="12"/>
  <c r="B64" i="12" s="1"/>
  <c r="A65" i="12"/>
  <c r="B65" i="12" s="1"/>
  <c r="A66" i="12"/>
  <c r="A67" i="12"/>
  <c r="A68" i="12"/>
  <c r="B68" i="12" s="1"/>
  <c r="A69" i="12"/>
  <c r="A70" i="12"/>
  <c r="B70" i="12" s="1"/>
  <c r="A71" i="12"/>
  <c r="A72" i="12"/>
  <c r="B72" i="12" s="1"/>
  <c r="A73" i="12"/>
  <c r="B73" i="12" s="1"/>
  <c r="A74" i="12"/>
  <c r="A75" i="12"/>
  <c r="A76" i="12"/>
  <c r="A77" i="12"/>
  <c r="A78" i="12"/>
  <c r="A79" i="12"/>
  <c r="B79" i="12" s="1"/>
  <c r="A80" i="12"/>
  <c r="B80" i="12" s="1"/>
  <c r="A81" i="12"/>
  <c r="B81" i="12" s="1"/>
  <c r="A82" i="12"/>
  <c r="A83" i="12"/>
  <c r="A84" i="12"/>
  <c r="A85" i="12"/>
  <c r="B85" i="12" s="1"/>
  <c r="A86" i="12"/>
  <c r="A87" i="12"/>
  <c r="A88" i="12"/>
  <c r="B88" i="12" s="1"/>
  <c r="A89" i="12"/>
  <c r="A90" i="12"/>
  <c r="A91" i="12"/>
  <c r="B91" i="12" s="1"/>
  <c r="A92" i="12"/>
  <c r="A93" i="12"/>
  <c r="A94" i="12"/>
  <c r="B94" i="12" s="1"/>
  <c r="A95" i="12"/>
  <c r="B95" i="12" s="1"/>
  <c r="A96" i="12"/>
  <c r="B96" i="12" s="1"/>
  <c r="A97" i="12"/>
  <c r="B97" i="12" s="1"/>
  <c r="A98" i="12"/>
  <c r="A99" i="12"/>
  <c r="A100" i="12"/>
  <c r="A101" i="12"/>
  <c r="F101" i="12" s="1"/>
  <c r="A102" i="12"/>
  <c r="A103" i="12"/>
  <c r="A104" i="12"/>
  <c r="A105" i="12"/>
  <c r="A106" i="12"/>
  <c r="A107" i="12"/>
  <c r="A108" i="12"/>
  <c r="A109" i="12"/>
  <c r="A110" i="12"/>
  <c r="A111" i="12"/>
  <c r="B111" i="12" s="1"/>
  <c r="A112" i="12"/>
  <c r="A113" i="12"/>
  <c r="A114" i="12"/>
  <c r="A115" i="12"/>
  <c r="B115" i="12" s="1"/>
  <c r="A116" i="12"/>
  <c r="B116" i="12" s="1"/>
  <c r="A117" i="12"/>
  <c r="A118" i="12"/>
  <c r="B118" i="12" s="1"/>
  <c r="A119" i="12"/>
  <c r="B119" i="12" s="1"/>
  <c r="A120" i="12"/>
  <c r="F120" i="12" s="1"/>
  <c r="A121" i="12"/>
  <c r="A122" i="12"/>
  <c r="A123" i="12"/>
  <c r="A124" i="12"/>
  <c r="A125" i="12"/>
  <c r="A126" i="12"/>
  <c r="B126" i="12" s="1"/>
  <c r="A127" i="12"/>
  <c r="A128" i="12"/>
  <c r="B128" i="12" s="1"/>
  <c r="A129" i="12"/>
  <c r="A130" i="12"/>
  <c r="A131" i="12"/>
  <c r="A132" i="12"/>
  <c r="A133" i="12"/>
  <c r="A134" i="12"/>
  <c r="B134" i="12" s="1"/>
  <c r="A135" i="12"/>
  <c r="B135" i="12" s="1"/>
  <c r="A136" i="12"/>
  <c r="G136" i="12" s="1"/>
  <c r="A137" i="12"/>
  <c r="A138" i="12"/>
  <c r="A139" i="12"/>
  <c r="A140" i="12"/>
  <c r="A141" i="12"/>
  <c r="A142" i="12"/>
  <c r="B142" i="12" s="1"/>
  <c r="A143" i="12"/>
  <c r="A144" i="12"/>
  <c r="A145" i="12"/>
  <c r="A146" i="12"/>
  <c r="A147" i="12"/>
  <c r="A148" i="12"/>
  <c r="A149" i="12"/>
  <c r="A150" i="12"/>
  <c r="B150" i="12" s="1"/>
  <c r="A151" i="12"/>
  <c r="A152" i="12"/>
  <c r="B152" i="12" s="1"/>
  <c r="A153" i="12"/>
  <c r="A154" i="12"/>
  <c r="A155" i="12"/>
  <c r="B155" i="12" s="1"/>
  <c r="A156" i="12"/>
  <c r="A157" i="12"/>
  <c r="A158" i="12"/>
  <c r="B158" i="12" s="1"/>
  <c r="A159" i="12"/>
  <c r="B159" i="12" s="1"/>
  <c r="A160" i="12"/>
  <c r="A161" i="12"/>
  <c r="A162" i="12"/>
  <c r="A163" i="12"/>
  <c r="A164" i="12"/>
  <c r="A165" i="12"/>
  <c r="A166" i="12"/>
  <c r="B166" i="12" s="1"/>
  <c r="A167" i="12"/>
  <c r="A168" i="12"/>
  <c r="A169" i="12"/>
  <c r="A170" i="12"/>
  <c r="A171" i="12"/>
  <c r="A172" i="12"/>
  <c r="A173" i="12"/>
  <c r="B173" i="12" s="1"/>
  <c r="A174" i="12"/>
  <c r="B174" i="12" s="1"/>
  <c r="A175" i="12"/>
  <c r="A176" i="12"/>
  <c r="B176" i="12" s="1"/>
  <c r="A177" i="12"/>
  <c r="A178" i="12"/>
  <c r="A179" i="12"/>
  <c r="A180" i="12"/>
  <c r="A181" i="12"/>
  <c r="A182" i="12"/>
  <c r="B182" i="12" s="1"/>
  <c r="A183" i="12"/>
  <c r="A184" i="12"/>
  <c r="G184" i="12" s="1"/>
  <c r="A185" i="12"/>
  <c r="A186" i="12"/>
  <c r="B186" i="12" s="1"/>
  <c r="A187" i="12"/>
  <c r="B187" i="12" s="1"/>
  <c r="A188" i="12"/>
  <c r="B188" i="12" s="1"/>
  <c r="A189" i="12"/>
  <c r="A190" i="12"/>
  <c r="B190" i="12" s="1"/>
  <c r="A191" i="12"/>
  <c r="A192" i="12"/>
  <c r="B192" i="12" s="1"/>
  <c r="A193" i="12"/>
  <c r="A194" i="12"/>
  <c r="B194" i="12" s="1"/>
  <c r="A195" i="12"/>
  <c r="A196" i="12"/>
  <c r="A197" i="12"/>
  <c r="A198" i="12"/>
  <c r="B198" i="12" s="1"/>
  <c r="A199" i="12"/>
  <c r="B199" i="12" s="1"/>
  <c r="A200" i="12"/>
  <c r="B200" i="12" s="1"/>
  <c r="A201" i="12"/>
  <c r="A202" i="12"/>
  <c r="B202" i="12" s="1"/>
  <c r="A203" i="12"/>
  <c r="A204" i="12"/>
  <c r="A205" i="12"/>
  <c r="A206" i="12"/>
  <c r="B206" i="12" s="1"/>
  <c r="A207" i="12"/>
  <c r="A208" i="12"/>
  <c r="B208" i="12" s="1"/>
  <c r="A209" i="12"/>
  <c r="B209" i="12" s="1"/>
  <c r="A210" i="12"/>
  <c r="A211" i="12"/>
  <c r="A212" i="12"/>
  <c r="A213" i="12"/>
  <c r="A214" i="12"/>
  <c r="A215" i="12"/>
  <c r="A216" i="12"/>
  <c r="A217" i="12"/>
  <c r="A218" i="12"/>
  <c r="B218" i="12" s="1"/>
  <c r="A219" i="12"/>
  <c r="B219" i="12" s="1"/>
  <c r="A220" i="12"/>
  <c r="A221" i="12"/>
  <c r="A222" i="12"/>
  <c r="A223" i="12"/>
  <c r="A224" i="12"/>
  <c r="B224" i="12" s="1"/>
  <c r="A225" i="12"/>
  <c r="A226" i="12"/>
  <c r="A227" i="12"/>
  <c r="A228" i="12"/>
  <c r="A229" i="12"/>
  <c r="B229" i="12" s="1"/>
  <c r="A230" i="12"/>
  <c r="A231" i="12"/>
  <c r="A232" i="12"/>
  <c r="G232" i="12" s="1"/>
  <c r="A233" i="12"/>
  <c r="B233" i="12" s="1"/>
  <c r="A234" i="12"/>
  <c r="B234" i="12" s="1"/>
  <c r="A235" i="12"/>
  <c r="A236" i="12"/>
  <c r="B236" i="12" s="1"/>
  <c r="A237" i="12"/>
  <c r="B237" i="12" s="1"/>
  <c r="A238" i="12"/>
  <c r="B238" i="12" s="1"/>
  <c r="A239" i="12"/>
  <c r="A240" i="12"/>
  <c r="A241" i="12"/>
  <c r="A242" i="12"/>
  <c r="A243" i="12"/>
  <c r="A244" i="12"/>
  <c r="A245" i="12"/>
  <c r="A246" i="12"/>
  <c r="A247" i="12"/>
  <c r="B247" i="12" s="1"/>
  <c r="A248" i="12"/>
  <c r="A249" i="12"/>
  <c r="A250" i="12"/>
  <c r="A251" i="12"/>
  <c r="B251" i="12" s="1"/>
  <c r="A252" i="12"/>
  <c r="A253" i="12"/>
  <c r="A254" i="12"/>
  <c r="B254" i="12" s="1"/>
  <c r="A255" i="12"/>
  <c r="B255" i="12" s="1"/>
  <c r="A256" i="12"/>
  <c r="B256" i="12" s="1"/>
  <c r="A257" i="12"/>
  <c r="A258" i="12"/>
  <c r="B258" i="12" s="1"/>
  <c r="A259" i="12"/>
  <c r="A260" i="12"/>
  <c r="A261" i="12"/>
  <c r="B261" i="12" s="1"/>
  <c r="A262" i="12"/>
  <c r="B262" i="12" s="1"/>
  <c r="A263" i="12"/>
  <c r="A264" i="12"/>
  <c r="B264" i="12" s="1"/>
  <c r="A265" i="12"/>
  <c r="A266" i="12"/>
  <c r="B266" i="12" s="1"/>
  <c r="A267" i="12"/>
  <c r="A268" i="12"/>
  <c r="A269" i="12"/>
  <c r="A270" i="12"/>
  <c r="B270" i="12" s="1"/>
  <c r="A271" i="12"/>
  <c r="A272" i="12"/>
  <c r="A273" i="12"/>
  <c r="A274" i="12"/>
  <c r="A275" i="12"/>
  <c r="A276" i="12"/>
  <c r="A277" i="12"/>
  <c r="A278" i="12"/>
  <c r="B278" i="12" s="1"/>
  <c r="A279" i="12"/>
  <c r="A280" i="12"/>
  <c r="B280" i="12" s="1"/>
  <c r="A281" i="12"/>
  <c r="A282" i="12"/>
  <c r="A283" i="12"/>
  <c r="A284" i="12"/>
  <c r="A285" i="12"/>
  <c r="B285" i="12" s="1"/>
  <c r="A286" i="12"/>
  <c r="B286" i="12" s="1"/>
  <c r="A287" i="12"/>
  <c r="B287" i="12" s="1"/>
  <c r="A288" i="12"/>
  <c r="B288" i="12" s="1"/>
  <c r="A289" i="12"/>
  <c r="A290" i="12"/>
  <c r="A291" i="12"/>
  <c r="A292" i="12"/>
  <c r="A293" i="12"/>
  <c r="A294" i="12"/>
  <c r="A295" i="12"/>
  <c r="B295" i="12" s="1"/>
  <c r="A296" i="12"/>
  <c r="B296" i="12" s="1"/>
  <c r="A297" i="12"/>
  <c r="A298" i="12"/>
  <c r="A299" i="12"/>
  <c r="A300" i="12"/>
  <c r="A301" i="12"/>
  <c r="B301" i="12" s="1"/>
  <c r="A302" i="12"/>
  <c r="B302" i="12" s="1"/>
  <c r="A303" i="12"/>
  <c r="B303" i="12" s="1"/>
  <c r="A304" i="12"/>
  <c r="B304" i="12" s="1"/>
  <c r="A305" i="12"/>
  <c r="A306" i="12"/>
  <c r="B306" i="12" s="1"/>
  <c r="A307" i="12"/>
  <c r="A308" i="12"/>
  <c r="F308" i="12" s="1"/>
  <c r="A309" i="12"/>
  <c r="B309" i="12" s="1"/>
  <c r="A310" i="12"/>
  <c r="B310" i="12" s="1"/>
  <c r="A311" i="12"/>
  <c r="A312" i="12"/>
  <c r="A313" i="12"/>
  <c r="B313" i="12" s="1"/>
  <c r="A314" i="12"/>
  <c r="A315" i="12"/>
  <c r="A316" i="12"/>
  <c r="A317" i="12"/>
  <c r="A318" i="12"/>
  <c r="A319" i="12"/>
  <c r="A320" i="12"/>
  <c r="A321" i="12"/>
  <c r="B321" i="12" s="1"/>
  <c r="A322" i="12"/>
  <c r="B322" i="12" s="1"/>
  <c r="A323" i="12"/>
  <c r="A324" i="12"/>
  <c r="B324" i="12" s="1"/>
  <c r="A325" i="12"/>
  <c r="A326" i="12"/>
  <c r="A327" i="12"/>
  <c r="A328" i="12"/>
  <c r="B328" i="12" s="1"/>
  <c r="A329" i="12"/>
  <c r="B329" i="12" s="1"/>
  <c r="A330" i="12"/>
  <c r="B330" i="12" s="1"/>
  <c r="A331" i="12"/>
  <c r="B331" i="12" s="1"/>
  <c r="A332" i="12"/>
  <c r="B332" i="12" s="1"/>
  <c r="A333" i="12"/>
  <c r="B333" i="12" s="1"/>
  <c r="A9" i="12"/>
  <c r="B9" i="12" s="1"/>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7" i="14"/>
  <c r="AA88" i="14"/>
  <c r="AA89" i="14"/>
  <c r="AA90" i="14"/>
  <c r="AA91" i="14"/>
  <c r="AA92" i="14"/>
  <c r="AA93" i="14"/>
  <c r="AA94"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124" i="14"/>
  <c r="AA125" i="14"/>
  <c r="AA126" i="14"/>
  <c r="AA127" i="14"/>
  <c r="AA128" i="14"/>
  <c r="AA129" i="14"/>
  <c r="AA130" i="14"/>
  <c r="AA131" i="14"/>
  <c r="AA132" i="14"/>
  <c r="AA133" i="14"/>
  <c r="AA134" i="14"/>
  <c r="AA135" i="14"/>
  <c r="AA136" i="14"/>
  <c r="AA137" i="14"/>
  <c r="AA138" i="14"/>
  <c r="AA139" i="14"/>
  <c r="AA140" i="14"/>
  <c r="AA141" i="14"/>
  <c r="AA142" i="14"/>
  <c r="AA143" i="14"/>
  <c r="AA144" i="14"/>
  <c r="AA145" i="14"/>
  <c r="AA146" i="14"/>
  <c r="AA147" i="14"/>
  <c r="AA148" i="14"/>
  <c r="AA149" i="14"/>
  <c r="AA150" i="14"/>
  <c r="AA151" i="14"/>
  <c r="AA152" i="14"/>
  <c r="AA153" i="14"/>
  <c r="AA154" i="14"/>
  <c r="AA155" i="14"/>
  <c r="AA156" i="14"/>
  <c r="AA157" i="14"/>
  <c r="AA158" i="14"/>
  <c r="AA159" i="14"/>
  <c r="AA160" i="14"/>
  <c r="AA161" i="14"/>
  <c r="AA162" i="14"/>
  <c r="AA163" i="14"/>
  <c r="AA164" i="14"/>
  <c r="AA165" i="14"/>
  <c r="AA166" i="14"/>
  <c r="AA167" i="14"/>
  <c r="AA168" i="14"/>
  <c r="AA169" i="14"/>
  <c r="AA170" i="14"/>
  <c r="AA171" i="14"/>
  <c r="AA172" i="14"/>
  <c r="AA173" i="14"/>
  <c r="AA174" i="14"/>
  <c r="AA175" i="14"/>
  <c r="AA176" i="14"/>
  <c r="AA177" i="14"/>
  <c r="AA178" i="14"/>
  <c r="AA179" i="14"/>
  <c r="AA180" i="14"/>
  <c r="AA181" i="14"/>
  <c r="AA182" i="14"/>
  <c r="AA183" i="14"/>
  <c r="AA184" i="14"/>
  <c r="AA185" i="14"/>
  <c r="AA186" i="14"/>
  <c r="AA187" i="14"/>
  <c r="AA188" i="14"/>
  <c r="AA189" i="14"/>
  <c r="AA190" i="14"/>
  <c r="AA191" i="14"/>
  <c r="AA192" i="14"/>
  <c r="AA193" i="14"/>
  <c r="AA194" i="14"/>
  <c r="AA195" i="14"/>
  <c r="AA196" i="14"/>
  <c r="AA197" i="14"/>
  <c r="AA198" i="14"/>
  <c r="AA199" i="14"/>
  <c r="AA200" i="14"/>
  <c r="AA201" i="14"/>
  <c r="AA202" i="14"/>
  <c r="AA203" i="14"/>
  <c r="AA204" i="14"/>
  <c r="AA205" i="14"/>
  <c r="AA206" i="14"/>
  <c r="AA207" i="14"/>
  <c r="AA208" i="14"/>
  <c r="AA209" i="14"/>
  <c r="AA210" i="14"/>
  <c r="AA211" i="14"/>
  <c r="AA212" i="14"/>
  <c r="AA213" i="14"/>
  <c r="AA214" i="14"/>
  <c r="AA215" i="14"/>
  <c r="AA216" i="14"/>
  <c r="AA217" i="14"/>
  <c r="AA218" i="14"/>
  <c r="AA219" i="14"/>
  <c r="AA220" i="14"/>
  <c r="AA221" i="14"/>
  <c r="AA222" i="14"/>
  <c r="AA223" i="14"/>
  <c r="AA224" i="14"/>
  <c r="AA225" i="14"/>
  <c r="AA226" i="14"/>
  <c r="AA227" i="14"/>
  <c r="AA228" i="14"/>
  <c r="AA229" i="14"/>
  <c r="AA230" i="14"/>
  <c r="AA231" i="14"/>
  <c r="AA232" i="14"/>
  <c r="AA233" i="14"/>
  <c r="AA234" i="14"/>
  <c r="AA235" i="14"/>
  <c r="AA236" i="14"/>
  <c r="AA237" i="14"/>
  <c r="AA238" i="14"/>
  <c r="AA239" i="14"/>
  <c r="AA240" i="14"/>
  <c r="AA241" i="14"/>
  <c r="AA242" i="14"/>
  <c r="AA243" i="14"/>
  <c r="AA244" i="14"/>
  <c r="AA245" i="14"/>
  <c r="AA246" i="14"/>
  <c r="AA247" i="14"/>
  <c r="AA248" i="14"/>
  <c r="AA249" i="14"/>
  <c r="AA250" i="14"/>
  <c r="AA251" i="14"/>
  <c r="AA252" i="14"/>
  <c r="AA253" i="14"/>
  <c r="AA254" i="14"/>
  <c r="AA255" i="14"/>
  <c r="AA256" i="14"/>
  <c r="AA257" i="14"/>
  <c r="AA258" i="14"/>
  <c r="AA259" i="14"/>
  <c r="AA260" i="14"/>
  <c r="AA261" i="14"/>
  <c r="AA262" i="14"/>
  <c r="AA263" i="14"/>
  <c r="AA264" i="14"/>
  <c r="AA265" i="14"/>
  <c r="AA266" i="14"/>
  <c r="AA267" i="14"/>
  <c r="AA268" i="14"/>
  <c r="AA269" i="14"/>
  <c r="AA270" i="14"/>
  <c r="AA271" i="14"/>
  <c r="AA272" i="14"/>
  <c r="AA273" i="14"/>
  <c r="AA274" i="14"/>
  <c r="AA275" i="14"/>
  <c r="AA276" i="14"/>
  <c r="AA277" i="14"/>
  <c r="AA278" i="14"/>
  <c r="AA279" i="14"/>
  <c r="AA280" i="14"/>
  <c r="AA281" i="14"/>
  <c r="AA282" i="14"/>
  <c r="AA283" i="14"/>
  <c r="AA284" i="14"/>
  <c r="AA285" i="14"/>
  <c r="AA286" i="14"/>
  <c r="AA287" i="14"/>
  <c r="AA288" i="14"/>
  <c r="AA289" i="14"/>
  <c r="AA290" i="14"/>
  <c r="AA291" i="14"/>
  <c r="AA292" i="14"/>
  <c r="AA293" i="14"/>
  <c r="AA294" i="14"/>
  <c r="AA295" i="14"/>
  <c r="AA296" i="14"/>
  <c r="AA297" i="14"/>
  <c r="AA298" i="14"/>
  <c r="AA299" i="14"/>
  <c r="AA300" i="14"/>
  <c r="AA301" i="14"/>
  <c r="AA302" i="14"/>
  <c r="AA303" i="14"/>
  <c r="AA304" i="14"/>
  <c r="AA305" i="14"/>
  <c r="AA306" i="14"/>
  <c r="AA307" i="14"/>
  <c r="AA308" i="14"/>
  <c r="AA309" i="14"/>
  <c r="AA310" i="14"/>
  <c r="AA311" i="14"/>
  <c r="AA312" i="14"/>
  <c r="AA313" i="14"/>
  <c r="AA314" i="14"/>
  <c r="AA315" i="14"/>
  <c r="AA316" i="14"/>
  <c r="AA317" i="14"/>
  <c r="AA318" i="14"/>
  <c r="AA319" i="14"/>
  <c r="AA320" i="14"/>
  <c r="AA321" i="14"/>
  <c r="AA322" i="14"/>
  <c r="AA323" i="14"/>
  <c r="AA324" i="14"/>
  <c r="AA325" i="14"/>
  <c r="AA326" i="14"/>
  <c r="AA327" i="14"/>
  <c r="AA328" i="14"/>
  <c r="AA329" i="14"/>
  <c r="AA330" i="14"/>
  <c r="AA331" i="14"/>
  <c r="AA332" i="14"/>
  <c r="AA333" i="14"/>
  <c r="AA334" i="14"/>
  <c r="AA335" i="14"/>
  <c r="AA336" i="14"/>
  <c r="AA337" i="14"/>
  <c r="AA338" i="14"/>
  <c r="S8" i="14"/>
  <c r="S10" i="14"/>
  <c r="D57" i="2" s="1"/>
  <c r="D58" i="2" s="1"/>
  <c r="X4" i="14"/>
  <c r="N340" i="14"/>
  <c r="O340" i="14"/>
  <c r="E340" i="14"/>
  <c r="F340" i="14"/>
  <c r="G340" i="14"/>
  <c r="H340" i="14"/>
  <c r="I340" i="14"/>
  <c r="J340" i="14"/>
  <c r="K340" i="14"/>
  <c r="B47" i="12"/>
  <c r="B230" i="12"/>
  <c r="B214" i="12"/>
  <c r="B62" i="12"/>
  <c r="B241" i="12"/>
  <c r="B25" i="12"/>
  <c r="B17" i="12"/>
  <c r="B272" i="12"/>
  <c r="B252" i="12"/>
  <c r="B240" i="12"/>
  <c r="B216" i="12"/>
  <c r="B184" i="12"/>
  <c r="B168" i="12"/>
  <c r="B144" i="12"/>
  <c r="B140" i="12"/>
  <c r="B136" i="12"/>
  <c r="B124" i="12"/>
  <c r="B48" i="12"/>
  <c r="B36" i="12"/>
  <c r="L340" i="14"/>
  <c r="X3" i="14"/>
  <c r="X5" i="14" s="1"/>
  <c r="D21" i="2"/>
  <c r="D37" i="2" s="1"/>
  <c r="D53" i="2" s="1"/>
  <c r="J8" i="12"/>
  <c r="I6" i="12"/>
  <c r="F21" i="2"/>
  <c r="F37" i="2" s="1"/>
  <c r="F53" i="2" s="1"/>
  <c r="M4" i="12"/>
  <c r="G4" i="12"/>
  <c r="AJ2" i="11"/>
  <c r="AN14" i="11"/>
  <c r="AG12" i="11"/>
  <c r="AG13" i="11" s="1"/>
  <c r="AG18" i="11" s="1"/>
  <c r="AG19" i="11" s="1"/>
  <c r="AG21" i="11" s="1"/>
  <c r="AG22" i="11" s="1"/>
  <c r="I4" i="11"/>
  <c r="J4" i="11"/>
  <c r="L4" i="11"/>
  <c r="M4" i="11"/>
  <c r="X4" i="11"/>
  <c r="Y4" i="11"/>
  <c r="I5" i="11"/>
  <c r="J5" i="11"/>
  <c r="L5" i="11"/>
  <c r="X5" i="11"/>
  <c r="Y5" i="11"/>
  <c r="I6" i="11"/>
  <c r="M6" i="11" s="1"/>
  <c r="J6" i="11"/>
  <c r="L6" i="11"/>
  <c r="X6" i="11"/>
  <c r="Y6" i="11"/>
  <c r="I7" i="11"/>
  <c r="J7" i="11"/>
  <c r="L7" i="11"/>
  <c r="X7" i="11"/>
  <c r="Y7" i="11"/>
  <c r="I8" i="11"/>
  <c r="J8" i="11"/>
  <c r="L8" i="11"/>
  <c r="M8" i="11" s="1"/>
  <c r="X8" i="11"/>
  <c r="Y8" i="11"/>
  <c r="I9" i="11"/>
  <c r="J9" i="11"/>
  <c r="L9" i="11"/>
  <c r="X9" i="11"/>
  <c r="K8" i="11"/>
  <c r="Y9" i="11"/>
  <c r="I10" i="11"/>
  <c r="J10" i="11"/>
  <c r="L10" i="11"/>
  <c r="X10" i="11"/>
  <c r="K9" i="11" s="1"/>
  <c r="Y10" i="11"/>
  <c r="I11" i="11"/>
  <c r="J11" i="11"/>
  <c r="L11" i="11"/>
  <c r="X11" i="11"/>
  <c r="Y11" i="11"/>
  <c r="I12" i="11"/>
  <c r="J12" i="11"/>
  <c r="L12" i="11"/>
  <c r="X12" i="11"/>
  <c r="Y12" i="11"/>
  <c r="I13" i="11"/>
  <c r="J13" i="11"/>
  <c r="L13" i="11"/>
  <c r="X13" i="11"/>
  <c r="Y13" i="11"/>
  <c r="I14" i="11"/>
  <c r="J14" i="11"/>
  <c r="L14" i="11"/>
  <c r="X14" i="11"/>
  <c r="Y14" i="11"/>
  <c r="I15" i="11"/>
  <c r="J15" i="11"/>
  <c r="L15" i="11"/>
  <c r="X15" i="11"/>
  <c r="K15" i="11"/>
  <c r="Y15" i="11"/>
  <c r="I16" i="11"/>
  <c r="M16" i="11"/>
  <c r="J16" i="11"/>
  <c r="K16" i="11" s="1"/>
  <c r="L16" i="11"/>
  <c r="X16" i="11"/>
  <c r="Y16" i="11"/>
  <c r="I17" i="11"/>
  <c r="I362" i="11" s="1"/>
  <c r="J17" i="11"/>
  <c r="K17" i="11"/>
  <c r="L17" i="11"/>
  <c r="X17" i="11"/>
  <c r="Y17" i="11"/>
  <c r="I18" i="11"/>
  <c r="J18" i="11"/>
  <c r="L18" i="11"/>
  <c r="X18" i="11"/>
  <c r="Y18" i="11"/>
  <c r="I19" i="11"/>
  <c r="J19" i="11"/>
  <c r="L19" i="11"/>
  <c r="X19" i="11"/>
  <c r="Y19" i="11"/>
  <c r="I20" i="11"/>
  <c r="J20" i="11"/>
  <c r="L20" i="11"/>
  <c r="X20" i="11"/>
  <c r="Y20" i="11"/>
  <c r="I21" i="11"/>
  <c r="J21" i="11"/>
  <c r="L21" i="11"/>
  <c r="X21" i="11"/>
  <c r="K22" i="11" s="1"/>
  <c r="Y21" i="11"/>
  <c r="I22" i="11"/>
  <c r="J22" i="11"/>
  <c r="L22" i="11"/>
  <c r="X22" i="11"/>
  <c r="Y22" i="11"/>
  <c r="I23" i="11"/>
  <c r="J23" i="11"/>
  <c r="K23" i="11" s="1"/>
  <c r="L23" i="11"/>
  <c r="X23" i="11"/>
  <c r="Y23" i="11"/>
  <c r="I24" i="11"/>
  <c r="J24" i="11"/>
  <c r="L24" i="11"/>
  <c r="M24" i="11" s="1"/>
  <c r="X24" i="11"/>
  <c r="K25" i="11" s="1"/>
  <c r="Y24" i="11"/>
  <c r="I25" i="11"/>
  <c r="J25" i="11"/>
  <c r="L25" i="11"/>
  <c r="X25" i="11"/>
  <c r="Y25" i="11"/>
  <c r="I26" i="11"/>
  <c r="J26" i="11"/>
  <c r="L26" i="11"/>
  <c r="M26" i="11" s="1"/>
  <c r="X26" i="11"/>
  <c r="Y26" i="11"/>
  <c r="I27" i="11"/>
  <c r="J27" i="11"/>
  <c r="L27" i="11"/>
  <c r="X27" i="11"/>
  <c r="Y27" i="11"/>
  <c r="I28" i="11"/>
  <c r="J28" i="11"/>
  <c r="L28" i="11"/>
  <c r="M28" i="11" s="1"/>
  <c r="X28" i="11"/>
  <c r="Y28" i="11"/>
  <c r="I29" i="11"/>
  <c r="J29" i="11"/>
  <c r="K29" i="11" s="1"/>
  <c r="L29" i="11"/>
  <c r="X29" i="11"/>
  <c r="Y29" i="11"/>
  <c r="I30" i="11"/>
  <c r="J30" i="11"/>
  <c r="K30" i="11"/>
  <c r="L30" i="11"/>
  <c r="X30" i="11"/>
  <c r="Y30" i="11"/>
  <c r="I31" i="11"/>
  <c r="J31" i="11"/>
  <c r="L31" i="11"/>
  <c r="X31" i="11"/>
  <c r="Y31" i="11"/>
  <c r="I32" i="11"/>
  <c r="M32" i="11" s="1"/>
  <c r="J32" i="11"/>
  <c r="K32" i="11"/>
  <c r="L32" i="11"/>
  <c r="X32" i="11"/>
  <c r="Y32" i="11"/>
  <c r="I33" i="11"/>
  <c r="J33" i="11"/>
  <c r="K33" i="11" s="1"/>
  <c r="L33" i="11"/>
  <c r="X33" i="11"/>
  <c r="Y33" i="11"/>
  <c r="I34" i="11"/>
  <c r="J34" i="11"/>
  <c r="L34" i="11"/>
  <c r="X34" i="11"/>
  <c r="Y34" i="11"/>
  <c r="I35" i="11"/>
  <c r="J35" i="11"/>
  <c r="K35" i="11"/>
  <c r="L35" i="11"/>
  <c r="X35" i="11"/>
  <c r="Y35" i="11"/>
  <c r="I36" i="11"/>
  <c r="M36" i="11" s="1"/>
  <c r="J36" i="11"/>
  <c r="L36" i="11"/>
  <c r="X36" i="11"/>
  <c r="Y36" i="11"/>
  <c r="I37" i="11"/>
  <c r="J37" i="11"/>
  <c r="L37" i="11"/>
  <c r="X37" i="11"/>
  <c r="Y37" i="11"/>
  <c r="I38" i="11"/>
  <c r="J38" i="11"/>
  <c r="L38" i="11"/>
  <c r="X38" i="11"/>
  <c r="Y38" i="11"/>
  <c r="I39" i="11"/>
  <c r="J39" i="11"/>
  <c r="L39" i="11"/>
  <c r="X39" i="11"/>
  <c r="Y39" i="11"/>
  <c r="I40" i="11"/>
  <c r="J40" i="11"/>
  <c r="L40" i="11"/>
  <c r="M40" i="11" s="1"/>
  <c r="X40" i="11"/>
  <c r="Y40" i="11"/>
  <c r="I41" i="11"/>
  <c r="J41" i="11"/>
  <c r="K41" i="11"/>
  <c r="L41" i="11"/>
  <c r="X41" i="11"/>
  <c r="K45" i="11" s="1"/>
  <c r="Y41" i="11"/>
  <c r="I42" i="11"/>
  <c r="J42" i="11"/>
  <c r="L42" i="11"/>
  <c r="X42" i="11"/>
  <c r="Y42" i="11"/>
  <c r="I43" i="11"/>
  <c r="J43" i="11"/>
  <c r="K43" i="11" s="1"/>
  <c r="L43" i="11"/>
  <c r="X43" i="11"/>
  <c r="Y43" i="11"/>
  <c r="I44" i="11"/>
  <c r="J44" i="11"/>
  <c r="L44" i="11"/>
  <c r="M44" i="11" s="1"/>
  <c r="X44" i="11"/>
  <c r="Y44" i="11"/>
  <c r="I45" i="11"/>
  <c r="J45" i="11"/>
  <c r="L45" i="11"/>
  <c r="X45" i="11"/>
  <c r="K49" i="11" s="1"/>
  <c r="Y45" i="11"/>
  <c r="I46" i="11"/>
  <c r="M46" i="11" s="1"/>
  <c r="J46" i="11"/>
  <c r="K46" i="11" s="1"/>
  <c r="L46" i="11"/>
  <c r="X46" i="11"/>
  <c r="Y46" i="11"/>
  <c r="I47" i="11"/>
  <c r="J47" i="11"/>
  <c r="L47" i="11"/>
  <c r="M47" i="11" s="1"/>
  <c r="X47" i="11"/>
  <c r="Y47" i="11"/>
  <c r="I48" i="11"/>
  <c r="J48" i="11"/>
  <c r="L48" i="11"/>
  <c r="X48" i="11"/>
  <c r="Y48" i="11"/>
  <c r="I49" i="11"/>
  <c r="J49" i="11"/>
  <c r="L49" i="11"/>
  <c r="M49" i="11"/>
  <c r="X49" i="11"/>
  <c r="K53" i="11" s="1"/>
  <c r="Y49" i="11"/>
  <c r="I50" i="11"/>
  <c r="J50" i="11"/>
  <c r="L50" i="11"/>
  <c r="X50" i="11"/>
  <c r="Y50" i="11"/>
  <c r="I51" i="11"/>
  <c r="J51" i="11"/>
  <c r="K51" i="11"/>
  <c r="L51" i="11"/>
  <c r="X51" i="11"/>
  <c r="Y51" i="11"/>
  <c r="I52" i="11"/>
  <c r="J52" i="11"/>
  <c r="L52" i="11"/>
  <c r="X52" i="11"/>
  <c r="Y52" i="11"/>
  <c r="I53" i="11"/>
  <c r="J53" i="11"/>
  <c r="L53" i="11"/>
  <c r="X53" i="11"/>
  <c r="Y53" i="11"/>
  <c r="I54" i="11"/>
  <c r="J54" i="11"/>
  <c r="L54" i="11"/>
  <c r="M54" i="11"/>
  <c r="X54" i="11"/>
  <c r="Y54" i="11"/>
  <c r="I55" i="11"/>
  <c r="J55" i="11"/>
  <c r="L55" i="11"/>
  <c r="X55" i="11"/>
  <c r="Y55" i="11"/>
  <c r="I56" i="11"/>
  <c r="J56" i="11"/>
  <c r="L56" i="11"/>
  <c r="X56" i="11"/>
  <c r="Y56" i="11"/>
  <c r="I57" i="11"/>
  <c r="J57" i="11"/>
  <c r="K57" i="11" s="1"/>
  <c r="L57" i="11"/>
  <c r="M57" i="11" s="1"/>
  <c r="X57" i="11"/>
  <c r="Y57" i="11"/>
  <c r="I58" i="11"/>
  <c r="J58" i="11"/>
  <c r="K58" i="11" s="1"/>
  <c r="L58" i="11"/>
  <c r="X58" i="11"/>
  <c r="Y58" i="11"/>
  <c r="I59" i="11"/>
  <c r="J59" i="11"/>
  <c r="L59" i="11"/>
  <c r="M59" i="11" s="1"/>
  <c r="X59" i="11"/>
  <c r="Y59" i="11"/>
  <c r="I60" i="11"/>
  <c r="J60" i="11"/>
  <c r="L60" i="11"/>
  <c r="X60" i="11"/>
  <c r="K63" i="11"/>
  <c r="Y60" i="11"/>
  <c r="I61" i="11"/>
  <c r="J61" i="11"/>
  <c r="K61" i="11" s="1"/>
  <c r="L61" i="11"/>
  <c r="X61" i="11"/>
  <c r="Y61" i="11"/>
  <c r="I62" i="11"/>
  <c r="J62" i="11"/>
  <c r="K62" i="11"/>
  <c r="L62" i="11"/>
  <c r="X62" i="11"/>
  <c r="K65" i="11" s="1"/>
  <c r="Y62" i="11"/>
  <c r="I63" i="11"/>
  <c r="J63" i="11"/>
  <c r="L63" i="11"/>
  <c r="X63" i="11"/>
  <c r="K66" i="11" s="1"/>
  <c r="Y63" i="11"/>
  <c r="I64" i="11"/>
  <c r="J64" i="11"/>
  <c r="K64" i="11" s="1"/>
  <c r="L64" i="11"/>
  <c r="X64" i="11"/>
  <c r="Y64" i="11"/>
  <c r="I65" i="11"/>
  <c r="J65" i="11"/>
  <c r="L65" i="11"/>
  <c r="M65" i="11" s="1"/>
  <c r="X65" i="11"/>
  <c r="Y65" i="11"/>
  <c r="I66" i="11"/>
  <c r="J66" i="11"/>
  <c r="L66" i="11"/>
  <c r="M66" i="11"/>
  <c r="X66" i="11"/>
  <c r="Y66" i="11"/>
  <c r="I67" i="11"/>
  <c r="M67" i="11" s="1"/>
  <c r="J67" i="11"/>
  <c r="L67" i="11"/>
  <c r="X67" i="11"/>
  <c r="Y67" i="11"/>
  <c r="I68" i="11"/>
  <c r="J68" i="11"/>
  <c r="L68" i="11"/>
  <c r="M68" i="11" s="1"/>
  <c r="X68" i="11"/>
  <c r="Y68" i="11"/>
  <c r="I69" i="11"/>
  <c r="J69" i="11"/>
  <c r="L69" i="11"/>
  <c r="X69" i="11"/>
  <c r="Y69" i="11"/>
  <c r="I70" i="11"/>
  <c r="J70" i="11"/>
  <c r="L70" i="11"/>
  <c r="M70" i="11" s="1"/>
  <c r="X70" i="11"/>
  <c r="Y70" i="11"/>
  <c r="I71" i="11"/>
  <c r="J71" i="11"/>
  <c r="L71" i="11"/>
  <c r="X71" i="11"/>
  <c r="Y71" i="11"/>
  <c r="I72" i="11"/>
  <c r="J72" i="11"/>
  <c r="L72" i="11"/>
  <c r="X72" i="11"/>
  <c r="Y72" i="11"/>
  <c r="I73" i="11"/>
  <c r="J73" i="11"/>
  <c r="K73" i="11"/>
  <c r="L73" i="11"/>
  <c r="X73" i="11"/>
  <c r="Y73" i="11"/>
  <c r="I74" i="11"/>
  <c r="J74" i="11"/>
  <c r="L74" i="11"/>
  <c r="X74" i="11"/>
  <c r="Y74" i="11"/>
  <c r="I75" i="11"/>
  <c r="J75" i="11"/>
  <c r="L75" i="11"/>
  <c r="X75" i="11"/>
  <c r="Y75" i="11"/>
  <c r="I76" i="11"/>
  <c r="J76" i="11"/>
  <c r="L76" i="11"/>
  <c r="M76" i="11" s="1"/>
  <c r="X76" i="11"/>
  <c r="Y76" i="11"/>
  <c r="I77" i="11"/>
  <c r="J77" i="11"/>
  <c r="L77" i="11"/>
  <c r="X77" i="11"/>
  <c r="Y77" i="11"/>
  <c r="I78" i="11"/>
  <c r="J78" i="11"/>
  <c r="K78" i="11" s="1"/>
  <c r="L78" i="11"/>
  <c r="X78" i="11"/>
  <c r="Y78" i="11"/>
  <c r="I79" i="11"/>
  <c r="J79" i="11"/>
  <c r="L79" i="11"/>
  <c r="M79" i="11"/>
  <c r="X79" i="11"/>
  <c r="Y79" i="11"/>
  <c r="I80" i="11"/>
  <c r="J80" i="11"/>
  <c r="L80" i="11"/>
  <c r="X80" i="11"/>
  <c r="Y80" i="11"/>
  <c r="I81" i="11"/>
  <c r="J81" i="11"/>
  <c r="L81" i="11"/>
  <c r="M81" i="11" s="1"/>
  <c r="X81" i="11"/>
  <c r="Y81" i="11"/>
  <c r="I82" i="11"/>
  <c r="J82" i="11"/>
  <c r="L82" i="11"/>
  <c r="M82" i="11"/>
  <c r="X82" i="11"/>
  <c r="Y82" i="11"/>
  <c r="I83" i="11"/>
  <c r="J83" i="11"/>
  <c r="K83" i="11"/>
  <c r="L83" i="11"/>
  <c r="M83" i="11" s="1"/>
  <c r="X83" i="11"/>
  <c r="Y83" i="11"/>
  <c r="I84" i="11"/>
  <c r="J84" i="11"/>
  <c r="L84" i="11"/>
  <c r="M84" i="11"/>
  <c r="X84" i="11"/>
  <c r="Y84" i="11"/>
  <c r="I85" i="11"/>
  <c r="M85" i="11" s="1"/>
  <c r="J85" i="11"/>
  <c r="K85" i="11" s="1"/>
  <c r="L85" i="11"/>
  <c r="X85" i="11"/>
  <c r="Y85" i="11"/>
  <c r="I86" i="11"/>
  <c r="J86" i="11"/>
  <c r="L86" i="11"/>
  <c r="M86" i="11" s="1"/>
  <c r="X86" i="11"/>
  <c r="Y86" i="11"/>
  <c r="I87" i="11"/>
  <c r="J87" i="11"/>
  <c r="K87" i="11"/>
  <c r="L87" i="11"/>
  <c r="X87" i="11"/>
  <c r="Y87" i="11"/>
  <c r="I88" i="11"/>
  <c r="J88" i="11"/>
  <c r="L88" i="11"/>
  <c r="X88" i="11"/>
  <c r="K92" i="11"/>
  <c r="Y88" i="11"/>
  <c r="I89" i="11"/>
  <c r="J89" i="11"/>
  <c r="K89" i="11" s="1"/>
  <c r="L89" i="11"/>
  <c r="X89" i="11"/>
  <c r="Y89" i="11"/>
  <c r="I90" i="11"/>
  <c r="J90" i="11"/>
  <c r="K90" i="11"/>
  <c r="L90" i="11"/>
  <c r="M90" i="11" s="1"/>
  <c r="X90" i="11"/>
  <c r="Y90" i="11"/>
  <c r="I91" i="11"/>
  <c r="J91" i="11"/>
  <c r="L91" i="11"/>
  <c r="X91" i="11"/>
  <c r="Y91" i="11"/>
  <c r="I92" i="11"/>
  <c r="J92" i="11"/>
  <c r="L92" i="11"/>
  <c r="M92" i="11" s="1"/>
  <c r="X92" i="11"/>
  <c r="Y92" i="11"/>
  <c r="I93" i="11"/>
  <c r="M93" i="11" s="1"/>
  <c r="J93" i="11"/>
  <c r="K93" i="11" s="1"/>
  <c r="L93" i="11"/>
  <c r="X93" i="11"/>
  <c r="Y93" i="11"/>
  <c r="I94" i="11"/>
  <c r="J94" i="11"/>
  <c r="K94" i="11" s="1"/>
  <c r="L94" i="11"/>
  <c r="M94" i="11" s="1"/>
  <c r="X94" i="11"/>
  <c r="Y94" i="11"/>
  <c r="I95" i="11"/>
  <c r="J95" i="11"/>
  <c r="K95" i="11" s="1"/>
  <c r="L95" i="11"/>
  <c r="M95" i="11" s="1"/>
  <c r="X95" i="11"/>
  <c r="K101" i="11" s="1"/>
  <c r="Y95" i="11"/>
  <c r="I96" i="11"/>
  <c r="J96" i="11"/>
  <c r="L96" i="11"/>
  <c r="X96" i="11"/>
  <c r="Y96" i="11"/>
  <c r="I97" i="11"/>
  <c r="J97" i="11"/>
  <c r="K97" i="11" s="1"/>
  <c r="L97" i="11"/>
  <c r="X97" i="11"/>
  <c r="Y97" i="11"/>
  <c r="I98" i="11"/>
  <c r="M98" i="11" s="1"/>
  <c r="J98" i="11"/>
  <c r="K98" i="11"/>
  <c r="L98" i="11"/>
  <c r="X98" i="11"/>
  <c r="Y98" i="11"/>
  <c r="I99" i="11"/>
  <c r="J99" i="11"/>
  <c r="K99" i="11" s="1"/>
  <c r="L99" i="11"/>
  <c r="M99" i="11" s="1"/>
  <c r="X99" i="11"/>
  <c r="Y99" i="11"/>
  <c r="I100" i="11"/>
  <c r="J100" i="11"/>
  <c r="K100" i="11"/>
  <c r="L100" i="11"/>
  <c r="X100" i="11"/>
  <c r="Y100" i="11"/>
  <c r="I101" i="11"/>
  <c r="J101" i="11"/>
  <c r="L101" i="11"/>
  <c r="M101" i="11" s="1"/>
  <c r="X101" i="11"/>
  <c r="Y101" i="11"/>
  <c r="I102" i="11"/>
  <c r="J102" i="11"/>
  <c r="L102" i="11"/>
  <c r="X102" i="11"/>
  <c r="Y102" i="11"/>
  <c r="I103" i="11"/>
  <c r="J103" i="11"/>
  <c r="K103" i="11" s="1"/>
  <c r="L103" i="11"/>
  <c r="M103" i="11" s="1"/>
  <c r="X103" i="11"/>
  <c r="Y103" i="11"/>
  <c r="I104" i="11"/>
  <c r="J104" i="11"/>
  <c r="K104" i="11"/>
  <c r="L104" i="11"/>
  <c r="X104" i="11"/>
  <c r="K105" i="11" s="1"/>
  <c r="Y104" i="11"/>
  <c r="I105" i="11"/>
  <c r="J105" i="11"/>
  <c r="L105" i="11"/>
  <c r="X105" i="11"/>
  <c r="K38" i="11" s="1"/>
  <c r="Y105" i="11"/>
  <c r="I106" i="11"/>
  <c r="M106" i="11" s="1"/>
  <c r="J106" i="11"/>
  <c r="K106" i="11" s="1"/>
  <c r="L106" i="11"/>
  <c r="X106" i="11"/>
  <c r="Y106" i="11"/>
  <c r="I107" i="11"/>
  <c r="J107" i="11"/>
  <c r="L107" i="11"/>
  <c r="X107" i="11"/>
  <c r="K112" i="11" s="1"/>
  <c r="Y107" i="11"/>
  <c r="I108" i="11"/>
  <c r="J108" i="11"/>
  <c r="K108" i="11" s="1"/>
  <c r="L108" i="11"/>
  <c r="X108" i="11"/>
  <c r="Y108" i="11"/>
  <c r="I109" i="11"/>
  <c r="M109" i="11"/>
  <c r="J109" i="11"/>
  <c r="L109" i="11"/>
  <c r="X109" i="11"/>
  <c r="Y109" i="11"/>
  <c r="I110" i="11"/>
  <c r="J110" i="11"/>
  <c r="L110" i="11"/>
  <c r="X110" i="11"/>
  <c r="Y110" i="11"/>
  <c r="I111" i="11"/>
  <c r="J111" i="11"/>
  <c r="L111" i="11"/>
  <c r="X111" i="11"/>
  <c r="Y111" i="11"/>
  <c r="I112" i="11"/>
  <c r="J112" i="11"/>
  <c r="L112" i="11"/>
  <c r="M112" i="11" s="1"/>
  <c r="X112" i="11"/>
  <c r="Y112" i="11"/>
  <c r="I113" i="11"/>
  <c r="M113" i="11" s="1"/>
  <c r="J113" i="11"/>
  <c r="K113" i="11" s="1"/>
  <c r="L113" i="11"/>
  <c r="X113" i="11"/>
  <c r="K119" i="11"/>
  <c r="Y113" i="11"/>
  <c r="I114" i="11"/>
  <c r="J114" i="11"/>
  <c r="L114" i="11"/>
  <c r="X114" i="11"/>
  <c r="Y114" i="11"/>
  <c r="I115" i="11"/>
  <c r="M115" i="11"/>
  <c r="J115" i="11"/>
  <c r="L115" i="11"/>
  <c r="X115" i="11"/>
  <c r="Y115" i="11"/>
  <c r="I116" i="11"/>
  <c r="J116" i="11"/>
  <c r="L116" i="11"/>
  <c r="X116" i="11"/>
  <c r="K122" i="11" s="1"/>
  <c r="Y116" i="11"/>
  <c r="I117" i="11"/>
  <c r="J117" i="11"/>
  <c r="L117" i="11"/>
  <c r="X117" i="11"/>
  <c r="Y117" i="11"/>
  <c r="I118" i="11"/>
  <c r="J118" i="11"/>
  <c r="K118" i="11" s="1"/>
  <c r="L118" i="11"/>
  <c r="M118" i="11" s="1"/>
  <c r="X118" i="11"/>
  <c r="Y118" i="11"/>
  <c r="I119" i="11"/>
  <c r="J119" i="11"/>
  <c r="L119" i="11"/>
  <c r="M119" i="11" s="1"/>
  <c r="X119" i="11"/>
  <c r="K136" i="11" s="1"/>
  <c r="Y119" i="11"/>
  <c r="I120" i="11"/>
  <c r="J120" i="11"/>
  <c r="L120" i="11"/>
  <c r="M120" i="11" s="1"/>
  <c r="X120" i="11"/>
  <c r="Y120" i="11"/>
  <c r="I121" i="11"/>
  <c r="M121" i="11" s="1"/>
  <c r="J121" i="11"/>
  <c r="K121" i="11" s="1"/>
  <c r="L121" i="11"/>
  <c r="X121" i="11"/>
  <c r="Y121" i="11"/>
  <c r="I122" i="11"/>
  <c r="J122" i="11"/>
  <c r="L122" i="11"/>
  <c r="M122" i="11" s="1"/>
  <c r="X122" i="11"/>
  <c r="Y122" i="11"/>
  <c r="I123" i="11"/>
  <c r="J123" i="11"/>
  <c r="L123" i="11"/>
  <c r="X123" i="11"/>
  <c r="Y123" i="11"/>
  <c r="I124" i="11"/>
  <c r="J124" i="11"/>
  <c r="L124" i="11"/>
  <c r="M124" i="11" s="1"/>
  <c r="X124" i="11"/>
  <c r="K130" i="11" s="1"/>
  <c r="Y124" i="11"/>
  <c r="I125" i="11"/>
  <c r="J125" i="11"/>
  <c r="L125" i="11"/>
  <c r="X125" i="11"/>
  <c r="Y125" i="11"/>
  <c r="I126" i="11"/>
  <c r="J126" i="11"/>
  <c r="L126" i="11"/>
  <c r="X126" i="11"/>
  <c r="Y126" i="11"/>
  <c r="I127" i="11"/>
  <c r="J127" i="11"/>
  <c r="L127" i="11"/>
  <c r="M127" i="11" s="1"/>
  <c r="X127" i="11"/>
  <c r="Y127" i="11"/>
  <c r="I128" i="11"/>
  <c r="J128" i="11"/>
  <c r="K128" i="11" s="1"/>
  <c r="L128" i="11"/>
  <c r="X128" i="11"/>
  <c r="K134" i="11" s="1"/>
  <c r="Y128" i="11"/>
  <c r="I129" i="11"/>
  <c r="J129" i="11"/>
  <c r="L129" i="11"/>
  <c r="X129" i="11"/>
  <c r="Y129" i="11"/>
  <c r="I130" i="11"/>
  <c r="J130" i="11"/>
  <c r="L130" i="11"/>
  <c r="X130" i="11"/>
  <c r="K137" i="11" s="1"/>
  <c r="Y130" i="11"/>
  <c r="I131" i="11"/>
  <c r="J131" i="11"/>
  <c r="L131" i="11"/>
  <c r="X131" i="11"/>
  <c r="Y131" i="11"/>
  <c r="I132" i="11"/>
  <c r="J132" i="11"/>
  <c r="K132" i="11" s="1"/>
  <c r="L132" i="11"/>
  <c r="M132" i="11" s="1"/>
  <c r="X132" i="11"/>
  <c r="Y132" i="11"/>
  <c r="I133" i="11"/>
  <c r="J133" i="11"/>
  <c r="L133" i="11"/>
  <c r="M133" i="11" s="1"/>
  <c r="X133" i="11"/>
  <c r="Y133" i="11"/>
  <c r="I134" i="11"/>
  <c r="J134" i="11"/>
  <c r="L134" i="11"/>
  <c r="M134" i="11" s="1"/>
  <c r="X134" i="11"/>
  <c r="K142" i="11"/>
  <c r="Y134" i="11"/>
  <c r="I135" i="11"/>
  <c r="J135" i="11"/>
  <c r="L135" i="11"/>
  <c r="X135" i="11"/>
  <c r="Y135" i="11"/>
  <c r="I136" i="11"/>
  <c r="J136" i="11"/>
  <c r="L136" i="11"/>
  <c r="M136" i="11" s="1"/>
  <c r="X136" i="11"/>
  <c r="Y136" i="11"/>
  <c r="I137" i="11"/>
  <c r="J137" i="11"/>
  <c r="L137" i="11"/>
  <c r="X137" i="11"/>
  <c r="Y137" i="11"/>
  <c r="I138" i="11"/>
  <c r="J138" i="11"/>
  <c r="L138" i="11"/>
  <c r="X138" i="11"/>
  <c r="Y138" i="11"/>
  <c r="I139" i="11"/>
  <c r="J139" i="11"/>
  <c r="L139" i="11"/>
  <c r="X139" i="11"/>
  <c r="Y139" i="11"/>
  <c r="I140" i="11"/>
  <c r="J140" i="11"/>
  <c r="L140" i="11"/>
  <c r="M140" i="11"/>
  <c r="X140" i="11"/>
  <c r="Y140" i="11"/>
  <c r="I141" i="11"/>
  <c r="J141" i="11"/>
  <c r="K141" i="11" s="1"/>
  <c r="L141" i="11"/>
  <c r="X141" i="11"/>
  <c r="Y141" i="11"/>
  <c r="I142" i="11"/>
  <c r="J142" i="11"/>
  <c r="L142" i="11"/>
  <c r="X142" i="11"/>
  <c r="Y142" i="11"/>
  <c r="I143" i="11"/>
  <c r="J143" i="11"/>
  <c r="L143" i="11"/>
  <c r="X143" i="11"/>
  <c r="Y143" i="11"/>
  <c r="I144" i="11"/>
  <c r="M144" i="11" s="1"/>
  <c r="J144" i="11"/>
  <c r="L144" i="11"/>
  <c r="X144" i="11"/>
  <c r="Y144" i="11"/>
  <c r="I145" i="11"/>
  <c r="M145" i="11"/>
  <c r="J145" i="11"/>
  <c r="L145" i="11"/>
  <c r="X145" i="11"/>
  <c r="Y145" i="11"/>
  <c r="I146" i="11"/>
  <c r="M146" i="11" s="1"/>
  <c r="J146" i="11"/>
  <c r="L146" i="11"/>
  <c r="X146" i="11"/>
  <c r="Y146" i="11"/>
  <c r="I147" i="11"/>
  <c r="J147" i="11"/>
  <c r="L147" i="11"/>
  <c r="X147" i="11"/>
  <c r="K161" i="11" s="1"/>
  <c r="Y147" i="11"/>
  <c r="I148" i="11"/>
  <c r="J148" i="11"/>
  <c r="K148" i="11" s="1"/>
  <c r="L148" i="11"/>
  <c r="X148" i="11"/>
  <c r="Y148" i="11"/>
  <c r="I149" i="11"/>
  <c r="J149" i="11"/>
  <c r="K149" i="11" s="1"/>
  <c r="L149" i="11"/>
  <c r="X149" i="11"/>
  <c r="Y149" i="11"/>
  <c r="I150" i="11"/>
  <c r="J150" i="11"/>
  <c r="L150" i="11"/>
  <c r="M150" i="11"/>
  <c r="X150" i="11"/>
  <c r="Y150" i="11"/>
  <c r="I151" i="11"/>
  <c r="J151" i="11"/>
  <c r="K151" i="11" s="1"/>
  <c r="L151" i="11"/>
  <c r="X151" i="11"/>
  <c r="K158" i="11" s="1"/>
  <c r="Y151" i="11"/>
  <c r="I152" i="11"/>
  <c r="J152" i="11"/>
  <c r="K152" i="11" s="1"/>
  <c r="L152" i="11"/>
  <c r="X152" i="11"/>
  <c r="Y152" i="11"/>
  <c r="I153" i="11"/>
  <c r="J153" i="11"/>
  <c r="L153" i="11"/>
  <c r="X153" i="11"/>
  <c r="Y153" i="11"/>
  <c r="I154" i="11"/>
  <c r="J154" i="11"/>
  <c r="L154" i="11"/>
  <c r="M154" i="11"/>
  <c r="X154" i="11"/>
  <c r="Y154" i="11"/>
  <c r="I155" i="11"/>
  <c r="J155" i="11"/>
  <c r="K155" i="11" s="1"/>
  <c r="L155" i="11"/>
  <c r="X155" i="11"/>
  <c r="Y155" i="11"/>
  <c r="I156" i="11"/>
  <c r="J156" i="11"/>
  <c r="L156" i="11"/>
  <c r="M156" i="11" s="1"/>
  <c r="X156" i="11"/>
  <c r="Y156" i="11"/>
  <c r="I157" i="11"/>
  <c r="J157" i="11"/>
  <c r="L157" i="11"/>
  <c r="M157" i="11" s="1"/>
  <c r="X157" i="11"/>
  <c r="K166" i="11"/>
  <c r="Y157" i="11"/>
  <c r="I158" i="11"/>
  <c r="J158" i="11"/>
  <c r="L158" i="11"/>
  <c r="X158" i="11"/>
  <c r="K167" i="11"/>
  <c r="Y158" i="11"/>
  <c r="I159" i="11"/>
  <c r="J159" i="11"/>
  <c r="K159" i="11" s="1"/>
  <c r="L159" i="11"/>
  <c r="X159" i="11"/>
  <c r="Y159" i="11"/>
  <c r="I160" i="11"/>
  <c r="J160" i="11"/>
  <c r="L160" i="11"/>
  <c r="X160" i="11"/>
  <c r="Y160" i="11"/>
  <c r="I161" i="11"/>
  <c r="J161" i="11"/>
  <c r="L161" i="11"/>
  <c r="X161" i="11"/>
  <c r="Y161" i="11"/>
  <c r="I162" i="11"/>
  <c r="M162" i="11" s="1"/>
  <c r="J162" i="11"/>
  <c r="K162" i="11" s="1"/>
  <c r="L162" i="11"/>
  <c r="X162" i="11"/>
  <c r="Y162" i="11"/>
  <c r="I163" i="11"/>
  <c r="J163" i="11"/>
  <c r="L163" i="11"/>
  <c r="M163" i="11" s="1"/>
  <c r="X163" i="11"/>
  <c r="Y163" i="11"/>
  <c r="I164" i="11"/>
  <c r="M164" i="11" s="1"/>
  <c r="J164" i="11"/>
  <c r="L164" i="11"/>
  <c r="X164" i="11"/>
  <c r="Y164" i="11"/>
  <c r="I165" i="11"/>
  <c r="J165" i="11"/>
  <c r="L165" i="11"/>
  <c r="M165" i="11" s="1"/>
  <c r="X165" i="11"/>
  <c r="Y165" i="11"/>
  <c r="I166" i="11"/>
  <c r="J166" i="11"/>
  <c r="L166" i="11"/>
  <c r="M166" i="11" s="1"/>
  <c r="X166" i="11"/>
  <c r="Y166" i="11"/>
  <c r="I167" i="11"/>
  <c r="M167" i="11" s="1"/>
  <c r="J167" i="11"/>
  <c r="L167" i="11"/>
  <c r="X167" i="11"/>
  <c r="Y167" i="11"/>
  <c r="I168" i="11"/>
  <c r="J168" i="11"/>
  <c r="L168" i="11"/>
  <c r="X168" i="11"/>
  <c r="K178" i="11" s="1"/>
  <c r="Y168" i="11"/>
  <c r="I169" i="11"/>
  <c r="J169" i="11"/>
  <c r="L169" i="11"/>
  <c r="X169" i="11"/>
  <c r="Y169" i="11"/>
  <c r="I170" i="11"/>
  <c r="J170" i="11"/>
  <c r="K170" i="11" s="1"/>
  <c r="L170" i="11"/>
  <c r="X170" i="11"/>
  <c r="Y170" i="11"/>
  <c r="I171" i="11"/>
  <c r="J171" i="11"/>
  <c r="L171" i="11"/>
  <c r="X171" i="11"/>
  <c r="Y171" i="11"/>
  <c r="I172" i="11"/>
  <c r="J172" i="11"/>
  <c r="L172" i="11"/>
  <c r="X172" i="11"/>
  <c r="Y172" i="11"/>
  <c r="I173" i="11"/>
  <c r="M173" i="11" s="1"/>
  <c r="J173" i="11"/>
  <c r="L173" i="11"/>
  <c r="X173" i="11"/>
  <c r="Y173" i="11"/>
  <c r="I174" i="11"/>
  <c r="J174" i="11"/>
  <c r="L174" i="11"/>
  <c r="M174" i="11" s="1"/>
  <c r="X174" i="11"/>
  <c r="Y174" i="11"/>
  <c r="I175" i="11"/>
  <c r="M175" i="11" s="1"/>
  <c r="J175" i="11"/>
  <c r="L175" i="11"/>
  <c r="X175" i="11"/>
  <c r="Y175" i="11"/>
  <c r="I176" i="11"/>
  <c r="J176" i="11"/>
  <c r="K176" i="11"/>
  <c r="L176" i="11"/>
  <c r="X176" i="11"/>
  <c r="Y176" i="11"/>
  <c r="I177" i="11"/>
  <c r="J177" i="11"/>
  <c r="L177" i="11"/>
  <c r="X177" i="11"/>
  <c r="Y177" i="11"/>
  <c r="I178" i="11"/>
  <c r="J178" i="11"/>
  <c r="L178" i="11"/>
  <c r="X178" i="11"/>
  <c r="Y178" i="11"/>
  <c r="I179" i="11"/>
  <c r="J179" i="11"/>
  <c r="L179" i="11"/>
  <c r="X179" i="11"/>
  <c r="Y179" i="11"/>
  <c r="I180" i="11"/>
  <c r="J180" i="11"/>
  <c r="L180" i="11"/>
  <c r="M180" i="11" s="1"/>
  <c r="X180" i="11"/>
  <c r="K189" i="11"/>
  <c r="Y180" i="11"/>
  <c r="I181" i="11"/>
  <c r="J181" i="11"/>
  <c r="L181" i="11"/>
  <c r="M181" i="11" s="1"/>
  <c r="X181" i="11"/>
  <c r="Y181" i="11"/>
  <c r="I182" i="11"/>
  <c r="M182" i="11" s="1"/>
  <c r="J182" i="11"/>
  <c r="L182" i="11"/>
  <c r="X182" i="11"/>
  <c r="Y182" i="11"/>
  <c r="I183" i="11"/>
  <c r="J183" i="11"/>
  <c r="L183" i="11"/>
  <c r="X183" i="11"/>
  <c r="K192" i="11" s="1"/>
  <c r="Y183" i="11"/>
  <c r="I184" i="11"/>
  <c r="J184" i="11"/>
  <c r="L184" i="11"/>
  <c r="M184" i="11"/>
  <c r="X184" i="11"/>
  <c r="K193" i="11" s="1"/>
  <c r="Y184" i="11"/>
  <c r="I185" i="11"/>
  <c r="J185" i="11"/>
  <c r="L185" i="11"/>
  <c r="X185" i="11"/>
  <c r="Y185" i="11"/>
  <c r="I186" i="11"/>
  <c r="M186" i="11" s="1"/>
  <c r="J186" i="11"/>
  <c r="L186" i="11"/>
  <c r="X186" i="11"/>
  <c r="K195" i="11" s="1"/>
  <c r="Y186" i="11"/>
  <c r="I187" i="11"/>
  <c r="J187" i="11"/>
  <c r="K187" i="11"/>
  <c r="L187" i="11"/>
  <c r="X187" i="11"/>
  <c r="Y187" i="11"/>
  <c r="I188" i="11"/>
  <c r="M188" i="11" s="1"/>
  <c r="J188" i="11"/>
  <c r="K188" i="11" s="1"/>
  <c r="L188" i="11"/>
  <c r="X188" i="11"/>
  <c r="Y188" i="11"/>
  <c r="I189" i="11"/>
  <c r="J189" i="11"/>
  <c r="L189" i="11"/>
  <c r="M189" i="11"/>
  <c r="X189" i="11"/>
  <c r="Y189" i="11"/>
  <c r="I190" i="11"/>
  <c r="J190" i="11"/>
  <c r="L190" i="11"/>
  <c r="M190" i="11"/>
  <c r="X190" i="11"/>
  <c r="Y190" i="11"/>
  <c r="I191" i="11"/>
  <c r="J191" i="11"/>
  <c r="K191" i="11"/>
  <c r="L191" i="11"/>
  <c r="M191" i="11" s="1"/>
  <c r="X191" i="11"/>
  <c r="Y191" i="11"/>
  <c r="I192" i="11"/>
  <c r="J192" i="11"/>
  <c r="L192" i="11"/>
  <c r="X192" i="11"/>
  <c r="Y192" i="11"/>
  <c r="I193" i="11"/>
  <c r="J193" i="11"/>
  <c r="L193" i="11"/>
  <c r="M193" i="11" s="1"/>
  <c r="X193" i="11"/>
  <c r="Y193" i="11"/>
  <c r="I194" i="11"/>
  <c r="J194" i="11"/>
  <c r="L194" i="11"/>
  <c r="M194" i="11" s="1"/>
  <c r="X194" i="11"/>
  <c r="Y194" i="11"/>
  <c r="I195" i="11"/>
  <c r="J195" i="11"/>
  <c r="L195" i="11"/>
  <c r="X195" i="11"/>
  <c r="Y195" i="11"/>
  <c r="I196" i="11"/>
  <c r="J196" i="11"/>
  <c r="L196" i="11"/>
  <c r="M196" i="11" s="1"/>
  <c r="X196" i="11"/>
  <c r="Y196" i="11"/>
  <c r="I197" i="11"/>
  <c r="J197" i="11"/>
  <c r="L197" i="11"/>
  <c r="X197" i="11"/>
  <c r="Y197" i="11"/>
  <c r="I198" i="11"/>
  <c r="J198" i="11"/>
  <c r="K198" i="11"/>
  <c r="L198" i="11"/>
  <c r="M198" i="11" s="1"/>
  <c r="X198" i="11"/>
  <c r="Y198" i="11"/>
  <c r="I199" i="11"/>
  <c r="J199" i="11"/>
  <c r="L199" i="11"/>
  <c r="X199" i="11"/>
  <c r="Y199" i="11"/>
  <c r="I200" i="11"/>
  <c r="M200" i="11" s="1"/>
  <c r="J200" i="11"/>
  <c r="K200" i="11" s="1"/>
  <c r="L200" i="11"/>
  <c r="X200" i="11"/>
  <c r="Y200" i="11"/>
  <c r="I201" i="11"/>
  <c r="J201" i="11"/>
  <c r="L201" i="11"/>
  <c r="X201" i="11"/>
  <c r="Y201" i="11"/>
  <c r="I202" i="11"/>
  <c r="J202" i="11"/>
  <c r="L202" i="11"/>
  <c r="X202" i="11"/>
  <c r="Y202" i="11"/>
  <c r="I203" i="11"/>
  <c r="M203" i="11"/>
  <c r="J203" i="11"/>
  <c r="L203" i="11"/>
  <c r="X203" i="11"/>
  <c r="Y203" i="11"/>
  <c r="I204" i="11"/>
  <c r="J204" i="11"/>
  <c r="K204" i="11" s="1"/>
  <c r="L204" i="11"/>
  <c r="X204" i="11"/>
  <c r="Y204" i="11"/>
  <c r="I205" i="11"/>
  <c r="J205" i="11"/>
  <c r="L205" i="11"/>
  <c r="X205" i="11"/>
  <c r="Y205" i="11"/>
  <c r="I206" i="11"/>
  <c r="M206" i="11"/>
  <c r="J206" i="11"/>
  <c r="L206" i="11"/>
  <c r="X206" i="11"/>
  <c r="Y206" i="11"/>
  <c r="I207" i="11"/>
  <c r="J207" i="11"/>
  <c r="K207" i="11" s="1"/>
  <c r="L207" i="11"/>
  <c r="M207" i="11"/>
  <c r="X207" i="11"/>
  <c r="Y207" i="11"/>
  <c r="I208" i="11"/>
  <c r="J208" i="11"/>
  <c r="L208" i="11"/>
  <c r="M208" i="11" s="1"/>
  <c r="X208" i="11"/>
  <c r="Y208" i="11"/>
  <c r="I209" i="11"/>
  <c r="J209" i="11"/>
  <c r="L209" i="11"/>
  <c r="M209" i="11" s="1"/>
  <c r="X209" i="11"/>
  <c r="Y209" i="11"/>
  <c r="I210" i="11"/>
  <c r="J210" i="11"/>
  <c r="K210" i="11" s="1"/>
  <c r="L210" i="11"/>
  <c r="X210" i="11"/>
  <c r="Y210" i="11"/>
  <c r="I211" i="11"/>
  <c r="J211" i="11"/>
  <c r="L211" i="11"/>
  <c r="X211" i="11"/>
  <c r="Y211" i="11"/>
  <c r="I212" i="11"/>
  <c r="J212" i="11"/>
  <c r="K212" i="11" s="1"/>
  <c r="L212" i="11"/>
  <c r="M212" i="11" s="1"/>
  <c r="X212" i="11"/>
  <c r="Y212" i="11"/>
  <c r="I213" i="11"/>
  <c r="J213" i="11"/>
  <c r="L213" i="11"/>
  <c r="X213" i="11"/>
  <c r="K44" i="11" s="1"/>
  <c r="Y213" i="11"/>
  <c r="I214" i="11"/>
  <c r="J214" i="11"/>
  <c r="L214" i="11"/>
  <c r="X214" i="11"/>
  <c r="Y214" i="11"/>
  <c r="I215" i="11"/>
  <c r="M215" i="11" s="1"/>
  <c r="J215" i="11"/>
  <c r="K215" i="11" s="1"/>
  <c r="L215" i="11"/>
  <c r="X215" i="11"/>
  <c r="Y215" i="11"/>
  <c r="I216" i="11"/>
  <c r="J216" i="11"/>
  <c r="L216" i="11"/>
  <c r="M216" i="11" s="1"/>
  <c r="X216" i="11"/>
  <c r="Y216" i="11"/>
  <c r="I217" i="11"/>
  <c r="J217" i="11"/>
  <c r="L217" i="11"/>
  <c r="X217" i="11"/>
  <c r="Y217" i="11"/>
  <c r="I218" i="11"/>
  <c r="M218" i="11" s="1"/>
  <c r="J218" i="11"/>
  <c r="K218" i="11" s="1"/>
  <c r="L218" i="11"/>
  <c r="X218" i="11"/>
  <c r="Y218" i="11"/>
  <c r="I219" i="11"/>
  <c r="J219" i="11"/>
  <c r="L219" i="11"/>
  <c r="M219" i="11" s="1"/>
  <c r="X219" i="11"/>
  <c r="Y219" i="11"/>
  <c r="I220" i="11"/>
  <c r="J220" i="11"/>
  <c r="K220" i="11"/>
  <c r="L220" i="11"/>
  <c r="X220" i="11"/>
  <c r="K21" i="11"/>
  <c r="Y220" i="11"/>
  <c r="I221" i="11"/>
  <c r="J221" i="11"/>
  <c r="L221" i="11"/>
  <c r="X221" i="11"/>
  <c r="Y221" i="11"/>
  <c r="I222" i="11"/>
  <c r="J222" i="11"/>
  <c r="K222" i="11" s="1"/>
  <c r="L222" i="11"/>
  <c r="M222" i="11" s="1"/>
  <c r="X222" i="11"/>
  <c r="Y222" i="11"/>
  <c r="I223" i="11"/>
  <c r="J223" i="11"/>
  <c r="L223" i="11"/>
  <c r="X223" i="11"/>
  <c r="K223" i="11" s="1"/>
  <c r="Y223" i="11"/>
  <c r="I224" i="11"/>
  <c r="J224" i="11"/>
  <c r="L224" i="11"/>
  <c r="X224" i="11"/>
  <c r="Y224" i="11"/>
  <c r="I225" i="11"/>
  <c r="J225" i="11"/>
  <c r="L225" i="11"/>
  <c r="X225" i="11"/>
  <c r="Y225" i="11"/>
  <c r="I226" i="11"/>
  <c r="J226" i="11"/>
  <c r="K226" i="11"/>
  <c r="L226" i="11"/>
  <c r="M226" i="11" s="1"/>
  <c r="X226" i="11"/>
  <c r="K233" i="11" s="1"/>
  <c r="Y226" i="11"/>
  <c r="I227" i="11"/>
  <c r="J227" i="11"/>
  <c r="L227" i="11"/>
  <c r="X227" i="11"/>
  <c r="Y227" i="11"/>
  <c r="I228" i="11"/>
  <c r="J228" i="11"/>
  <c r="K228" i="11" s="1"/>
  <c r="L228" i="11"/>
  <c r="X228" i="11"/>
  <c r="Y228" i="11"/>
  <c r="I229" i="11"/>
  <c r="J229" i="11"/>
  <c r="L229" i="11"/>
  <c r="M229" i="11" s="1"/>
  <c r="X229" i="11"/>
  <c r="K236" i="11" s="1"/>
  <c r="Y229" i="11"/>
  <c r="I230" i="11"/>
  <c r="J230" i="11"/>
  <c r="L230" i="11"/>
  <c r="X230" i="11"/>
  <c r="Y230" i="11"/>
  <c r="I231" i="11"/>
  <c r="J231" i="11"/>
  <c r="L231" i="11"/>
  <c r="X231" i="11"/>
  <c r="Y231" i="11"/>
  <c r="I232" i="11"/>
  <c r="J232" i="11"/>
  <c r="L232" i="11"/>
  <c r="M232" i="11" s="1"/>
  <c r="X232" i="11"/>
  <c r="Y232" i="11"/>
  <c r="I233" i="11"/>
  <c r="J233" i="11"/>
  <c r="L233" i="11"/>
  <c r="X233" i="11"/>
  <c r="Y233" i="11"/>
  <c r="I234" i="11"/>
  <c r="M234" i="11" s="1"/>
  <c r="J234" i="11"/>
  <c r="K234" i="11"/>
  <c r="L234" i="11"/>
  <c r="X234" i="11"/>
  <c r="Y234" i="11"/>
  <c r="I235" i="11"/>
  <c r="J235" i="11"/>
  <c r="L235" i="11"/>
  <c r="X235" i="11"/>
  <c r="Y235" i="11"/>
  <c r="I236" i="11"/>
  <c r="J236" i="11"/>
  <c r="L236" i="11"/>
  <c r="X236" i="11"/>
  <c r="Y236" i="11"/>
  <c r="I237" i="11"/>
  <c r="M237" i="11"/>
  <c r="J237" i="11"/>
  <c r="K237" i="11" s="1"/>
  <c r="L237" i="11"/>
  <c r="X237" i="11"/>
  <c r="Y237" i="11"/>
  <c r="I238" i="11"/>
  <c r="J238" i="11"/>
  <c r="K238" i="11"/>
  <c r="L238" i="11"/>
  <c r="M238" i="11" s="1"/>
  <c r="X238" i="11"/>
  <c r="Y238" i="11"/>
  <c r="I239" i="11"/>
  <c r="J239" i="11"/>
  <c r="L239" i="11"/>
  <c r="M239" i="11"/>
  <c r="X239" i="11"/>
  <c r="K246" i="11" s="1"/>
  <c r="Y239" i="11"/>
  <c r="I240" i="11"/>
  <c r="M240" i="11"/>
  <c r="J240" i="11"/>
  <c r="K240" i="11"/>
  <c r="L240" i="11"/>
  <c r="X240" i="11"/>
  <c r="Y240" i="11"/>
  <c r="I241" i="11"/>
  <c r="J241" i="11"/>
  <c r="L241" i="11"/>
  <c r="X241" i="11"/>
  <c r="Y241" i="11"/>
  <c r="I242" i="11"/>
  <c r="J242" i="11"/>
  <c r="K242" i="11"/>
  <c r="L242" i="11"/>
  <c r="X242" i="11"/>
  <c r="Y242" i="11"/>
  <c r="I243" i="11"/>
  <c r="J243" i="11"/>
  <c r="L243" i="11"/>
  <c r="M243" i="11" s="1"/>
  <c r="X243" i="11"/>
  <c r="Y243" i="11"/>
  <c r="I244" i="11"/>
  <c r="J244" i="11"/>
  <c r="K244" i="11"/>
  <c r="L244" i="11"/>
  <c r="X244" i="11"/>
  <c r="Y244" i="11"/>
  <c r="I245" i="11"/>
  <c r="J245" i="11"/>
  <c r="L245" i="11"/>
  <c r="X245" i="11"/>
  <c r="Y245" i="11"/>
  <c r="I246" i="11"/>
  <c r="J246" i="11"/>
  <c r="L246" i="11"/>
  <c r="X246" i="11"/>
  <c r="Y246" i="11"/>
  <c r="I247" i="11"/>
  <c r="J247" i="11"/>
  <c r="L247" i="11"/>
  <c r="X247" i="11"/>
  <c r="Y247" i="11"/>
  <c r="I248" i="11"/>
  <c r="J248" i="11"/>
  <c r="L248" i="11"/>
  <c r="M248" i="11" s="1"/>
  <c r="X248" i="11"/>
  <c r="Y248" i="11"/>
  <c r="I249" i="11"/>
  <c r="J249" i="11"/>
  <c r="L249" i="11"/>
  <c r="X249" i="11"/>
  <c r="Y249" i="11"/>
  <c r="I250" i="11"/>
  <c r="J250" i="11"/>
  <c r="L250" i="11"/>
  <c r="X250" i="11"/>
  <c r="Y250" i="11"/>
  <c r="I251" i="11"/>
  <c r="J251" i="11"/>
  <c r="L251" i="11"/>
  <c r="M251" i="11" s="1"/>
  <c r="X251" i="11"/>
  <c r="Y251" i="11"/>
  <c r="I252" i="11"/>
  <c r="J252" i="11"/>
  <c r="L252" i="11"/>
  <c r="X252" i="11"/>
  <c r="K258" i="11" s="1"/>
  <c r="Y252" i="11"/>
  <c r="I253" i="11"/>
  <c r="M253" i="11" s="1"/>
  <c r="J253" i="11"/>
  <c r="L253" i="11"/>
  <c r="X253" i="11"/>
  <c r="Y253" i="11"/>
  <c r="I254" i="11"/>
  <c r="J254" i="11"/>
  <c r="K254" i="11" s="1"/>
  <c r="L254" i="11"/>
  <c r="X254" i="11"/>
  <c r="Y254" i="11"/>
  <c r="I255" i="11"/>
  <c r="J255" i="11"/>
  <c r="L255" i="11"/>
  <c r="X255" i="11"/>
  <c r="K262" i="11" s="1"/>
  <c r="Y255" i="11"/>
  <c r="I256" i="11"/>
  <c r="J256" i="11"/>
  <c r="L256" i="11"/>
  <c r="M256" i="11" s="1"/>
  <c r="X256" i="11"/>
  <c r="Y256" i="11"/>
  <c r="I257" i="11"/>
  <c r="M257" i="11"/>
  <c r="J257" i="11"/>
  <c r="L257" i="11"/>
  <c r="X257" i="11"/>
  <c r="K265" i="11" s="1"/>
  <c r="Y257" i="11"/>
  <c r="I258" i="11"/>
  <c r="J258" i="11"/>
  <c r="L258" i="11"/>
  <c r="M258" i="11"/>
  <c r="X258" i="11"/>
  <c r="Y258" i="11"/>
  <c r="I259" i="11"/>
  <c r="M259" i="11" s="1"/>
  <c r="J259" i="11"/>
  <c r="K259" i="11" s="1"/>
  <c r="L259" i="11"/>
  <c r="X259" i="11"/>
  <c r="K268" i="11"/>
  <c r="Y259" i="11"/>
  <c r="I260" i="11"/>
  <c r="J260" i="11"/>
  <c r="K260" i="11" s="1"/>
  <c r="L260" i="11"/>
  <c r="M260" i="11" s="1"/>
  <c r="X260" i="11"/>
  <c r="Y260" i="11"/>
  <c r="I261" i="11"/>
  <c r="J261" i="11"/>
  <c r="L261" i="11"/>
  <c r="X261" i="11"/>
  <c r="Y261" i="11"/>
  <c r="I262" i="11"/>
  <c r="J262" i="11"/>
  <c r="L262" i="11"/>
  <c r="X262" i="11"/>
  <c r="K272" i="11" s="1"/>
  <c r="Y262" i="11"/>
  <c r="I263" i="11"/>
  <c r="J263" i="11"/>
  <c r="K263" i="11" s="1"/>
  <c r="L263" i="11"/>
  <c r="X263" i="11"/>
  <c r="Y263" i="11"/>
  <c r="I264" i="11"/>
  <c r="J264" i="11"/>
  <c r="L264" i="11"/>
  <c r="X264" i="11"/>
  <c r="K274" i="11"/>
  <c r="Y264" i="11"/>
  <c r="I265" i="11"/>
  <c r="J265" i="11"/>
  <c r="L265" i="11"/>
  <c r="M265" i="11"/>
  <c r="X265" i="11"/>
  <c r="K275" i="11" s="1"/>
  <c r="Y265" i="11"/>
  <c r="I266" i="11"/>
  <c r="J266" i="11"/>
  <c r="L266" i="11"/>
  <c r="X266" i="11"/>
  <c r="Y266" i="11"/>
  <c r="I267" i="11"/>
  <c r="J267" i="11"/>
  <c r="K267" i="11" s="1"/>
  <c r="L267" i="11"/>
  <c r="X267" i="11"/>
  <c r="Y267" i="11"/>
  <c r="I268" i="11"/>
  <c r="J268" i="11"/>
  <c r="L268" i="11"/>
  <c r="M268" i="11"/>
  <c r="X268" i="11"/>
  <c r="Y268" i="11"/>
  <c r="I269" i="11"/>
  <c r="M269" i="11" s="1"/>
  <c r="J269" i="11"/>
  <c r="L269" i="11"/>
  <c r="X269" i="11"/>
  <c r="Y269" i="11"/>
  <c r="I270" i="11"/>
  <c r="J270" i="11"/>
  <c r="L270" i="11"/>
  <c r="X270" i="11"/>
  <c r="K279" i="11" s="1"/>
  <c r="Y270" i="11"/>
  <c r="I271" i="11"/>
  <c r="J271" i="11"/>
  <c r="K271" i="11" s="1"/>
  <c r="L271" i="11"/>
  <c r="M271" i="11" s="1"/>
  <c r="X271" i="11"/>
  <c r="Y271" i="11"/>
  <c r="I272" i="11"/>
  <c r="J272" i="11"/>
  <c r="L272" i="11"/>
  <c r="M272" i="11" s="1"/>
  <c r="X272" i="11"/>
  <c r="Y272" i="11"/>
  <c r="I273" i="11"/>
  <c r="M273" i="11" s="1"/>
  <c r="J273" i="11"/>
  <c r="K273" i="11" s="1"/>
  <c r="L273" i="11"/>
  <c r="X273" i="11"/>
  <c r="Y273" i="11"/>
  <c r="I274" i="11"/>
  <c r="J274" i="11"/>
  <c r="L274" i="11"/>
  <c r="M274" i="11" s="1"/>
  <c r="X274" i="11"/>
  <c r="Y274" i="11"/>
  <c r="I275" i="11"/>
  <c r="M275" i="11"/>
  <c r="J275" i="11"/>
  <c r="L275" i="11"/>
  <c r="X275" i="11"/>
  <c r="Y275" i="11"/>
  <c r="I276" i="11"/>
  <c r="M276" i="11" s="1"/>
  <c r="J276" i="11"/>
  <c r="K276" i="11" s="1"/>
  <c r="L276" i="11"/>
  <c r="X276" i="11"/>
  <c r="K288" i="11" s="1"/>
  <c r="Y276" i="11"/>
  <c r="I277" i="11"/>
  <c r="M277" i="11" s="1"/>
  <c r="J277" i="11"/>
  <c r="L277" i="11"/>
  <c r="X277" i="11"/>
  <c r="Y277" i="11"/>
  <c r="I278" i="11"/>
  <c r="J278" i="11"/>
  <c r="K278" i="11" s="1"/>
  <c r="L278" i="11"/>
  <c r="M278" i="11" s="1"/>
  <c r="X278" i="11"/>
  <c r="Y278" i="11"/>
  <c r="I279" i="11"/>
  <c r="J279" i="11"/>
  <c r="L279" i="11"/>
  <c r="M279" i="11"/>
  <c r="X279" i="11"/>
  <c r="Y279" i="11"/>
  <c r="I280" i="11"/>
  <c r="J280" i="11"/>
  <c r="L280" i="11"/>
  <c r="X280" i="11"/>
  <c r="Y280" i="11"/>
  <c r="I281" i="11"/>
  <c r="J281" i="11"/>
  <c r="K281" i="11" s="1"/>
  <c r="L281" i="11"/>
  <c r="M281" i="11" s="1"/>
  <c r="X281" i="11"/>
  <c r="Y281" i="11"/>
  <c r="I282" i="11"/>
  <c r="J282" i="11"/>
  <c r="L282" i="11"/>
  <c r="X282" i="11"/>
  <c r="Y282" i="11"/>
  <c r="I283" i="11"/>
  <c r="J283" i="11"/>
  <c r="L283" i="11"/>
  <c r="X283" i="11"/>
  <c r="K292" i="11" s="1"/>
  <c r="Y283" i="11"/>
  <c r="I284" i="11"/>
  <c r="J284" i="11"/>
  <c r="K284" i="11" s="1"/>
  <c r="L284" i="11"/>
  <c r="X284" i="11"/>
  <c r="Y284" i="11"/>
  <c r="I285" i="11"/>
  <c r="J285" i="11"/>
  <c r="K285" i="11" s="1"/>
  <c r="L285" i="11"/>
  <c r="M285" i="11" s="1"/>
  <c r="X285" i="11"/>
  <c r="Y285" i="11"/>
  <c r="I286" i="11"/>
  <c r="J286" i="11"/>
  <c r="K286" i="11" s="1"/>
  <c r="L286" i="11"/>
  <c r="M286" i="11" s="1"/>
  <c r="X286" i="11"/>
  <c r="Y286" i="11"/>
  <c r="I287" i="11"/>
  <c r="J287" i="11"/>
  <c r="L287" i="11"/>
  <c r="M287" i="11"/>
  <c r="X287" i="11"/>
  <c r="Y287" i="11"/>
  <c r="I288" i="11"/>
  <c r="M288" i="11" s="1"/>
  <c r="J288" i="11"/>
  <c r="L288" i="11"/>
  <c r="X288" i="11"/>
  <c r="Y288" i="11"/>
  <c r="I289" i="11"/>
  <c r="M289" i="11"/>
  <c r="J289" i="11"/>
  <c r="K289" i="11" s="1"/>
  <c r="L289" i="11"/>
  <c r="X289" i="11"/>
  <c r="Y289" i="11"/>
  <c r="I290" i="11"/>
  <c r="J290" i="11"/>
  <c r="K290" i="11"/>
  <c r="L290" i="11"/>
  <c r="M290" i="11" s="1"/>
  <c r="X290" i="11"/>
  <c r="K301" i="11"/>
  <c r="Y290" i="11"/>
  <c r="I291" i="11"/>
  <c r="J291" i="11"/>
  <c r="L291" i="11"/>
  <c r="M291" i="11" s="1"/>
  <c r="X291" i="11"/>
  <c r="Y291" i="11"/>
  <c r="I292" i="11"/>
  <c r="J292" i="11"/>
  <c r="L292" i="11"/>
  <c r="M292" i="11" s="1"/>
  <c r="X292" i="11"/>
  <c r="K303" i="11" s="1"/>
  <c r="Y292" i="11"/>
  <c r="I293" i="11"/>
  <c r="J293" i="11"/>
  <c r="L293" i="11"/>
  <c r="X293" i="11"/>
  <c r="Y293" i="11"/>
  <c r="I294" i="11"/>
  <c r="J294" i="11"/>
  <c r="K294" i="11" s="1"/>
  <c r="L294" i="11"/>
  <c r="M294" i="11" s="1"/>
  <c r="X294" i="11"/>
  <c r="Y294" i="11"/>
  <c r="I295" i="11"/>
  <c r="J295" i="11"/>
  <c r="K295" i="11"/>
  <c r="L295" i="11"/>
  <c r="M295" i="11"/>
  <c r="X295" i="11"/>
  <c r="Y295" i="11"/>
  <c r="I296" i="11"/>
  <c r="J296" i="11"/>
  <c r="L296" i="11"/>
  <c r="X296" i="11"/>
  <c r="K307" i="11" s="1"/>
  <c r="Y296" i="11"/>
  <c r="I297" i="11"/>
  <c r="M297" i="11" s="1"/>
  <c r="J297" i="11"/>
  <c r="K297" i="11" s="1"/>
  <c r="L297" i="11"/>
  <c r="X297" i="11"/>
  <c r="Y297" i="11"/>
  <c r="I298" i="11"/>
  <c r="J298" i="11"/>
  <c r="K298" i="11"/>
  <c r="L298" i="11"/>
  <c r="X298" i="11"/>
  <c r="Y298" i="11"/>
  <c r="I299" i="11"/>
  <c r="J299" i="11"/>
  <c r="L299" i="11"/>
  <c r="M299" i="11" s="1"/>
  <c r="X299" i="11"/>
  <c r="Y299" i="11"/>
  <c r="I300" i="11"/>
  <c r="J300" i="11"/>
  <c r="K300" i="11"/>
  <c r="L300" i="11"/>
  <c r="M300" i="11" s="1"/>
  <c r="X300" i="11"/>
  <c r="Y300" i="11"/>
  <c r="I301" i="11"/>
  <c r="J301" i="11"/>
  <c r="L301" i="11"/>
  <c r="M301" i="11"/>
  <c r="X301" i="11"/>
  <c r="Y301" i="11"/>
  <c r="I302" i="11"/>
  <c r="J302" i="11"/>
  <c r="L302" i="11"/>
  <c r="X302" i="11"/>
  <c r="Y302" i="11"/>
  <c r="I303" i="11"/>
  <c r="J303" i="11"/>
  <c r="L303" i="11"/>
  <c r="M303" i="11" s="1"/>
  <c r="X303" i="11"/>
  <c r="Y303" i="11"/>
  <c r="I304" i="11"/>
  <c r="J304" i="11"/>
  <c r="L304" i="11"/>
  <c r="X304" i="11"/>
  <c r="Y304" i="11"/>
  <c r="I305" i="11"/>
  <c r="J305" i="11"/>
  <c r="L305" i="11"/>
  <c r="M305" i="11" s="1"/>
  <c r="X305" i="11"/>
  <c r="Y305" i="11"/>
  <c r="I306" i="11"/>
  <c r="J306" i="11"/>
  <c r="L306" i="11"/>
  <c r="M306" i="11" s="1"/>
  <c r="X306" i="11"/>
  <c r="Y306" i="11"/>
  <c r="I307" i="11"/>
  <c r="J307" i="11"/>
  <c r="L307" i="11"/>
  <c r="X307" i="11"/>
  <c r="Y307" i="11"/>
  <c r="I308" i="11"/>
  <c r="J308" i="11"/>
  <c r="K308" i="11"/>
  <c r="L308" i="11"/>
  <c r="M308" i="11" s="1"/>
  <c r="X308" i="11"/>
  <c r="Y308" i="11"/>
  <c r="I309" i="11"/>
  <c r="J309" i="11"/>
  <c r="L309" i="11"/>
  <c r="M309" i="11"/>
  <c r="X309" i="11"/>
  <c r="K322" i="11" s="1"/>
  <c r="Y309" i="11"/>
  <c r="I310" i="11"/>
  <c r="J310" i="11"/>
  <c r="L310" i="11"/>
  <c r="X310" i="11"/>
  <c r="Y310" i="11"/>
  <c r="I311" i="11"/>
  <c r="J311" i="11"/>
  <c r="K311" i="11" s="1"/>
  <c r="L311" i="11"/>
  <c r="M311" i="11"/>
  <c r="X311" i="11"/>
  <c r="Y311" i="11"/>
  <c r="I312" i="11"/>
  <c r="J312" i="11"/>
  <c r="K312" i="11" s="1"/>
  <c r="L312" i="11"/>
  <c r="M312" i="11" s="1"/>
  <c r="X312" i="11"/>
  <c r="Y312" i="11"/>
  <c r="I313" i="11"/>
  <c r="J313" i="11"/>
  <c r="L313" i="11"/>
  <c r="M313" i="11" s="1"/>
  <c r="X313" i="11"/>
  <c r="Y313" i="11"/>
  <c r="I314" i="11"/>
  <c r="M314" i="11" s="1"/>
  <c r="J314" i="11"/>
  <c r="K314" i="11"/>
  <c r="L314" i="11"/>
  <c r="X314" i="11"/>
  <c r="Y314" i="11"/>
  <c r="I315" i="11"/>
  <c r="J315" i="11"/>
  <c r="K315" i="11" s="1"/>
  <c r="L315" i="11"/>
  <c r="X315" i="11"/>
  <c r="Y315" i="11"/>
  <c r="I316" i="11"/>
  <c r="J316" i="11"/>
  <c r="K316" i="11" s="1"/>
  <c r="L316" i="11"/>
  <c r="M316" i="11" s="1"/>
  <c r="X316" i="11"/>
  <c r="Y316" i="11"/>
  <c r="I317" i="11"/>
  <c r="J317" i="11"/>
  <c r="L317" i="11"/>
  <c r="M317" i="11"/>
  <c r="X317" i="11"/>
  <c r="Y317" i="11"/>
  <c r="I318" i="11"/>
  <c r="J318" i="11"/>
  <c r="L318" i="11"/>
  <c r="X318" i="11"/>
  <c r="Y318" i="11"/>
  <c r="I319" i="11"/>
  <c r="M319" i="11" s="1"/>
  <c r="J319" i="11"/>
  <c r="K319" i="11" s="1"/>
  <c r="L319" i="11"/>
  <c r="X319" i="11"/>
  <c r="Y319" i="11"/>
  <c r="I320" i="11"/>
  <c r="J320" i="11"/>
  <c r="K320" i="11" s="1"/>
  <c r="L320" i="11"/>
  <c r="M320" i="11"/>
  <c r="X320" i="11"/>
  <c r="Y320" i="11"/>
  <c r="I321" i="11"/>
  <c r="J321" i="11"/>
  <c r="L321" i="11"/>
  <c r="M321" i="11" s="1"/>
  <c r="X321" i="11"/>
  <c r="Y321" i="11"/>
  <c r="I322" i="11"/>
  <c r="M322" i="11" s="1"/>
  <c r="J322" i="11"/>
  <c r="L322" i="11"/>
  <c r="X322" i="11"/>
  <c r="Y322" i="11"/>
  <c r="I323" i="11"/>
  <c r="M323" i="11" s="1"/>
  <c r="J323" i="11"/>
  <c r="K323" i="11" s="1"/>
  <c r="L323" i="11"/>
  <c r="X323" i="11"/>
  <c r="K42" i="11" s="1"/>
  <c r="Y323" i="11"/>
  <c r="I324" i="11"/>
  <c r="M324" i="11"/>
  <c r="J324" i="11"/>
  <c r="K324" i="11" s="1"/>
  <c r="L324" i="11"/>
  <c r="X324" i="11"/>
  <c r="Y324" i="11"/>
  <c r="I325" i="11"/>
  <c r="J325" i="11"/>
  <c r="K325" i="11" s="1"/>
  <c r="L325" i="11"/>
  <c r="X325" i="11"/>
  <c r="Y325" i="11"/>
  <c r="I326" i="11"/>
  <c r="M326" i="11" s="1"/>
  <c r="J326" i="11"/>
  <c r="K326" i="11" s="1"/>
  <c r="L326" i="11"/>
  <c r="X326" i="11"/>
  <c r="Y326" i="11"/>
  <c r="I327" i="11"/>
  <c r="J327" i="11"/>
  <c r="K327" i="11"/>
  <c r="L327" i="11"/>
  <c r="M327" i="11" s="1"/>
  <c r="X327" i="11"/>
  <c r="Y327" i="11"/>
  <c r="I328" i="11"/>
  <c r="J328" i="11"/>
  <c r="L328" i="11"/>
  <c r="M328" i="11"/>
  <c r="X328" i="11"/>
  <c r="K339" i="11" s="1"/>
  <c r="Y328" i="11"/>
  <c r="I329" i="11"/>
  <c r="J329" i="11"/>
  <c r="L329" i="11"/>
  <c r="X329" i="11"/>
  <c r="Y329" i="11"/>
  <c r="I330" i="11"/>
  <c r="J330" i="11"/>
  <c r="K330" i="11" s="1"/>
  <c r="L330" i="11"/>
  <c r="M330" i="11"/>
  <c r="X330" i="11"/>
  <c r="Y330" i="11"/>
  <c r="I331" i="11"/>
  <c r="J331" i="11"/>
  <c r="L331" i="11"/>
  <c r="M331" i="11" s="1"/>
  <c r="X331" i="11"/>
  <c r="Y331" i="11"/>
  <c r="I332" i="11"/>
  <c r="J332" i="11"/>
  <c r="L332" i="11"/>
  <c r="M332" i="11" s="1"/>
  <c r="X332" i="11"/>
  <c r="Y332" i="11"/>
  <c r="I333" i="11"/>
  <c r="M333" i="11" s="1"/>
  <c r="J333" i="11"/>
  <c r="K333" i="11" s="1"/>
  <c r="L333" i="11"/>
  <c r="X333" i="11"/>
  <c r="Y333" i="11"/>
  <c r="I334" i="11"/>
  <c r="J334" i="11"/>
  <c r="K334" i="11" s="1"/>
  <c r="L334" i="11"/>
  <c r="X334" i="11"/>
  <c r="Y334" i="11"/>
  <c r="I335" i="11"/>
  <c r="J335" i="11"/>
  <c r="K335" i="11" s="1"/>
  <c r="L335" i="11"/>
  <c r="M335" i="11" s="1"/>
  <c r="X335" i="11"/>
  <c r="K345" i="11" s="1"/>
  <c r="Y335" i="11"/>
  <c r="I336" i="11"/>
  <c r="J336" i="11"/>
  <c r="L336" i="11"/>
  <c r="M336" i="11"/>
  <c r="X336" i="11"/>
  <c r="Y336" i="11"/>
  <c r="I337" i="11"/>
  <c r="J337" i="11"/>
  <c r="L337" i="11"/>
  <c r="X337" i="11"/>
  <c r="Y337" i="11"/>
  <c r="I338" i="11"/>
  <c r="J338" i="11"/>
  <c r="K338" i="11"/>
  <c r="L338" i="11"/>
  <c r="X338" i="11"/>
  <c r="Y338" i="11"/>
  <c r="I339" i="11"/>
  <c r="J339" i="11"/>
  <c r="L339" i="11"/>
  <c r="M339" i="11" s="1"/>
  <c r="X339" i="11"/>
  <c r="Y339" i="11"/>
  <c r="I340" i="11"/>
  <c r="J340" i="11"/>
  <c r="K340" i="11" s="1"/>
  <c r="L340" i="11"/>
  <c r="X340" i="11"/>
  <c r="Y340" i="11"/>
  <c r="I341" i="11"/>
  <c r="M341" i="11" s="1"/>
  <c r="J341" i="11"/>
  <c r="K341" i="11"/>
  <c r="L341" i="11"/>
  <c r="X341" i="11"/>
  <c r="Y341" i="11"/>
  <c r="I342" i="11"/>
  <c r="J342" i="11"/>
  <c r="K342" i="11" s="1"/>
  <c r="L342" i="11"/>
  <c r="M342" i="11" s="1"/>
  <c r="X342" i="11"/>
  <c r="Y342" i="11"/>
  <c r="I343" i="11"/>
  <c r="J343" i="11"/>
  <c r="K343" i="11" s="1"/>
  <c r="L343" i="11"/>
  <c r="M343" i="11" s="1"/>
  <c r="X343" i="11"/>
  <c r="Y343" i="11"/>
  <c r="I344" i="11"/>
  <c r="J344" i="11"/>
  <c r="K344" i="11"/>
  <c r="L344" i="11"/>
  <c r="M344" i="11"/>
  <c r="X344" i="11"/>
  <c r="Y344" i="11"/>
  <c r="I345" i="11"/>
  <c r="M345" i="11" s="1"/>
  <c r="J345" i="11"/>
  <c r="L345" i="11"/>
  <c r="X345" i="11"/>
  <c r="Y345" i="11"/>
  <c r="I346" i="11"/>
  <c r="J346" i="11"/>
  <c r="K346" i="11" s="1"/>
  <c r="L346" i="11"/>
  <c r="M346" i="11" s="1"/>
  <c r="X346" i="11"/>
  <c r="Y346" i="11"/>
  <c r="I347" i="11"/>
  <c r="J347" i="11"/>
  <c r="L347" i="11"/>
  <c r="M347" i="11" s="1"/>
  <c r="X347" i="11"/>
  <c r="Y347" i="11"/>
  <c r="I348" i="11"/>
  <c r="M348" i="11" s="1"/>
  <c r="J348" i="11"/>
  <c r="K348" i="11"/>
  <c r="L348" i="11"/>
  <c r="X348" i="11"/>
  <c r="Y348" i="11"/>
  <c r="I349" i="11"/>
  <c r="M349" i="11"/>
  <c r="J349" i="11"/>
  <c r="K349" i="11"/>
  <c r="L349" i="11"/>
  <c r="X349" i="11"/>
  <c r="Y349" i="11"/>
  <c r="I350" i="11"/>
  <c r="J350" i="11"/>
  <c r="K350" i="11" s="1"/>
  <c r="L350" i="11"/>
  <c r="M350" i="11" s="1"/>
  <c r="X350" i="11"/>
  <c r="Y350" i="11"/>
  <c r="I351" i="11"/>
  <c r="J351" i="11"/>
  <c r="L351" i="11"/>
  <c r="M351" i="11" s="1"/>
  <c r="X351" i="11"/>
  <c r="Y351" i="11"/>
  <c r="I352" i="11"/>
  <c r="J352" i="11"/>
  <c r="L352" i="11"/>
  <c r="M352" i="11" s="1"/>
  <c r="I353" i="11"/>
  <c r="J353" i="11"/>
  <c r="L353" i="11"/>
  <c r="I354" i="11"/>
  <c r="M354" i="11" s="1"/>
  <c r="J354" i="11"/>
  <c r="L354" i="11"/>
  <c r="I355" i="11"/>
  <c r="M355" i="11" s="1"/>
  <c r="J355" i="11"/>
  <c r="L355" i="11"/>
  <c r="I356" i="11"/>
  <c r="J356" i="11"/>
  <c r="L356" i="11"/>
  <c r="M356" i="11" s="1"/>
  <c r="I357" i="11"/>
  <c r="J357" i="11"/>
  <c r="L357" i="11"/>
  <c r="I358" i="11"/>
  <c r="J358" i="11"/>
  <c r="L358" i="11"/>
  <c r="I359" i="11"/>
  <c r="M359" i="11" s="1"/>
  <c r="J359" i="11"/>
  <c r="L359" i="11"/>
  <c r="I360" i="11"/>
  <c r="J360" i="11"/>
  <c r="L360" i="11"/>
  <c r="M360" i="11" s="1"/>
  <c r="C362" i="11"/>
  <c r="D362" i="11"/>
  <c r="D363" i="11" s="1"/>
  <c r="E362" i="11"/>
  <c r="F362" i="11"/>
  <c r="G362" i="11"/>
  <c r="H362" i="11"/>
  <c r="C364" i="11"/>
  <c r="D364" i="11"/>
  <c r="E364" i="11"/>
  <c r="F364" i="11"/>
  <c r="G364" i="11"/>
  <c r="H364" i="11"/>
  <c r="C366" i="11"/>
  <c r="D366" i="11"/>
  <c r="E366" i="11"/>
  <c r="F366" i="11"/>
  <c r="G366" i="11"/>
  <c r="H366" i="11"/>
  <c r="K185" i="11"/>
  <c r="M10" i="11"/>
  <c r="M254" i="11"/>
  <c r="M236" i="11"/>
  <c r="K138" i="11"/>
  <c r="M325" i="11"/>
  <c r="M55" i="11"/>
  <c r="M195" i="11"/>
  <c r="M177" i="11"/>
  <c r="M161" i="11"/>
  <c r="M58" i="11"/>
  <c r="M41" i="11"/>
  <c r="K69" i="11"/>
  <c r="K269" i="11"/>
  <c r="M244" i="11"/>
  <c r="M241" i="11"/>
  <c r="M211" i="11"/>
  <c r="K50" i="11"/>
  <c r="M39" i="11"/>
  <c r="K329" i="11"/>
  <c r="M337" i="11"/>
  <c r="M214" i="11"/>
  <c r="M172" i="11"/>
  <c r="M152" i="11"/>
  <c r="M110" i="11"/>
  <c r="M104" i="11"/>
  <c r="K76" i="11"/>
  <c r="K67" i="11"/>
  <c r="M52" i="11"/>
  <c r="K331" i="11"/>
  <c r="K296" i="11"/>
  <c r="M220" i="11"/>
  <c r="M210" i="11"/>
  <c r="M148" i="11"/>
  <c r="M128" i="11"/>
  <c r="M117" i="11"/>
  <c r="M72" i="11"/>
  <c r="M45" i="11"/>
  <c r="M329" i="11"/>
  <c r="K313" i="11"/>
  <c r="K224" i="11"/>
  <c r="K197" i="11"/>
  <c r="M192" i="11"/>
  <c r="M171" i="11"/>
  <c r="M139" i="11"/>
  <c r="K117" i="11"/>
  <c r="M78" i="11"/>
  <c r="M64" i="11"/>
  <c r="M283" i="11"/>
  <c r="K235" i="11"/>
  <c r="K231" i="11"/>
  <c r="M224" i="11"/>
  <c r="K182" i="11"/>
  <c r="K60" i="11"/>
  <c r="M20" i="11"/>
  <c r="K287" i="11"/>
  <c r="M282" i="11"/>
  <c r="K261" i="11"/>
  <c r="K247" i="11"/>
  <c r="K229" i="11"/>
  <c r="M228" i="11"/>
  <c r="K213" i="11"/>
  <c r="K208" i="11"/>
  <c r="K150" i="11"/>
  <c r="K146" i="11"/>
  <c r="M137" i="11"/>
  <c r="K114" i="11"/>
  <c r="M107" i="11"/>
  <c r="K68" i="11"/>
  <c r="M50" i="11"/>
  <c r="M100" i="11"/>
  <c r="M340" i="11"/>
  <c r="M302" i="11"/>
  <c r="M293" i="11"/>
  <c r="M357" i="11"/>
  <c r="M231" i="11"/>
  <c r="K203" i="11"/>
  <c r="K183" i="11"/>
  <c r="K180" i="11"/>
  <c r="M176" i="11"/>
  <c r="K173" i="11"/>
  <c r="M170" i="11"/>
  <c r="M96" i="11"/>
  <c r="K77" i="11"/>
  <c r="M75" i="11"/>
  <c r="M60" i="11"/>
  <c r="K54" i="11"/>
  <c r="M53" i="11"/>
  <c r="M51" i="11"/>
  <c r="M31" i="11"/>
  <c r="M27" i="11"/>
  <c r="M23" i="11"/>
  <c r="M19" i="11"/>
  <c r="M14" i="11"/>
  <c r="K12" i="11"/>
  <c r="K277" i="11"/>
  <c r="M263" i="11"/>
  <c r="M225" i="11"/>
  <c r="M221" i="11"/>
  <c r="K205" i="11"/>
  <c r="M201" i="11"/>
  <c r="M187" i="11"/>
  <c r="M185" i="11"/>
  <c r="K179" i="11"/>
  <c r="K164" i="11"/>
  <c r="K168" i="11"/>
  <c r="M153" i="11"/>
  <c r="M142" i="11"/>
  <c r="K133" i="11"/>
  <c r="M125" i="11"/>
  <c r="K111" i="11"/>
  <c r="M108" i="11"/>
  <c r="M102" i="11"/>
  <c r="M89" i="11"/>
  <c r="M88" i="11"/>
  <c r="K81" i="11"/>
  <c r="M80" i="11"/>
  <c r="K75" i="11"/>
  <c r="M74" i="11"/>
  <c r="M71" i="11"/>
  <c r="K70" i="11"/>
  <c r="M62" i="11"/>
  <c r="M42" i="11"/>
  <c r="M35" i="11"/>
  <c r="K34" i="11"/>
  <c r="M30" i="11"/>
  <c r="M22" i="11"/>
  <c r="M15" i="11"/>
  <c r="M13" i="11"/>
  <c r="M11" i="11"/>
  <c r="K209" i="11"/>
  <c r="K5" i="11"/>
  <c r="M315" i="11"/>
  <c r="M334" i="11"/>
  <c r="M318" i="11"/>
  <c r="K328" i="11"/>
  <c r="M307" i="11"/>
  <c r="M304" i="11"/>
  <c r="M296" i="11"/>
  <c r="K293" i="11"/>
  <c r="M267" i="11"/>
  <c r="M310" i="11"/>
  <c r="M262" i="11"/>
  <c r="K253" i="11"/>
  <c r="M249" i="11"/>
  <c r="M245" i="11"/>
  <c r="K144" i="11"/>
  <c r="K120" i="11"/>
  <c r="K109" i="11"/>
  <c r="M77" i="11"/>
  <c r="M63" i="11"/>
  <c r="K351" i="11"/>
  <c r="K270" i="11"/>
  <c r="M255" i="11"/>
  <c r="M230" i="11"/>
  <c r="M69" i="11"/>
  <c r="M261" i="11"/>
  <c r="K110" i="11"/>
  <c r="M246" i="11"/>
  <c r="M242" i="11"/>
  <c r="K245" i="11"/>
  <c r="M227" i="11"/>
  <c r="K221" i="11"/>
  <c r="M217" i="11"/>
  <c r="K202" i="11"/>
  <c r="M202" i="11"/>
  <c r="K186" i="11"/>
  <c r="M169" i="11"/>
  <c r="M159" i="11"/>
  <c r="M155" i="11"/>
  <c r="M149" i="11"/>
  <c r="M130" i="11"/>
  <c r="M111" i="11"/>
  <c r="M91" i="11"/>
  <c r="M43" i="11"/>
  <c r="M37" i="11"/>
  <c r="M18" i="11"/>
  <c r="M5" i="11"/>
  <c r="M213" i="11"/>
  <c r="M205" i="11"/>
  <c r="M199" i="11"/>
  <c r="M197" i="11"/>
  <c r="K194" i="11"/>
  <c r="M183" i="11"/>
  <c r="M178" i="11"/>
  <c r="K174" i="11"/>
  <c r="K184" i="11"/>
  <c r="K169" i="11"/>
  <c r="M158" i="11"/>
  <c r="M147" i="11"/>
  <c r="M141" i="11"/>
  <c r="M138" i="11"/>
  <c r="M131" i="11"/>
  <c r="M126" i="11"/>
  <c r="M114" i="11"/>
  <c r="M105" i="11"/>
  <c r="M97" i="11"/>
  <c r="K86" i="11"/>
  <c r="K84" i="11"/>
  <c r="M73" i="11"/>
  <c r="M61" i="11"/>
  <c r="K52" i="11"/>
  <c r="M38" i="11"/>
  <c r="K37" i="11"/>
  <c r="M33" i="11"/>
  <c r="M29" i="11"/>
  <c r="M25" i="11"/>
  <c r="M21" i="11"/>
  <c r="M12" i="11"/>
  <c r="M9" i="11"/>
  <c r="M7" i="11"/>
  <c r="K4" i="11"/>
  <c r="K280" i="11"/>
  <c r="K266" i="11"/>
  <c r="K256" i="11"/>
  <c r="K211" i="11"/>
  <c r="K201" i="11"/>
  <c r="K190" i="11"/>
  <c r="K181" i="11"/>
  <c r="K175" i="11"/>
  <c r="K172" i="11"/>
  <c r="K125" i="11"/>
  <c r="K56" i="11"/>
  <c r="K11" i="11"/>
  <c r="K310" i="11"/>
  <c r="K257" i="11"/>
  <c r="K14" i="11"/>
  <c r="K7" i="11"/>
  <c r="K337" i="11"/>
  <c r="K321" i="11"/>
  <c r="K243" i="11"/>
  <c r="K232" i="11"/>
  <c r="K225" i="11"/>
  <c r="K217" i="11"/>
  <c r="K165" i="11"/>
  <c r="K163" i="11"/>
  <c r="K18" i="11"/>
  <c r="K239" i="11"/>
  <c r="K206" i="11"/>
  <c r="K96" i="11"/>
  <c r="K88" i="11"/>
  <c r="K24" i="11"/>
  <c r="K10" i="11"/>
  <c r="K249" i="11"/>
  <c r="K248" i="11"/>
  <c r="K305" i="11"/>
  <c r="K264" i="11"/>
  <c r="K255" i="11"/>
  <c r="K241" i="11"/>
  <c r="K156" i="11"/>
  <c r="M151" i="11"/>
  <c r="M143" i="11"/>
  <c r="K140" i="11"/>
  <c r="M135" i="11"/>
  <c r="K124" i="11"/>
  <c r="K91" i="11"/>
  <c r="K80" i="11"/>
  <c r="K59" i="11"/>
  <c r="K48" i="11"/>
  <c r="K27" i="11"/>
  <c r="K299" i="11"/>
  <c r="K291" i="11"/>
  <c r="K283" i="11"/>
  <c r="K227" i="11"/>
  <c r="K219" i="11"/>
  <c r="K153" i="11"/>
  <c r="K145" i="11"/>
  <c r="K143" i="11"/>
  <c r="K135" i="11"/>
  <c r="K129" i="11"/>
  <c r="K127" i="11"/>
  <c r="K72" i="11"/>
  <c r="K40" i="11"/>
  <c r="K19" i="11"/>
  <c r="K171" i="11"/>
  <c r="K147" i="11"/>
  <c r="K139" i="11"/>
  <c r="K131" i="11"/>
  <c r="K123" i="11"/>
  <c r="K115" i="11"/>
  <c r="K107" i="11"/>
  <c r="K79" i="11"/>
  <c r="K71" i="11"/>
  <c r="K55" i="11"/>
  <c r="K47" i="11"/>
  <c r="K39" i="11"/>
  <c r="K31" i="11"/>
  <c r="D38" i="2"/>
  <c r="D44" i="2"/>
  <c r="D45" i="2" s="1"/>
  <c r="D39" i="2"/>
  <c r="D41" i="2"/>
  <c r="D42" i="2"/>
  <c r="F44" i="2"/>
  <c r="F45" i="2" s="1"/>
  <c r="F38" i="2"/>
  <c r="F39" i="2"/>
  <c r="F41" i="2"/>
  <c r="F42" i="2"/>
  <c r="B105" i="12"/>
  <c r="B121" i="12"/>
  <c r="M48" i="11"/>
  <c r="K306" i="11"/>
  <c r="K282" i="11"/>
  <c r="K74" i="11"/>
  <c r="K6" i="11"/>
  <c r="M280" i="11"/>
  <c r="I361" i="11"/>
  <c r="K20" i="11"/>
  <c r="M168" i="11"/>
  <c r="K154" i="11"/>
  <c r="K26" i="11"/>
  <c r="K304" i="11"/>
  <c r="M252" i="11"/>
  <c r="M235" i="11"/>
  <c r="K196" i="11"/>
  <c r="M179" i="11"/>
  <c r="M160" i="11"/>
  <c r="K157" i="11"/>
  <c r="M116" i="11"/>
  <c r="K102" i="11"/>
  <c r="K216" i="11"/>
  <c r="M264" i="11"/>
  <c r="M250" i="11"/>
  <c r="M270" i="11"/>
  <c r="K177" i="11"/>
  <c r="K347" i="11"/>
  <c r="K317" i="11"/>
  <c r="K309" i="11"/>
  <c r="M87" i="11"/>
  <c r="K13" i="11"/>
  <c r="M34" i="11"/>
  <c r="K28" i="11"/>
  <c r="B263" i="12"/>
  <c r="B239" i="12"/>
  <c r="B110" i="12"/>
  <c r="B87" i="12"/>
  <c r="S246" i="14" l="1"/>
  <c r="T246" i="14" s="1"/>
  <c r="F61" i="12"/>
  <c r="S318" i="14"/>
  <c r="T318" i="14" s="1"/>
  <c r="S271" i="14"/>
  <c r="T271" i="14" s="1"/>
  <c r="S235" i="14"/>
  <c r="T235" i="14" s="1"/>
  <c r="F92" i="12"/>
  <c r="S285" i="14"/>
  <c r="T285" i="14" s="1"/>
  <c r="D97" i="12"/>
  <c r="M340" i="14"/>
  <c r="S294" i="14"/>
  <c r="T294" i="14" s="1"/>
  <c r="S168" i="14"/>
  <c r="T168" i="14" s="1"/>
  <c r="S330" i="14"/>
  <c r="T330" i="14" s="1"/>
  <c r="D325" i="12" s="1"/>
  <c r="S243" i="14"/>
  <c r="T243" i="14" s="1"/>
  <c r="S163" i="14"/>
  <c r="T163" i="14" s="1"/>
  <c r="S141" i="14"/>
  <c r="S45" i="14"/>
  <c r="T45" i="14" s="1"/>
  <c r="S282" i="14"/>
  <c r="T282" i="14" s="1"/>
  <c r="S199" i="14"/>
  <c r="T199" i="14" s="1"/>
  <c r="S162" i="14"/>
  <c r="T162" i="14" s="1"/>
  <c r="S78" i="14"/>
  <c r="S35" i="14"/>
  <c r="T35" i="14" s="1"/>
  <c r="D230" i="12"/>
  <c r="S114" i="14"/>
  <c r="T114" i="14" s="1"/>
  <c r="S72" i="14"/>
  <c r="T72" i="14" s="1"/>
  <c r="S129" i="14"/>
  <c r="T129" i="14" s="1"/>
  <c r="S81" i="14"/>
  <c r="T81" i="14" s="1"/>
  <c r="S33" i="14"/>
  <c r="T33" i="14" s="1"/>
  <c r="S234" i="14"/>
  <c r="T234" i="14" s="1"/>
  <c r="S249" i="14"/>
  <c r="T249" i="14" s="1"/>
  <c r="S189" i="14"/>
  <c r="C121" i="12"/>
  <c r="D25" i="12"/>
  <c r="S307" i="14"/>
  <c r="T307" i="14" s="1"/>
  <c r="S186" i="14"/>
  <c r="T186" i="14" s="1"/>
  <c r="S150" i="14"/>
  <c r="T150" i="14" s="1"/>
  <c r="S108" i="14"/>
  <c r="T108" i="14" s="1"/>
  <c r="S19" i="14"/>
  <c r="T19" i="14" s="1"/>
  <c r="F244" i="12"/>
  <c r="S321" i="14"/>
  <c r="T321" i="14" s="1"/>
  <c r="S237" i="14"/>
  <c r="T237" i="14" s="1"/>
  <c r="S306" i="14"/>
  <c r="T306" i="14" s="1"/>
  <c r="D301" i="12" s="1"/>
  <c r="S55" i="14"/>
  <c r="T55" i="14" s="1"/>
  <c r="S18" i="14"/>
  <c r="T18" i="14" s="1"/>
  <c r="S177" i="14"/>
  <c r="T177" i="14" s="1"/>
  <c r="S117" i="14"/>
  <c r="T117" i="14" s="1"/>
  <c r="S69" i="14"/>
  <c r="T69" i="14" s="1"/>
  <c r="S21" i="14"/>
  <c r="T21" i="14" s="1"/>
  <c r="S258" i="14"/>
  <c r="T258" i="14" s="1"/>
  <c r="S180" i="14"/>
  <c r="T180" i="14" s="1"/>
  <c r="S144" i="14"/>
  <c r="T144" i="14" s="1"/>
  <c r="S54" i="14"/>
  <c r="S225" i="14"/>
  <c r="T225" i="14" s="1"/>
  <c r="S297" i="14"/>
  <c r="T297" i="14" s="1"/>
  <c r="G128" i="12"/>
  <c r="S165" i="14"/>
  <c r="T165" i="14" s="1"/>
  <c r="S105" i="14"/>
  <c r="T105" i="14" s="1"/>
  <c r="S252" i="14"/>
  <c r="T252" i="14" s="1"/>
  <c r="S216" i="14"/>
  <c r="T216" i="14" s="1"/>
  <c r="S174" i="14"/>
  <c r="T174" i="14" s="1"/>
  <c r="S138" i="14"/>
  <c r="T138" i="14" s="1"/>
  <c r="S91" i="14"/>
  <c r="T91" i="14" s="1"/>
  <c r="X66" i="14"/>
  <c r="X14" i="14"/>
  <c r="S192" i="14"/>
  <c r="T192" i="14" s="1"/>
  <c r="R198" i="14"/>
  <c r="S198" i="14" s="1"/>
  <c r="T198" i="14" s="1"/>
  <c r="R328" i="14"/>
  <c r="R322" i="14"/>
  <c r="S322" i="14" s="1"/>
  <c r="T322" i="14" s="1"/>
  <c r="R304" i="14"/>
  <c r="R298" i="14"/>
  <c r="S298" i="14" s="1"/>
  <c r="T298" i="14" s="1"/>
  <c r="R262" i="14"/>
  <c r="S262" i="14" s="1"/>
  <c r="T262" i="14" s="1"/>
  <c r="R220" i="14"/>
  <c r="R172" i="14"/>
  <c r="S172" i="14" s="1"/>
  <c r="T172" i="14" s="1"/>
  <c r="D167" i="12" s="1"/>
  <c r="R154" i="14"/>
  <c r="S154" i="14" s="1"/>
  <c r="T154" i="14" s="1"/>
  <c r="R142" i="14"/>
  <c r="S142" i="14" s="1"/>
  <c r="T142" i="14" s="1"/>
  <c r="R124" i="14"/>
  <c r="S124" i="14" s="1"/>
  <c r="R118" i="14"/>
  <c r="S118" i="14" s="1"/>
  <c r="R106" i="14"/>
  <c r="S106" i="14" s="1"/>
  <c r="T106" i="14" s="1"/>
  <c r="R88" i="14"/>
  <c r="R46" i="14"/>
  <c r="S46" i="14" s="1"/>
  <c r="T46" i="14" s="1"/>
  <c r="R34" i="14"/>
  <c r="S34" i="14" s="1"/>
  <c r="T34" i="14" s="1"/>
  <c r="R16" i="14"/>
  <c r="R333" i="14"/>
  <c r="S333" i="14" s="1"/>
  <c r="T333" i="14" s="1"/>
  <c r="R327" i="14"/>
  <c r="S327" i="14" s="1"/>
  <c r="R309" i="14"/>
  <c r="S309" i="14" s="1"/>
  <c r="T309" i="14" s="1"/>
  <c r="R273" i="14"/>
  <c r="S273" i="14" s="1"/>
  <c r="T273" i="14" s="1"/>
  <c r="R275" i="14"/>
  <c r="S275" i="14" s="1"/>
  <c r="T275" i="14" s="1"/>
  <c r="R263" i="14"/>
  <c r="S263" i="14" s="1"/>
  <c r="T263" i="14" s="1"/>
  <c r="R143" i="14"/>
  <c r="S143" i="14" s="1"/>
  <c r="T143" i="14" s="1"/>
  <c r="R107" i="14"/>
  <c r="S107" i="14" s="1"/>
  <c r="T107" i="14" s="1"/>
  <c r="R71" i="14"/>
  <c r="S71" i="14" s="1"/>
  <c r="T71" i="14" s="1"/>
  <c r="R17" i="14"/>
  <c r="S17" i="14" s="1"/>
  <c r="T17" i="14" s="1"/>
  <c r="R22" i="14"/>
  <c r="S22" i="14" s="1"/>
  <c r="T22" i="14" s="1"/>
  <c r="D17" i="12" s="1"/>
  <c r="Q340" i="14"/>
  <c r="R314" i="14"/>
  <c r="R242" i="14"/>
  <c r="R38" i="14"/>
  <c r="R290" i="14"/>
  <c r="S290" i="14" s="1"/>
  <c r="T290" i="14" s="1"/>
  <c r="D285" i="12" s="1"/>
  <c r="R302" i="14"/>
  <c r="S302" i="14" s="1"/>
  <c r="R50" i="14"/>
  <c r="S50" i="14" s="1"/>
  <c r="T50" i="14" s="1"/>
  <c r="D45" i="12" s="1"/>
  <c r="R338" i="14"/>
  <c r="R278" i="14"/>
  <c r="S278" i="14" s="1"/>
  <c r="T278" i="14" s="1"/>
  <c r="D273" i="12" s="1"/>
  <c r="R218" i="14"/>
  <c r="S218" i="14" s="1"/>
  <c r="T218" i="14" s="1"/>
  <c r="D213" i="12" s="1"/>
  <c r="R158" i="14"/>
  <c r="S158" i="14" s="1"/>
  <c r="R122" i="14"/>
  <c r="R110" i="14"/>
  <c r="R86" i="14"/>
  <c r="R74" i="14"/>
  <c r="R316" i="14"/>
  <c r="S316" i="14" s="1"/>
  <c r="T316" i="14" s="1"/>
  <c r="R292" i="14"/>
  <c r="S292" i="14" s="1"/>
  <c r="C287" i="12" s="1"/>
  <c r="R280" i="14"/>
  <c r="S280" i="14" s="1"/>
  <c r="T280" i="14" s="1"/>
  <c r="R232" i="14"/>
  <c r="S232" i="14" s="1"/>
  <c r="T232" i="14" s="1"/>
  <c r="D227" i="12" s="1"/>
  <c r="R214" i="14"/>
  <c r="S214" i="14" s="1"/>
  <c r="T214" i="14" s="1"/>
  <c r="R190" i="14"/>
  <c r="S190" i="14" s="1"/>
  <c r="T190" i="14" s="1"/>
  <c r="R178" i="14"/>
  <c r="S178" i="14" s="1"/>
  <c r="T178" i="14" s="1"/>
  <c r="D173" i="12" s="1"/>
  <c r="R166" i="14"/>
  <c r="S166" i="14" s="1"/>
  <c r="R160" i="14"/>
  <c r="S160" i="14" s="1"/>
  <c r="R130" i="14"/>
  <c r="R94" i="14"/>
  <c r="R58" i="14"/>
  <c r="R52" i="14"/>
  <c r="S52" i="14" s="1"/>
  <c r="C47" i="12" s="1"/>
  <c r="R206" i="14"/>
  <c r="S206" i="14" s="1"/>
  <c r="R266" i="14"/>
  <c r="R326" i="14"/>
  <c r="R230" i="14"/>
  <c r="R194" i="14"/>
  <c r="S194" i="14" s="1"/>
  <c r="T194" i="14" s="1"/>
  <c r="D189" i="12" s="1"/>
  <c r="R170" i="14"/>
  <c r="R146" i="14"/>
  <c r="S146" i="14" s="1"/>
  <c r="T146" i="14" s="1"/>
  <c r="D141" i="12" s="1"/>
  <c r="T54" i="14"/>
  <c r="C49" i="12"/>
  <c r="C73" i="12"/>
  <c r="T78" i="14"/>
  <c r="R336" i="14"/>
  <c r="S336" i="14" s="1"/>
  <c r="R324" i="14"/>
  <c r="S324" i="14" s="1"/>
  <c r="T324" i="14" s="1"/>
  <c r="R312" i="14"/>
  <c r="R300" i="14"/>
  <c r="R288" i="14"/>
  <c r="S288" i="14" s="1"/>
  <c r="T288" i="14" s="1"/>
  <c r="R276" i="14"/>
  <c r="S276" i="14" s="1"/>
  <c r="R335" i="14"/>
  <c r="S335" i="14" s="1"/>
  <c r="T335" i="14" s="1"/>
  <c r="D330" i="12" s="1"/>
  <c r="R329" i="14"/>
  <c r="S329" i="14" s="1"/>
  <c r="C324" i="12" s="1"/>
  <c r="R323" i="14"/>
  <c r="S323" i="14" s="1"/>
  <c r="T323" i="14" s="1"/>
  <c r="R317" i="14"/>
  <c r="S317" i="14" s="1"/>
  <c r="R311" i="14"/>
  <c r="S311" i="14" s="1"/>
  <c r="T311" i="14" s="1"/>
  <c r="R305" i="14"/>
  <c r="S305" i="14" s="1"/>
  <c r="T305" i="14" s="1"/>
  <c r="R299" i="14"/>
  <c r="S299" i="14" s="1"/>
  <c r="T299" i="14" s="1"/>
  <c r="R293" i="14"/>
  <c r="S293" i="14" s="1"/>
  <c r="C288" i="12" s="1"/>
  <c r="R287" i="14"/>
  <c r="S287" i="14" s="1"/>
  <c r="T287" i="14" s="1"/>
  <c r="R281" i="14"/>
  <c r="S281" i="14" s="1"/>
  <c r="T281" i="14" s="1"/>
  <c r="R269" i="14"/>
  <c r="S269" i="14" s="1"/>
  <c r="R257" i="14"/>
  <c r="S257" i="14" s="1"/>
  <c r="T257" i="14" s="1"/>
  <c r="R251" i="14"/>
  <c r="S251" i="14" s="1"/>
  <c r="T251" i="14" s="1"/>
  <c r="D246" i="12" s="1"/>
  <c r="R245" i="14"/>
  <c r="S245" i="14" s="1"/>
  <c r="T245" i="14" s="1"/>
  <c r="D240" i="12" s="1"/>
  <c r="R239" i="14"/>
  <c r="S239" i="14" s="1"/>
  <c r="T239" i="14" s="1"/>
  <c r="R233" i="14"/>
  <c r="S233" i="14" s="1"/>
  <c r="T233" i="14" s="1"/>
  <c r="R227" i="14"/>
  <c r="S227" i="14" s="1"/>
  <c r="T227" i="14" s="1"/>
  <c r="R221" i="14"/>
  <c r="S221" i="14" s="1"/>
  <c r="R215" i="14"/>
  <c r="S215" i="14" s="1"/>
  <c r="T215" i="14" s="1"/>
  <c r="R209" i="14"/>
  <c r="S209" i="14" s="1"/>
  <c r="T209" i="14" s="1"/>
  <c r="D204" i="12" s="1"/>
  <c r="R203" i="14"/>
  <c r="S203" i="14" s="1"/>
  <c r="T203" i="14" s="1"/>
  <c r="R197" i="14"/>
  <c r="S197" i="14" s="1"/>
  <c r="T197" i="14" s="1"/>
  <c r="D192" i="12" s="1"/>
  <c r="R191" i="14"/>
  <c r="S191" i="14" s="1"/>
  <c r="T191" i="14" s="1"/>
  <c r="R185" i="14"/>
  <c r="S185" i="14" s="1"/>
  <c r="T185" i="14" s="1"/>
  <c r="R179" i="14"/>
  <c r="S179" i="14" s="1"/>
  <c r="T179" i="14" s="1"/>
  <c r="R173" i="14"/>
  <c r="S173" i="14" s="1"/>
  <c r="T173" i="14" s="1"/>
  <c r="D168" i="12" s="1"/>
  <c r="R167" i="14"/>
  <c r="S167" i="14" s="1"/>
  <c r="T167" i="14" s="1"/>
  <c r="R161" i="14"/>
  <c r="S161" i="14" s="1"/>
  <c r="T161" i="14" s="1"/>
  <c r="R155" i="14"/>
  <c r="S155" i="14" s="1"/>
  <c r="T155" i="14" s="1"/>
  <c r="R149" i="14"/>
  <c r="S149" i="14" s="1"/>
  <c r="T149" i="14" s="1"/>
  <c r="D144" i="12" s="1"/>
  <c r="R137" i="14"/>
  <c r="S137" i="14" s="1"/>
  <c r="T137" i="14" s="1"/>
  <c r="R131" i="14"/>
  <c r="S131" i="14" s="1"/>
  <c r="T131" i="14" s="1"/>
  <c r="D126" i="12" s="1"/>
  <c r="R125" i="14"/>
  <c r="S125" i="14" s="1"/>
  <c r="T125" i="14" s="1"/>
  <c r="R119" i="14"/>
  <c r="S119" i="14" s="1"/>
  <c r="T119" i="14" s="1"/>
  <c r="R113" i="14"/>
  <c r="S113" i="14" s="1"/>
  <c r="T113" i="14" s="1"/>
  <c r="R101" i="14"/>
  <c r="S101" i="14" s="1"/>
  <c r="T101" i="14" s="1"/>
  <c r="R95" i="14"/>
  <c r="S95" i="14" s="1"/>
  <c r="T95" i="14" s="1"/>
  <c r="R89" i="14"/>
  <c r="S89" i="14" s="1"/>
  <c r="T89" i="14" s="1"/>
  <c r="D84" i="12" s="1"/>
  <c r="R83" i="14"/>
  <c r="S83" i="14" s="1"/>
  <c r="T83" i="14" s="1"/>
  <c r="D78" i="12" s="1"/>
  <c r="R77" i="14"/>
  <c r="S77" i="14" s="1"/>
  <c r="T77" i="14" s="1"/>
  <c r="D72" i="12" s="1"/>
  <c r="R65" i="14"/>
  <c r="S65" i="14" s="1"/>
  <c r="T65" i="14" s="1"/>
  <c r="R59" i="14"/>
  <c r="S59" i="14" s="1"/>
  <c r="T59" i="14" s="1"/>
  <c r="R53" i="14"/>
  <c r="S53" i="14" s="1"/>
  <c r="T53" i="14" s="1"/>
  <c r="R47" i="14"/>
  <c r="S47" i="14" s="1"/>
  <c r="T47" i="14" s="1"/>
  <c r="D42" i="12" s="1"/>
  <c r="R41" i="14"/>
  <c r="S41" i="14" s="1"/>
  <c r="T41" i="14" s="1"/>
  <c r="R29" i="14"/>
  <c r="S29" i="14" s="1"/>
  <c r="T29" i="14" s="1"/>
  <c r="R23" i="14"/>
  <c r="S23" i="14" s="1"/>
  <c r="T23" i="14" s="1"/>
  <c r="R256" i="14"/>
  <c r="S256" i="14" s="1"/>
  <c r="R196" i="14"/>
  <c r="S196" i="14" s="1"/>
  <c r="R148" i="14"/>
  <c r="S148" i="14" s="1"/>
  <c r="T148" i="14" s="1"/>
  <c r="D143" i="12" s="1"/>
  <c r="R100" i="14"/>
  <c r="S100" i="14" s="1"/>
  <c r="T100" i="14" s="1"/>
  <c r="D95" i="12" s="1"/>
  <c r="R310" i="14"/>
  <c r="S310" i="14" s="1"/>
  <c r="T310" i="14" s="1"/>
  <c r="D305" i="12" s="1"/>
  <c r="R286" i="14"/>
  <c r="S286" i="14" s="1"/>
  <c r="T286" i="14" s="1"/>
  <c r="R244" i="14"/>
  <c r="S244" i="14" s="1"/>
  <c r="T244" i="14" s="1"/>
  <c r="R238" i="14"/>
  <c r="S238" i="14" s="1"/>
  <c r="R208" i="14"/>
  <c r="S208" i="14" s="1"/>
  <c r="T208" i="14" s="1"/>
  <c r="D203" i="12" s="1"/>
  <c r="R136" i="14"/>
  <c r="S136" i="14" s="1"/>
  <c r="T136" i="14" s="1"/>
  <c r="R112" i="14"/>
  <c r="S112" i="14" s="1"/>
  <c r="T112" i="14" s="1"/>
  <c r="D107" i="12" s="1"/>
  <c r="R76" i="14"/>
  <c r="S76" i="14" s="1"/>
  <c r="C71" i="12" s="1"/>
  <c r="R64" i="14"/>
  <c r="S64" i="14" s="1"/>
  <c r="T64" i="14" s="1"/>
  <c r="R40" i="14"/>
  <c r="S40" i="14" s="1"/>
  <c r="S14" i="14"/>
  <c r="T14" i="14" s="1"/>
  <c r="D9" i="12" s="1"/>
  <c r="R334" i="14"/>
  <c r="S334" i="14" s="1"/>
  <c r="T334" i="14" s="1"/>
  <c r="R268" i="14"/>
  <c r="S268" i="14" s="1"/>
  <c r="R250" i="14"/>
  <c r="S250" i="14" s="1"/>
  <c r="T250" i="14" s="1"/>
  <c r="R226" i="14"/>
  <c r="S226" i="14" s="1"/>
  <c r="T226" i="14" s="1"/>
  <c r="R184" i="14"/>
  <c r="S184" i="14" s="1"/>
  <c r="T184" i="14" s="1"/>
  <c r="D179" i="12" s="1"/>
  <c r="R28" i="14"/>
  <c r="S28" i="14" s="1"/>
  <c r="C23" i="12" s="1"/>
  <c r="S312" i="14"/>
  <c r="T312" i="14" s="1"/>
  <c r="S300" i="14"/>
  <c r="T300" i="14" s="1"/>
  <c r="S156" i="14"/>
  <c r="T156" i="14" s="1"/>
  <c r="S132" i="14"/>
  <c r="T132" i="14" s="1"/>
  <c r="S120" i="14"/>
  <c r="T120" i="14" s="1"/>
  <c r="D115" i="12" s="1"/>
  <c r="S96" i="14"/>
  <c r="T96" i="14" s="1"/>
  <c r="S84" i="14"/>
  <c r="T84" i="14" s="1"/>
  <c r="S60" i="14"/>
  <c r="T60" i="14" s="1"/>
  <c r="D55" i="12" s="1"/>
  <c r="S48" i="14"/>
  <c r="T48" i="14" s="1"/>
  <c r="S24" i="14"/>
  <c r="T24" i="14" s="1"/>
  <c r="R254" i="14"/>
  <c r="S254" i="14" s="1"/>
  <c r="R182" i="14"/>
  <c r="S182" i="14" s="1"/>
  <c r="T182" i="14" s="1"/>
  <c r="D177" i="12" s="1"/>
  <c r="R134" i="14"/>
  <c r="S134" i="14" s="1"/>
  <c r="T134" i="14" s="1"/>
  <c r="D129" i="12" s="1"/>
  <c r="R98" i="14"/>
  <c r="S98" i="14" s="1"/>
  <c r="R62" i="14"/>
  <c r="R26" i="14"/>
  <c r="S26" i="14" s="1"/>
  <c r="P340" i="14"/>
  <c r="R332" i="14"/>
  <c r="S332" i="14" s="1"/>
  <c r="R284" i="14"/>
  <c r="S284" i="14" s="1"/>
  <c r="T284" i="14" s="1"/>
  <c r="R212" i="14"/>
  <c r="S212" i="14" s="1"/>
  <c r="T212" i="14" s="1"/>
  <c r="D207" i="12" s="1"/>
  <c r="R188" i="14"/>
  <c r="S188" i="14" s="1"/>
  <c r="T188" i="14" s="1"/>
  <c r="R140" i="14"/>
  <c r="S140" i="14" s="1"/>
  <c r="T140" i="14" s="1"/>
  <c r="D135" i="12" s="1"/>
  <c r="R116" i="14"/>
  <c r="S116" i="14" s="1"/>
  <c r="T116" i="14" s="1"/>
  <c r="D111" i="12" s="1"/>
  <c r="R92" i="14"/>
  <c r="S92" i="14" s="1"/>
  <c r="T92" i="14" s="1"/>
  <c r="D87" i="12" s="1"/>
  <c r="R68" i="14"/>
  <c r="S68" i="14" s="1"/>
  <c r="T68" i="14" s="1"/>
  <c r="S274" i="14"/>
  <c r="T274" i="14" s="1"/>
  <c r="D269" i="12" s="1"/>
  <c r="S130" i="14"/>
  <c r="T130" i="14" s="1"/>
  <c r="R320" i="14"/>
  <c r="S320" i="14" s="1"/>
  <c r="T320" i="14" s="1"/>
  <c r="R296" i="14"/>
  <c r="S296" i="14" s="1"/>
  <c r="T296" i="14" s="1"/>
  <c r="D291" i="12" s="1"/>
  <c r="R224" i="14"/>
  <c r="S224" i="14" s="1"/>
  <c r="T224" i="14" s="1"/>
  <c r="R200" i="14"/>
  <c r="S200" i="14" s="1"/>
  <c r="T200" i="14" s="1"/>
  <c r="R152" i="14"/>
  <c r="S152" i="14" s="1"/>
  <c r="T152" i="14" s="1"/>
  <c r="R104" i="14"/>
  <c r="S104" i="14" s="1"/>
  <c r="T104" i="14" s="1"/>
  <c r="R80" i="14"/>
  <c r="S80" i="14" s="1"/>
  <c r="T80" i="14" s="1"/>
  <c r="R44" i="14"/>
  <c r="S44" i="14" s="1"/>
  <c r="T44" i="14" s="1"/>
  <c r="R272" i="14"/>
  <c r="S272" i="14" s="1"/>
  <c r="T272" i="14" s="1"/>
  <c r="D267" i="12" s="1"/>
  <c r="R248" i="14"/>
  <c r="S248" i="14" s="1"/>
  <c r="T248" i="14" s="1"/>
  <c r="D243" i="12" s="1"/>
  <c r="R176" i="14"/>
  <c r="S176" i="14" s="1"/>
  <c r="T176" i="14" s="1"/>
  <c r="D171" i="12" s="1"/>
  <c r="R128" i="14"/>
  <c r="S128" i="14" s="1"/>
  <c r="T128" i="14" s="1"/>
  <c r="D123" i="12" s="1"/>
  <c r="R56" i="14"/>
  <c r="S56" i="14" s="1"/>
  <c r="T56" i="14" s="1"/>
  <c r="R20" i="14"/>
  <c r="S20" i="14" s="1"/>
  <c r="T20" i="14" s="1"/>
  <c r="D15" i="12" s="1"/>
  <c r="R308" i="14"/>
  <c r="S308" i="14" s="1"/>
  <c r="T308" i="14" s="1"/>
  <c r="R260" i="14"/>
  <c r="S260" i="14" s="1"/>
  <c r="T260" i="14" s="1"/>
  <c r="R236" i="14"/>
  <c r="S236" i="14" s="1"/>
  <c r="T236" i="14" s="1"/>
  <c r="D231" i="12" s="1"/>
  <c r="R164" i="14"/>
  <c r="S164" i="14" s="1"/>
  <c r="T164" i="14" s="1"/>
  <c r="D159" i="12" s="1"/>
  <c r="R32" i="14"/>
  <c r="S32" i="14" s="1"/>
  <c r="T32" i="14" s="1"/>
  <c r="S202" i="14"/>
  <c r="T202" i="14" s="1"/>
  <c r="S94" i="14"/>
  <c r="T94" i="14" s="1"/>
  <c r="D89" i="12" s="1"/>
  <c r="S58" i="14"/>
  <c r="T58" i="14" s="1"/>
  <c r="D53" i="12" s="1"/>
  <c r="S328" i="14"/>
  <c r="T328" i="14" s="1"/>
  <c r="S220" i="14"/>
  <c r="T220" i="14" s="1"/>
  <c r="S88" i="14"/>
  <c r="T88" i="14" s="1"/>
  <c r="D83" i="12" s="1"/>
  <c r="S16" i="14"/>
  <c r="T16" i="14" s="1"/>
  <c r="S304" i="14"/>
  <c r="T304" i="14" s="1"/>
  <c r="D299" i="12" s="1"/>
  <c r="S331" i="14"/>
  <c r="T331" i="14" s="1"/>
  <c r="D326" i="12" s="1"/>
  <c r="S319" i="14"/>
  <c r="T319" i="14" s="1"/>
  <c r="S295" i="14"/>
  <c r="T295" i="14" s="1"/>
  <c r="S283" i="14"/>
  <c r="T283" i="14" s="1"/>
  <c r="S259" i="14"/>
  <c r="T259" i="14" s="1"/>
  <c r="D254" i="12" s="1"/>
  <c r="S247" i="14"/>
  <c r="T247" i="14" s="1"/>
  <c r="D242" i="12" s="1"/>
  <c r="S223" i="14"/>
  <c r="T223" i="14" s="1"/>
  <c r="D218" i="12" s="1"/>
  <c r="S211" i="14"/>
  <c r="T211" i="14" s="1"/>
  <c r="S187" i="14"/>
  <c r="T187" i="14" s="1"/>
  <c r="S175" i="14"/>
  <c r="T175" i="14" s="1"/>
  <c r="S151" i="14"/>
  <c r="T151" i="14" s="1"/>
  <c r="S139" i="14"/>
  <c r="T139" i="14" s="1"/>
  <c r="D134" i="12" s="1"/>
  <c r="S115" i="14"/>
  <c r="C110" i="12" s="1"/>
  <c r="S103" i="14"/>
  <c r="T103" i="14" s="1"/>
  <c r="S79" i="14"/>
  <c r="T79" i="14" s="1"/>
  <c r="S67" i="14"/>
  <c r="T67" i="14" s="1"/>
  <c r="D62" i="12" s="1"/>
  <c r="S43" i="14"/>
  <c r="T43" i="14" s="1"/>
  <c r="D38" i="12" s="1"/>
  <c r="S31" i="14"/>
  <c r="T31" i="14" s="1"/>
  <c r="D26" i="12" s="1"/>
  <c r="S337" i="14"/>
  <c r="T337" i="14" s="1"/>
  <c r="D332" i="12" s="1"/>
  <c r="S325" i="14"/>
  <c r="T325" i="14" s="1"/>
  <c r="D320" i="12" s="1"/>
  <c r="S313" i="14"/>
  <c r="T313" i="14" s="1"/>
  <c r="S301" i="14"/>
  <c r="T301" i="14" s="1"/>
  <c r="D296" i="12" s="1"/>
  <c r="S289" i="14"/>
  <c r="T289" i="14" s="1"/>
  <c r="S277" i="14"/>
  <c r="T277" i="14" s="1"/>
  <c r="D272" i="12" s="1"/>
  <c r="S265" i="14"/>
  <c r="T265" i="14" s="1"/>
  <c r="D260" i="12" s="1"/>
  <c r="S253" i="14"/>
  <c r="C248" i="12" s="1"/>
  <c r="S241" i="14"/>
  <c r="T241" i="14" s="1"/>
  <c r="S229" i="14"/>
  <c r="T229" i="14" s="1"/>
  <c r="D224" i="12" s="1"/>
  <c r="S217" i="14"/>
  <c r="T217" i="14" s="1"/>
  <c r="D212" i="12" s="1"/>
  <c r="S205" i="14"/>
  <c r="T205" i="14" s="1"/>
  <c r="D200" i="12" s="1"/>
  <c r="S193" i="14"/>
  <c r="T193" i="14" s="1"/>
  <c r="D188" i="12" s="1"/>
  <c r="S181" i="14"/>
  <c r="T181" i="14" s="1"/>
  <c r="D176" i="12" s="1"/>
  <c r="S169" i="14"/>
  <c r="T169" i="14" s="1"/>
  <c r="S157" i="14"/>
  <c r="T157" i="14" s="1"/>
  <c r="D152" i="12" s="1"/>
  <c r="S145" i="14"/>
  <c r="T145" i="14" s="1"/>
  <c r="D140" i="12" s="1"/>
  <c r="S133" i="14"/>
  <c r="T133" i="14" s="1"/>
  <c r="D128" i="12" s="1"/>
  <c r="S121" i="14"/>
  <c r="T121" i="14" s="1"/>
  <c r="D116" i="12" s="1"/>
  <c r="S109" i="14"/>
  <c r="T109" i="14" s="1"/>
  <c r="S97" i="14"/>
  <c r="T97" i="14" s="1"/>
  <c r="S85" i="14"/>
  <c r="T85" i="14" s="1"/>
  <c r="S73" i="14"/>
  <c r="T73" i="14" s="1"/>
  <c r="S61" i="14"/>
  <c r="T61" i="14" s="1"/>
  <c r="D56" i="12" s="1"/>
  <c r="S49" i="14"/>
  <c r="T49" i="14" s="1"/>
  <c r="D44" i="12" s="1"/>
  <c r="S37" i="14"/>
  <c r="T37" i="14" s="1"/>
  <c r="D32" i="12" s="1"/>
  <c r="S25" i="14"/>
  <c r="T25" i="14" s="1"/>
  <c r="D275" i="12"/>
  <c r="C97" i="12"/>
  <c r="S338" i="14"/>
  <c r="T338" i="14" s="1"/>
  <c r="D333" i="12" s="1"/>
  <c r="S326" i="14"/>
  <c r="T326" i="14" s="1"/>
  <c r="D321" i="12" s="1"/>
  <c r="S314" i="14"/>
  <c r="T314" i="14" s="1"/>
  <c r="D309" i="12" s="1"/>
  <c r="S266" i="14"/>
  <c r="T266" i="14" s="1"/>
  <c r="D261" i="12" s="1"/>
  <c r="S242" i="14"/>
  <c r="T242" i="14" s="1"/>
  <c r="S230" i="14"/>
  <c r="T230" i="14" s="1"/>
  <c r="D225" i="12" s="1"/>
  <c r="S170" i="14"/>
  <c r="T170" i="14" s="1"/>
  <c r="D165" i="12" s="1"/>
  <c r="S122" i="14"/>
  <c r="T122" i="14" s="1"/>
  <c r="D117" i="12" s="1"/>
  <c r="S110" i="14"/>
  <c r="T110" i="14" s="1"/>
  <c r="S86" i="14"/>
  <c r="T86" i="14" s="1"/>
  <c r="S74" i="14"/>
  <c r="T74" i="14" s="1"/>
  <c r="S62" i="14"/>
  <c r="C57" i="12" s="1"/>
  <c r="S38" i="14"/>
  <c r="T38" i="14" s="1"/>
  <c r="D33" i="12" s="1"/>
  <c r="G272" i="12"/>
  <c r="G248" i="12"/>
  <c r="X184" i="14"/>
  <c r="X255" i="14"/>
  <c r="X226" i="14"/>
  <c r="G224" i="12"/>
  <c r="D235" i="12"/>
  <c r="G296" i="12"/>
  <c r="B248" i="12"/>
  <c r="C158" i="12"/>
  <c r="G200" i="12"/>
  <c r="G288" i="12"/>
  <c r="G264" i="12"/>
  <c r="G216" i="12"/>
  <c r="G192" i="12"/>
  <c r="G168" i="12"/>
  <c r="D178" i="12"/>
  <c r="D94" i="12"/>
  <c r="D70" i="12"/>
  <c r="D206" i="12"/>
  <c r="X282" i="14"/>
  <c r="X45" i="14"/>
  <c r="X126" i="14"/>
  <c r="X304" i="14"/>
  <c r="X109" i="14"/>
  <c r="X278" i="14"/>
  <c r="X103" i="14"/>
  <c r="X164" i="14"/>
  <c r="C256" i="12"/>
  <c r="T261" i="14"/>
  <c r="D256" i="12" s="1"/>
  <c r="T189" i="14"/>
  <c r="D184" i="12" s="1"/>
  <c r="C184" i="12"/>
  <c r="C136" i="12"/>
  <c r="T141" i="14"/>
  <c r="D136" i="12" s="1"/>
  <c r="C312" i="12"/>
  <c r="T317" i="14"/>
  <c r="D312" i="12" s="1"/>
  <c r="T293" i="14"/>
  <c r="D288" i="12" s="1"/>
  <c r="C264" i="12"/>
  <c r="T269" i="14"/>
  <c r="D264" i="12" s="1"/>
  <c r="T221" i="14"/>
  <c r="D216" i="12" s="1"/>
  <c r="C216" i="12"/>
  <c r="C322" i="12"/>
  <c r="T327" i="14"/>
  <c r="D322" i="12" s="1"/>
  <c r="T315" i="14"/>
  <c r="D310" i="12" s="1"/>
  <c r="C310" i="12"/>
  <c r="T291" i="14"/>
  <c r="D286" i="12" s="1"/>
  <c r="C286" i="12"/>
  <c r="C262" i="12"/>
  <c r="T267" i="14"/>
  <c r="D262" i="12" s="1"/>
  <c r="C226" i="12"/>
  <c r="T231" i="14"/>
  <c r="D226" i="12" s="1"/>
  <c r="T219" i="14"/>
  <c r="D214" i="12" s="1"/>
  <c r="C214" i="12"/>
  <c r="C190" i="12"/>
  <c r="T195" i="14"/>
  <c r="D190" i="12" s="1"/>
  <c r="C166" i="12"/>
  <c r="T171" i="14"/>
  <c r="T147" i="14"/>
  <c r="D142" i="12" s="1"/>
  <c r="C142" i="12"/>
  <c r="T123" i="14"/>
  <c r="D118" i="12" s="1"/>
  <c r="C118" i="12"/>
  <c r="T51" i="14"/>
  <c r="D46" i="12" s="1"/>
  <c r="C46" i="12"/>
  <c r="T27" i="14"/>
  <c r="D22" i="12" s="1"/>
  <c r="C22" i="12"/>
  <c r="C277" i="12"/>
  <c r="C253" i="12"/>
  <c r="T126" i="14"/>
  <c r="D121" i="12" s="1"/>
  <c r="C298" i="12"/>
  <c r="C202" i="12"/>
  <c r="C94" i="12"/>
  <c r="C70" i="12"/>
  <c r="C10" i="12"/>
  <c r="T253" i="14"/>
  <c r="D248" i="12" s="1"/>
  <c r="C176" i="12"/>
  <c r="C223" i="12"/>
  <c r="C211" i="12"/>
  <c r="C151" i="12"/>
  <c r="C139" i="12"/>
  <c r="D31" i="12"/>
  <c r="C295" i="12"/>
  <c r="C222" i="12"/>
  <c r="C162" i="12"/>
  <c r="C138" i="12"/>
  <c r="C102" i="12"/>
  <c r="C54" i="12"/>
  <c r="T118" i="14"/>
  <c r="D113" i="12" s="1"/>
  <c r="C113" i="12"/>
  <c r="C317" i="12"/>
  <c r="C257" i="12"/>
  <c r="D41" i="12"/>
  <c r="C318" i="12"/>
  <c r="C292" i="12"/>
  <c r="D319" i="12"/>
  <c r="C103" i="12"/>
  <c r="C105" i="12"/>
  <c r="C268" i="12"/>
  <c r="C232" i="12"/>
  <c r="C172" i="12"/>
  <c r="D160" i="12"/>
  <c r="D100" i="12"/>
  <c r="C76" i="12"/>
  <c r="C255" i="12"/>
  <c r="C183" i="12"/>
  <c r="C147" i="12"/>
  <c r="D39" i="12"/>
  <c r="C314" i="12"/>
  <c r="C266" i="12"/>
  <c r="C230" i="12"/>
  <c r="C86" i="12"/>
  <c r="C74" i="12"/>
  <c r="C14" i="12"/>
  <c r="C300" i="12"/>
  <c r="C144" i="12"/>
  <c r="C48" i="12"/>
  <c r="C12" i="12"/>
  <c r="C311" i="12"/>
  <c r="C275" i="12"/>
  <c r="D239" i="12"/>
  <c r="C167" i="12"/>
  <c r="D295" i="12"/>
  <c r="X188" i="14"/>
  <c r="X332" i="14"/>
  <c r="X275" i="14"/>
  <c r="C55" i="12"/>
  <c r="B63" i="12"/>
  <c r="D279" i="12"/>
  <c r="X336" i="14"/>
  <c r="F76" i="12"/>
  <c r="X111" i="14"/>
  <c r="D174" i="12"/>
  <c r="X296" i="14"/>
  <c r="G280" i="12"/>
  <c r="B71" i="12"/>
  <c r="C239" i="12"/>
  <c r="B279" i="12"/>
  <c r="X250" i="14"/>
  <c r="X58" i="14"/>
  <c r="X89" i="14"/>
  <c r="X195" i="14"/>
  <c r="X15" i="14"/>
  <c r="X88" i="14"/>
  <c r="X105" i="14"/>
  <c r="C280" i="12"/>
  <c r="B14" i="12"/>
  <c r="B86" i="12"/>
  <c r="C270" i="12"/>
  <c r="D294" i="12"/>
  <c r="D270" i="12"/>
  <c r="D150" i="12"/>
  <c r="D102" i="12"/>
  <c r="D30" i="12"/>
  <c r="G176" i="12"/>
  <c r="D222" i="12"/>
  <c r="B294" i="12"/>
  <c r="B103" i="12"/>
  <c r="X328" i="14"/>
  <c r="X257" i="14"/>
  <c r="X299" i="14"/>
  <c r="C150" i="12"/>
  <c r="B41" i="12"/>
  <c r="X323" i="14"/>
  <c r="B113" i="12"/>
  <c r="D208" i="12"/>
  <c r="B317" i="12"/>
  <c r="X263" i="14"/>
  <c r="B89" i="12"/>
  <c r="X316" i="14"/>
  <c r="C41" i="12"/>
  <c r="X110" i="14"/>
  <c r="C208" i="12"/>
  <c r="B55" i="12"/>
  <c r="D257" i="12"/>
  <c r="X233" i="14"/>
  <c r="X321" i="14"/>
  <c r="X202" i="14"/>
  <c r="X143" i="14"/>
  <c r="B78" i="12"/>
  <c r="B102" i="12"/>
  <c r="D79" i="12"/>
  <c r="X310" i="14"/>
  <c r="X138" i="14"/>
  <c r="D65" i="12"/>
  <c r="X65" i="14"/>
  <c r="D158" i="12"/>
  <c r="F162" i="12"/>
  <c r="C79" i="12"/>
  <c r="C247" i="12"/>
  <c r="X63" i="14"/>
  <c r="X32" i="14"/>
  <c r="C65" i="12"/>
  <c r="X144" i="14"/>
  <c r="X168" i="14"/>
  <c r="X260" i="14"/>
  <c r="X181" i="14"/>
  <c r="B160" i="12"/>
  <c r="C301" i="12"/>
  <c r="C30" i="12"/>
  <c r="C31" i="12"/>
  <c r="D280" i="12"/>
  <c r="D232" i="12"/>
  <c r="G256" i="12"/>
  <c r="G160" i="12"/>
  <c r="X319" i="14"/>
  <c r="B54" i="12"/>
  <c r="X227" i="14"/>
  <c r="X56" i="14"/>
  <c r="X123" i="14"/>
  <c r="B222" i="12"/>
  <c r="B271" i="12"/>
  <c r="X169" i="14"/>
  <c r="X318" i="14"/>
  <c r="X152" i="14"/>
  <c r="X171" i="14"/>
  <c r="X122" i="14"/>
  <c r="X205" i="14"/>
  <c r="X306" i="14"/>
  <c r="X298" i="14"/>
  <c r="X197" i="14"/>
  <c r="X23" i="14"/>
  <c r="X266" i="14"/>
  <c r="X190" i="14"/>
  <c r="X229" i="14"/>
  <c r="X163" i="14"/>
  <c r="B232" i="12"/>
  <c r="C198" i="12"/>
  <c r="C302" i="12"/>
  <c r="B31" i="12"/>
  <c r="G152" i="12"/>
  <c r="X283" i="14"/>
  <c r="X216" i="14"/>
  <c r="X240" i="14"/>
  <c r="G208" i="12"/>
  <c r="D54" i="12"/>
  <c r="X158" i="14"/>
  <c r="D183" i="12"/>
  <c r="X252" i="14"/>
  <c r="X225" i="14"/>
  <c r="C78" i="12"/>
  <c r="D63" i="12"/>
  <c r="X230" i="14"/>
  <c r="X214" i="14"/>
  <c r="X279" i="14"/>
  <c r="C160" i="12"/>
  <c r="D317" i="12"/>
  <c r="C187" i="12"/>
  <c r="D198" i="12"/>
  <c r="X196" i="14"/>
  <c r="X180" i="14"/>
  <c r="X75" i="14"/>
  <c r="X91" i="14"/>
  <c r="X73" i="14"/>
  <c r="X42" i="14"/>
  <c r="X31" i="14"/>
  <c r="D302" i="12"/>
  <c r="D278" i="12"/>
  <c r="D182" i="12"/>
  <c r="D86" i="12"/>
  <c r="D14" i="12"/>
  <c r="G240" i="12"/>
  <c r="G144" i="12"/>
  <c r="G133" i="12"/>
  <c r="G198" i="12"/>
  <c r="G38" i="12"/>
  <c r="G293" i="12"/>
  <c r="G262" i="12"/>
  <c r="F15" i="12"/>
  <c r="G323" i="12"/>
  <c r="G315" i="12"/>
  <c r="G307" i="12"/>
  <c r="F299" i="12"/>
  <c r="D252" i="12"/>
  <c r="G228" i="12"/>
  <c r="D220" i="12"/>
  <c r="D196" i="12"/>
  <c r="F156" i="12"/>
  <c r="G100" i="12"/>
  <c r="F84" i="12"/>
  <c r="G76" i="12"/>
  <c r="G44" i="12"/>
  <c r="G36" i="12"/>
  <c r="G300" i="12"/>
  <c r="D211" i="12"/>
  <c r="D187" i="12"/>
  <c r="G87" i="12"/>
  <c r="D306" i="12"/>
  <c r="D250" i="12"/>
  <c r="D138" i="12"/>
  <c r="G70" i="12"/>
  <c r="G174" i="12"/>
  <c r="F213" i="12"/>
  <c r="C296" i="12"/>
  <c r="D105" i="12"/>
  <c r="D81" i="12"/>
  <c r="D73" i="12"/>
  <c r="D49" i="12"/>
  <c r="G324" i="12"/>
  <c r="G121" i="12"/>
  <c r="F293" i="12"/>
  <c r="C309" i="12"/>
  <c r="D303" i="12"/>
  <c r="D255" i="12"/>
  <c r="D247" i="12"/>
  <c r="D103" i="12"/>
  <c r="X170" i="14"/>
  <c r="X167" i="14"/>
  <c r="X325" i="14"/>
  <c r="X60" i="14"/>
  <c r="X87" i="14"/>
  <c r="X212" i="14"/>
  <c r="X18" i="14"/>
  <c r="X262" i="14"/>
  <c r="X249" i="14"/>
  <c r="X125" i="14"/>
  <c r="X133" i="14"/>
  <c r="X39" i="14"/>
  <c r="X215" i="14"/>
  <c r="X100" i="14"/>
  <c r="X20" i="14"/>
  <c r="X33" i="14"/>
  <c r="X54" i="14"/>
  <c r="X182" i="14"/>
  <c r="X27" i="14"/>
  <c r="X198" i="14"/>
  <c r="X191" i="14"/>
  <c r="X120" i="14"/>
  <c r="X251" i="14"/>
  <c r="X256" i="14"/>
  <c r="X79" i="14"/>
  <c r="X151" i="14"/>
  <c r="X178" i="14"/>
  <c r="X113" i="14"/>
  <c r="X132" i="14"/>
  <c r="X239" i="14"/>
  <c r="X293" i="14"/>
  <c r="X313" i="14"/>
  <c r="X315" i="14"/>
  <c r="X248" i="14"/>
  <c r="X21" i="14"/>
  <c r="X235" i="14"/>
  <c r="X55" i="14"/>
  <c r="X101" i="14"/>
  <c r="X154" i="14"/>
  <c r="X97" i="14"/>
  <c r="X93" i="14"/>
  <c r="X165" i="14"/>
  <c r="X206" i="14"/>
  <c r="X36" i="14"/>
  <c r="X270" i="14"/>
  <c r="X159" i="14"/>
  <c r="X204" i="14"/>
  <c r="X311" i="14"/>
  <c r="X288" i="14"/>
  <c r="X289" i="14"/>
  <c r="X166" i="14"/>
  <c r="X269" i="14"/>
  <c r="X161" i="14"/>
  <c r="X74" i="14"/>
  <c r="X259" i="14"/>
  <c r="X246" i="14"/>
  <c r="X141" i="14"/>
  <c r="X224" i="14"/>
  <c r="X85" i="14"/>
  <c r="X276" i="14"/>
  <c r="X218" i="14"/>
  <c r="X242" i="14"/>
  <c r="X70" i="14"/>
  <c r="X121" i="14"/>
  <c r="X108" i="14"/>
  <c r="X201" i="14"/>
  <c r="X67" i="14"/>
  <c r="X147" i="14"/>
  <c r="X297" i="14"/>
  <c r="X44" i="14"/>
  <c r="X220" i="14"/>
  <c r="X64" i="14"/>
  <c r="X294" i="14"/>
  <c r="X131" i="14"/>
  <c r="X50" i="14"/>
  <c r="X162" i="14"/>
  <c r="X186" i="14"/>
  <c r="X271" i="14"/>
  <c r="X94" i="14"/>
  <c r="X69" i="14"/>
  <c r="X59" i="14"/>
  <c r="C245" i="12"/>
  <c r="F245" i="12"/>
  <c r="G245" i="12"/>
  <c r="B221" i="12"/>
  <c r="G221" i="12"/>
  <c r="F197" i="12"/>
  <c r="B197" i="12"/>
  <c r="C197" i="12"/>
  <c r="G181" i="12"/>
  <c r="C181" i="12"/>
  <c r="B181" i="12"/>
  <c r="B157" i="12"/>
  <c r="C157" i="12"/>
  <c r="G157" i="12"/>
  <c r="F133" i="12"/>
  <c r="B133" i="12"/>
  <c r="F117" i="12"/>
  <c r="G117" i="12"/>
  <c r="G85" i="12"/>
  <c r="C85" i="12"/>
  <c r="G69" i="12"/>
  <c r="B53" i="12"/>
  <c r="G53" i="12"/>
  <c r="B37" i="12"/>
  <c r="G37" i="12"/>
  <c r="B21" i="12"/>
  <c r="F21" i="12"/>
  <c r="F224" i="12"/>
  <c r="F280" i="12"/>
  <c r="F176" i="12"/>
  <c r="F144" i="12"/>
  <c r="F286" i="12"/>
  <c r="F166" i="12"/>
  <c r="F78" i="12"/>
  <c r="F38" i="12"/>
  <c r="F262" i="12"/>
  <c r="F39" i="12"/>
  <c r="F272" i="12"/>
  <c r="F216" i="12"/>
  <c r="F324" i="12"/>
  <c r="F55" i="12"/>
  <c r="F126" i="12"/>
  <c r="F54" i="12"/>
  <c r="F254" i="12"/>
  <c r="F17" i="12"/>
  <c r="F192" i="12"/>
  <c r="F256" i="12"/>
  <c r="F200" i="12"/>
  <c r="F303" i="12"/>
  <c r="F31" i="12"/>
  <c r="F158" i="12"/>
  <c r="F70" i="12"/>
  <c r="F30" i="12"/>
  <c r="F222" i="12"/>
  <c r="F160" i="12"/>
  <c r="F47" i="12"/>
  <c r="F118" i="12"/>
  <c r="F46" i="12"/>
  <c r="F214" i="12"/>
  <c r="F232" i="12"/>
  <c r="F294" i="12"/>
  <c r="F288" i="12"/>
  <c r="F190" i="12"/>
  <c r="F270" i="12"/>
  <c r="F71" i="12"/>
  <c r="F113" i="12"/>
  <c r="F136" i="12"/>
  <c r="F279" i="12"/>
  <c r="G68" i="12"/>
  <c r="F198" i="12"/>
  <c r="F172" i="12"/>
  <c r="B148" i="12"/>
  <c r="F148" i="12"/>
  <c r="F124" i="12"/>
  <c r="D124" i="12"/>
  <c r="C124" i="12"/>
  <c r="G124" i="12"/>
  <c r="F20" i="12"/>
  <c r="D197" i="12"/>
  <c r="F94" i="12"/>
  <c r="F287" i="12"/>
  <c r="G150" i="12"/>
  <c r="G294" i="12"/>
  <c r="D245" i="12"/>
  <c r="G102" i="12"/>
  <c r="F259" i="12"/>
  <c r="F63" i="12"/>
  <c r="F207" i="12"/>
  <c r="F255" i="12"/>
  <c r="B76" i="12"/>
  <c r="F68" i="12"/>
  <c r="G62" i="12"/>
  <c r="G166" i="12"/>
  <c r="G299" i="12"/>
  <c r="F49" i="12"/>
  <c r="F73" i="12"/>
  <c r="X335" i="14"/>
  <c r="X213" i="14"/>
  <c r="X41" i="14"/>
  <c r="X189" i="14"/>
  <c r="X273" i="14"/>
  <c r="X48" i="14"/>
  <c r="X80" i="14"/>
  <c r="X295" i="14"/>
  <c r="X232" i="14"/>
  <c r="X234" i="14"/>
  <c r="X199" i="14"/>
  <c r="X134" i="14"/>
  <c r="X140" i="14"/>
  <c r="X62" i="14"/>
  <c r="X68" i="14"/>
  <c r="X17" i="14"/>
  <c r="X136" i="14"/>
  <c r="X221" i="14"/>
  <c r="X245" i="14"/>
  <c r="X7" i="14"/>
  <c r="Y275" i="14" s="1"/>
  <c r="Z275" i="14" s="1"/>
  <c r="AB275" i="14" s="1"/>
  <c r="AC275" i="14" s="1"/>
  <c r="AD275" i="14" s="1"/>
  <c r="X102" i="14"/>
  <c r="F209" i="12"/>
  <c r="G317" i="12"/>
  <c r="G116" i="12"/>
  <c r="G148" i="12"/>
  <c r="B268" i="12"/>
  <c r="F85" i="12"/>
  <c r="C133" i="12"/>
  <c r="F14" i="12"/>
  <c r="F150" i="12"/>
  <c r="F310" i="12"/>
  <c r="F236" i="12"/>
  <c r="F309" i="12"/>
  <c r="G285" i="12"/>
  <c r="B269" i="12"/>
  <c r="G269" i="12"/>
  <c r="F269" i="12"/>
  <c r="G237" i="12"/>
  <c r="B213" i="12"/>
  <c r="G213" i="12"/>
  <c r="F189" i="12"/>
  <c r="B189" i="12"/>
  <c r="B149" i="12"/>
  <c r="F149" i="12"/>
  <c r="F93" i="12"/>
  <c r="G93" i="12"/>
  <c r="G29" i="12"/>
  <c r="C29" i="12"/>
  <c r="B29" i="12"/>
  <c r="G303" i="12"/>
  <c r="G78" i="12"/>
  <c r="G332" i="12"/>
  <c r="G172" i="12"/>
  <c r="F276" i="12"/>
  <c r="F260" i="12"/>
  <c r="B228" i="12"/>
  <c r="C228" i="12"/>
  <c r="F228" i="12"/>
  <c r="F196" i="12"/>
  <c r="C196" i="12"/>
  <c r="F140" i="12"/>
  <c r="G140" i="12"/>
  <c r="F295" i="12"/>
  <c r="G322" i="12"/>
  <c r="F263" i="12"/>
  <c r="B300" i="12"/>
  <c r="C60" i="12"/>
  <c r="G86" i="12"/>
  <c r="G286" i="12"/>
  <c r="B293" i="12"/>
  <c r="F33" i="12"/>
  <c r="F57" i="12"/>
  <c r="F97" i="12"/>
  <c r="F237" i="12"/>
  <c r="F100" i="12"/>
  <c r="B156" i="12"/>
  <c r="B172" i="12"/>
  <c r="G196" i="12"/>
  <c r="C236" i="12"/>
  <c r="G21" i="12"/>
  <c r="C101" i="12"/>
  <c r="C149" i="12"/>
  <c r="G197" i="12"/>
  <c r="B245" i="12"/>
  <c r="F206" i="12"/>
  <c r="G330" i="12"/>
  <c r="G63" i="12"/>
  <c r="F323" i="12"/>
  <c r="F322" i="12"/>
  <c r="F229" i="12"/>
  <c r="C229" i="12"/>
  <c r="C205" i="12"/>
  <c r="G205" i="12"/>
  <c r="F205" i="12"/>
  <c r="G173" i="12"/>
  <c r="F173" i="12"/>
  <c r="F109" i="12"/>
  <c r="B109" i="12"/>
  <c r="G109" i="12"/>
  <c r="D221" i="12"/>
  <c r="F102" i="12"/>
  <c r="C293" i="12"/>
  <c r="F264" i="12"/>
  <c r="F212" i="12"/>
  <c r="B212" i="12"/>
  <c r="G212" i="12"/>
  <c r="B164" i="12"/>
  <c r="F164" i="12"/>
  <c r="C164" i="12"/>
  <c r="F52" i="12"/>
  <c r="B44" i="12"/>
  <c r="F44" i="12"/>
  <c r="B12" i="12"/>
  <c r="G12" i="12"/>
  <c r="F12" i="12"/>
  <c r="D253" i="12"/>
  <c r="D12" i="12"/>
  <c r="F163" i="12"/>
  <c r="F320" i="12"/>
  <c r="F95" i="12"/>
  <c r="F312" i="12"/>
  <c r="F300" i="12"/>
  <c r="G60" i="12"/>
  <c r="G84" i="12"/>
  <c r="G118" i="12"/>
  <c r="F81" i="12"/>
  <c r="F277" i="12"/>
  <c r="C20" i="12"/>
  <c r="F128" i="12"/>
  <c r="B196" i="12"/>
  <c r="G236" i="12"/>
  <c r="G260" i="12"/>
  <c r="F65" i="12"/>
  <c r="C109" i="12"/>
  <c r="G149" i="12"/>
  <c r="B205" i="12"/>
  <c r="F230" i="12"/>
  <c r="G22" i="12"/>
  <c r="F110" i="12"/>
  <c r="G195" i="12"/>
  <c r="F296" i="12"/>
  <c r="F168" i="12"/>
  <c r="F253" i="12"/>
  <c r="B253" i="12"/>
  <c r="G253" i="12"/>
  <c r="F239" i="12"/>
  <c r="F182" i="12"/>
  <c r="G244" i="12"/>
  <c r="D244" i="12"/>
  <c r="C244" i="12"/>
  <c r="B244" i="12"/>
  <c r="F220" i="12"/>
  <c r="C220" i="12"/>
  <c r="G220" i="12"/>
  <c r="B204" i="12"/>
  <c r="G204" i="12"/>
  <c r="G188" i="12"/>
  <c r="C156" i="12"/>
  <c r="G156" i="12"/>
  <c r="B132" i="12"/>
  <c r="F132" i="12"/>
  <c r="G108" i="12"/>
  <c r="F108" i="12"/>
  <c r="C108" i="12"/>
  <c r="B108" i="12"/>
  <c r="F36" i="12"/>
  <c r="C36" i="12"/>
  <c r="D284" i="12"/>
  <c r="D172" i="12"/>
  <c r="F247" i="12"/>
  <c r="F60" i="12"/>
  <c r="B84" i="12"/>
  <c r="G30" i="12"/>
  <c r="G134" i="12"/>
  <c r="F119" i="12"/>
  <c r="F105" i="12"/>
  <c r="X231" i="14"/>
  <c r="X124" i="14"/>
  <c r="X326" i="14"/>
  <c r="X46" i="14"/>
  <c r="X334" i="14"/>
  <c r="X112" i="14"/>
  <c r="X139" i="14"/>
  <c r="X317" i="14"/>
  <c r="X135" i="14"/>
  <c r="X81" i="14"/>
  <c r="X203" i="14"/>
  <c r="X90" i="14"/>
  <c r="X37" i="14"/>
  <c r="X160" i="14"/>
  <c r="X320" i="14"/>
  <c r="X267" i="14"/>
  <c r="X331" i="14"/>
  <c r="X217" i="14"/>
  <c r="X222" i="14"/>
  <c r="X211" i="14"/>
  <c r="C132" i="12"/>
  <c r="F285" i="12"/>
  <c r="G20" i="12"/>
  <c r="C52" i="12"/>
  <c r="D108" i="12"/>
  <c r="G132" i="12"/>
  <c r="B220" i="12"/>
  <c r="B260" i="12"/>
  <c r="F29" i="12"/>
  <c r="F69" i="12"/>
  <c r="F157" i="12"/>
  <c r="F278" i="12"/>
  <c r="G110" i="12"/>
  <c r="F142" i="12"/>
  <c r="F23" i="12"/>
  <c r="F332" i="12"/>
  <c r="F184" i="12"/>
  <c r="F204" i="12"/>
  <c r="F221" i="12"/>
  <c r="G230" i="12"/>
  <c r="F111" i="12"/>
  <c r="C323" i="12"/>
  <c r="B323" i="12"/>
  <c r="F315" i="12"/>
  <c r="B315" i="12"/>
  <c r="B307" i="12"/>
  <c r="F307" i="12"/>
  <c r="B292" i="12"/>
  <c r="F292" i="12"/>
  <c r="G252" i="12"/>
  <c r="F252" i="12"/>
  <c r="C252" i="12"/>
  <c r="G180" i="12"/>
  <c r="C180" i="12"/>
  <c r="F180" i="12"/>
  <c r="B180" i="12"/>
  <c r="F271" i="12"/>
  <c r="F121" i="12"/>
  <c r="G46" i="12"/>
  <c r="C299" i="12"/>
  <c r="F165" i="12"/>
  <c r="G292" i="12"/>
  <c r="B20" i="12"/>
  <c r="G52" i="12"/>
  <c r="D148" i="12"/>
  <c r="G164" i="12"/>
  <c r="F37" i="12"/>
  <c r="B69" i="12"/>
  <c r="G165" i="12"/>
  <c r="C221" i="12"/>
  <c r="G277" i="12"/>
  <c r="F86" i="12"/>
  <c r="G190" i="12"/>
  <c r="F79" i="12"/>
  <c r="B299" i="12"/>
  <c r="F188" i="12"/>
  <c r="F240" i="12"/>
  <c r="F316" i="12"/>
  <c r="C316" i="12"/>
  <c r="D316" i="12"/>
  <c r="B316" i="12"/>
  <c r="G316" i="12"/>
  <c r="B308" i="12"/>
  <c r="D308" i="12"/>
  <c r="G308" i="12"/>
  <c r="C308" i="12"/>
  <c r="B141" i="12"/>
  <c r="G141" i="12"/>
  <c r="F141" i="12"/>
  <c r="F125" i="12"/>
  <c r="G125" i="12"/>
  <c r="B125" i="12"/>
  <c r="B101" i="12"/>
  <c r="G101" i="12"/>
  <c r="C77" i="12"/>
  <c r="F77" i="12"/>
  <c r="G77" i="12"/>
  <c r="G61" i="12"/>
  <c r="C61" i="12"/>
  <c r="B61" i="12"/>
  <c r="G45" i="12"/>
  <c r="B45" i="12"/>
  <c r="G13" i="12"/>
  <c r="C13" i="12"/>
  <c r="G259" i="12"/>
  <c r="G95" i="12"/>
  <c r="G142" i="12"/>
  <c r="G98" i="12"/>
  <c r="G14" i="12"/>
  <c r="G309" i="12"/>
  <c r="G227" i="12"/>
  <c r="G222" i="12"/>
  <c r="G163" i="12"/>
  <c r="G278" i="12"/>
  <c r="G214" i="12"/>
  <c r="G298" i="12"/>
  <c r="G270" i="12"/>
  <c r="G206" i="12"/>
  <c r="G126" i="12"/>
  <c r="G71" i="12"/>
  <c r="F330" i="12"/>
  <c r="G182" i="12"/>
  <c r="B93" i="12"/>
  <c r="G189" i="12"/>
  <c r="F134" i="12"/>
  <c r="F152" i="12"/>
  <c r="F284" i="12"/>
  <c r="B284" i="12"/>
  <c r="G284" i="12"/>
  <c r="B100" i="12"/>
  <c r="C100" i="12"/>
  <c r="G92" i="12"/>
  <c r="C92" i="12"/>
  <c r="B92" i="12"/>
  <c r="B28" i="12"/>
  <c r="C28" i="12"/>
  <c r="F28" i="12"/>
  <c r="D228" i="12"/>
  <c r="D236" i="12"/>
  <c r="D229" i="12"/>
  <c r="G94" i="12"/>
  <c r="F87" i="12"/>
  <c r="F103" i="12"/>
  <c r="F317" i="12"/>
  <c r="G54" i="12"/>
  <c r="G158" i="12"/>
  <c r="F41" i="12"/>
  <c r="F89" i="12"/>
  <c r="X38" i="14"/>
  <c r="X35" i="14"/>
  <c r="X127" i="14"/>
  <c r="X157" i="14"/>
  <c r="X284" i="14"/>
  <c r="X130" i="14"/>
  <c r="X308" i="14"/>
  <c r="X277" i="14"/>
  <c r="X26" i="14"/>
  <c r="X210" i="14"/>
  <c r="X174" i="14"/>
  <c r="X237" i="14"/>
  <c r="X187" i="14"/>
  <c r="X128" i="14"/>
  <c r="X241" i="14"/>
  <c r="X115" i="14"/>
  <c r="X153" i="14"/>
  <c r="X116" i="14"/>
  <c r="X280" i="14"/>
  <c r="X96" i="14"/>
  <c r="X264" i="14"/>
  <c r="X43" i="14"/>
  <c r="X137" i="14"/>
  <c r="X268" i="14"/>
  <c r="F181" i="12"/>
  <c r="G301" i="12"/>
  <c r="G28" i="12"/>
  <c r="B52" i="12"/>
  <c r="F116" i="12"/>
  <c r="C148" i="12"/>
  <c r="F13" i="12"/>
  <c r="C37" i="12"/>
  <c r="B77" i="12"/>
  <c r="B117" i="12"/>
  <c r="B165" i="12"/>
  <c r="G229" i="12"/>
  <c r="B277" i="12"/>
  <c r="F62" i="12"/>
  <c r="F174" i="12"/>
  <c r="C307" i="12"/>
  <c r="F302" i="12"/>
  <c r="F208" i="12"/>
  <c r="F248" i="12"/>
  <c r="V340" i="14"/>
  <c r="D307" i="12"/>
  <c r="F301" i="12"/>
  <c r="F246" i="12"/>
  <c r="F22" i="12"/>
  <c r="G113" i="12"/>
  <c r="G105" i="12"/>
  <c r="G97" i="12"/>
  <c r="G89" i="12"/>
  <c r="G81" i="12"/>
  <c r="G73" i="12"/>
  <c r="G65" i="12"/>
  <c r="G57" i="12"/>
  <c r="G49" i="12"/>
  <c r="G41" i="12"/>
  <c r="G33" i="12"/>
  <c r="G25" i="12"/>
  <c r="F314" i="12"/>
  <c r="G291" i="12"/>
  <c r="G283" i="12"/>
  <c r="F267" i="12"/>
  <c r="D259" i="12"/>
  <c r="F235" i="12"/>
  <c r="F211" i="12"/>
  <c r="D195" i="12"/>
  <c r="F171" i="12"/>
  <c r="D163" i="12"/>
  <c r="F139" i="12"/>
  <c r="G131" i="12"/>
  <c r="F107" i="12"/>
  <c r="F99" i="12"/>
  <c r="D75" i="12"/>
  <c r="G67" i="12"/>
  <c r="D59" i="12"/>
  <c r="D51" i="12"/>
  <c r="F43" i="12"/>
  <c r="G35" i="12"/>
  <c r="D27" i="12"/>
  <c r="G19" i="12"/>
  <c r="D11" i="12"/>
  <c r="F9" i="12"/>
  <c r="F305" i="12"/>
  <c r="F297" i="12"/>
  <c r="G282" i="12"/>
  <c r="G250" i="12"/>
  <c r="G242" i="12"/>
  <c r="G210" i="12"/>
  <c r="F178" i="12"/>
  <c r="F170" i="12"/>
  <c r="G154" i="12"/>
  <c r="F114" i="12"/>
  <c r="B82" i="12"/>
  <c r="G18" i="12"/>
  <c r="F327" i="12"/>
  <c r="G281" i="12"/>
  <c r="F201" i="12"/>
  <c r="F177" i="12"/>
  <c r="G169" i="12"/>
  <c r="F25" i="12"/>
  <c r="D293" i="12"/>
  <c r="D277" i="12"/>
  <c r="D237" i="12"/>
  <c r="D205" i="12"/>
  <c r="D181" i="12"/>
  <c r="D157" i="12"/>
  <c r="D149" i="12"/>
  <c r="D133" i="12"/>
  <c r="D125" i="12"/>
  <c r="D109" i="12"/>
  <c r="D101" i="12"/>
  <c r="D85" i="12"/>
  <c r="D77" i="12"/>
  <c r="D69" i="12"/>
  <c r="D61" i="12"/>
  <c r="D37" i="12"/>
  <c r="D29" i="12"/>
  <c r="D13" i="12"/>
  <c r="S9" i="14"/>
  <c r="G335" i="12" s="1"/>
  <c r="G318" i="12"/>
  <c r="D323" i="12"/>
  <c r="D315" i="12"/>
  <c r="D300" i="12"/>
  <c r="D292" i="12"/>
  <c r="D180" i="12"/>
  <c r="D164" i="12"/>
  <c r="D156" i="12"/>
  <c r="D132" i="12"/>
  <c r="D92" i="12"/>
  <c r="D76" i="12"/>
  <c r="D60" i="12"/>
  <c r="D52" i="12"/>
  <c r="D36" i="12"/>
  <c r="D28" i="12"/>
  <c r="D20" i="12"/>
  <c r="F223" i="12"/>
  <c r="F151" i="12"/>
  <c r="G119" i="12"/>
  <c r="G111" i="12"/>
  <c r="G103" i="12"/>
  <c r="G79" i="12"/>
  <c r="G55" i="12"/>
  <c r="G47" i="12"/>
  <c r="G39" i="12"/>
  <c r="G31" i="12"/>
  <c r="G23" i="12"/>
  <c r="G15" i="12"/>
  <c r="D219" i="12"/>
  <c r="B314" i="12"/>
  <c r="G329" i="12"/>
  <c r="D298" i="12"/>
  <c r="B298" i="12"/>
  <c r="G314" i="12"/>
  <c r="B163" i="12"/>
  <c r="B195" i="12"/>
  <c r="B227" i="12"/>
  <c r="B259" i="12"/>
  <c r="D274" i="12"/>
  <c r="D130" i="12"/>
  <c r="G287" i="12"/>
  <c r="G271" i="12"/>
  <c r="G247" i="12"/>
  <c r="G199" i="12"/>
  <c r="G56" i="12"/>
  <c r="C259" i="12"/>
  <c r="C329" i="12"/>
  <c r="F131" i="12"/>
  <c r="G171" i="12"/>
  <c r="G203" i="12"/>
  <c r="G235" i="12"/>
  <c r="G267" i="12"/>
  <c r="F298" i="12"/>
  <c r="D147" i="12"/>
  <c r="D139" i="12"/>
  <c r="G312" i="12"/>
  <c r="B131" i="12"/>
  <c r="G147" i="12"/>
  <c r="C195" i="12"/>
  <c r="C219" i="12"/>
  <c r="D131" i="12"/>
  <c r="B171" i="12"/>
  <c r="B203" i="12"/>
  <c r="B235" i="12"/>
  <c r="B267" i="12"/>
  <c r="B147" i="12"/>
  <c r="F203" i="12"/>
  <c r="C267" i="12"/>
  <c r="C306" i="12"/>
  <c r="G139" i="12"/>
  <c r="G179" i="12"/>
  <c r="G211" i="12"/>
  <c r="G243" i="12"/>
  <c r="G275" i="12"/>
  <c r="F306" i="12"/>
  <c r="C163" i="12"/>
  <c r="F195" i="12"/>
  <c r="F179" i="12"/>
  <c r="F227" i="12"/>
  <c r="F251" i="12"/>
  <c r="F275" i="12"/>
  <c r="G27" i="12"/>
  <c r="G306" i="12"/>
  <c r="F147" i="12"/>
  <c r="B179" i="12"/>
  <c r="B211" i="12"/>
  <c r="B243" i="12"/>
  <c r="B275" i="12"/>
  <c r="F155" i="12"/>
  <c r="G155" i="12"/>
  <c r="G187" i="12"/>
  <c r="G219" i="12"/>
  <c r="G251" i="12"/>
  <c r="D314" i="12"/>
  <c r="B139" i="12"/>
  <c r="C235" i="12"/>
  <c r="F219" i="12"/>
  <c r="F243" i="12"/>
  <c r="F187" i="12"/>
  <c r="D99" i="12"/>
  <c r="X333" i="14"/>
  <c r="X72" i="14"/>
  <c r="X183" i="14"/>
  <c r="X274" i="14"/>
  <c r="X57" i="14"/>
  <c r="X148" i="14"/>
  <c r="X193" i="14"/>
  <c r="X261" i="14"/>
  <c r="X19" i="14"/>
  <c r="X208" i="14"/>
  <c r="X300" i="14"/>
  <c r="X286" i="14"/>
  <c r="X40" i="14"/>
  <c r="X34" i="14"/>
  <c r="X219" i="14"/>
  <c r="X92" i="14"/>
  <c r="X155" i="14"/>
  <c r="X254" i="14"/>
  <c r="X173" i="14"/>
  <c r="X223" i="14"/>
  <c r="X82" i="14"/>
  <c r="X192" i="14"/>
  <c r="X228" i="14"/>
  <c r="X292" i="14"/>
  <c r="X253" i="14"/>
  <c r="X78" i="14"/>
  <c r="G321" i="12"/>
  <c r="F321" i="12"/>
  <c r="F329" i="12"/>
  <c r="D329" i="12"/>
  <c r="B320" i="12"/>
  <c r="D98" i="12"/>
  <c r="G313" i="12"/>
  <c r="G138" i="12"/>
  <c r="B162" i="12"/>
  <c r="G186" i="12"/>
  <c r="C210" i="12"/>
  <c r="D234" i="12"/>
  <c r="B250" i="12"/>
  <c r="C274" i="12"/>
  <c r="D91" i="12"/>
  <c r="G51" i="12"/>
  <c r="G146" i="12"/>
  <c r="F328" i="12"/>
  <c r="D313" i="12"/>
  <c r="B99" i="12"/>
  <c r="C313" i="12"/>
  <c r="B146" i="12"/>
  <c r="D170" i="12"/>
  <c r="D194" i="12"/>
  <c r="B210" i="12"/>
  <c r="C234" i="12"/>
  <c r="D258" i="12"/>
  <c r="B274" i="12"/>
  <c r="D55" i="2"/>
  <c r="C91" i="12"/>
  <c r="F169" i="12"/>
  <c r="D328" i="12"/>
  <c r="C186" i="12"/>
  <c r="B226" i="12"/>
  <c r="F146" i="12"/>
  <c r="C170" i="12"/>
  <c r="C194" i="12"/>
  <c r="C258" i="12"/>
  <c r="D282" i="12"/>
  <c r="G305" i="12"/>
  <c r="G91" i="12"/>
  <c r="G107" i="12"/>
  <c r="G115" i="12"/>
  <c r="G320" i="12"/>
  <c r="G328" i="12"/>
  <c r="G162" i="12"/>
  <c r="D210" i="12"/>
  <c r="C250" i="12"/>
  <c r="D146" i="12"/>
  <c r="G170" i="12"/>
  <c r="C282" i="12"/>
  <c r="C99" i="12"/>
  <c r="B107" i="12"/>
  <c r="C169" i="12"/>
  <c r="D202" i="12"/>
  <c r="B305" i="12"/>
  <c r="G99" i="12"/>
  <c r="C328" i="12"/>
  <c r="B59" i="12"/>
  <c r="F91" i="12"/>
  <c r="C154" i="12"/>
  <c r="B178" i="12"/>
  <c r="D266" i="12"/>
  <c r="B282" i="12"/>
  <c r="B242" i="12"/>
  <c r="B312" i="12"/>
  <c r="F210" i="12"/>
  <c r="F74" i="12"/>
  <c r="F313" i="12"/>
  <c r="B273" i="12"/>
  <c r="G273" i="12"/>
  <c r="G241" i="12"/>
  <c r="C241" i="12"/>
  <c r="D217" i="12"/>
  <c r="B217" i="12"/>
  <c r="G217" i="12"/>
  <c r="F217" i="12"/>
  <c r="C217" i="12"/>
  <c r="B185" i="12"/>
  <c r="G185" i="12"/>
  <c r="F185" i="12"/>
  <c r="C185" i="12"/>
  <c r="B153" i="12"/>
  <c r="G153" i="12"/>
  <c r="B122" i="12"/>
  <c r="G122" i="12"/>
  <c r="C122" i="12"/>
  <c r="F122" i="12"/>
  <c r="D90" i="12"/>
  <c r="B90" i="12"/>
  <c r="G26" i="12"/>
  <c r="F26" i="12"/>
  <c r="D241" i="12"/>
  <c r="D185" i="12"/>
  <c r="F333" i="12"/>
  <c r="F153" i="12"/>
  <c r="G82" i="12"/>
  <c r="G319" i="12"/>
  <c r="F319" i="12"/>
  <c r="B319" i="12"/>
  <c r="C319" i="12"/>
  <c r="G290" i="12"/>
  <c r="C290" i="12"/>
  <c r="F290" i="12"/>
  <c r="D290" i="12"/>
  <c r="G274" i="12"/>
  <c r="F274" i="12"/>
  <c r="F266" i="12"/>
  <c r="G266" i="12"/>
  <c r="G258" i="12"/>
  <c r="F258" i="12"/>
  <c r="F234" i="12"/>
  <c r="G234" i="12"/>
  <c r="G226" i="12"/>
  <c r="F226" i="12"/>
  <c r="G218" i="12"/>
  <c r="F218" i="12"/>
  <c r="F202" i="12"/>
  <c r="G202" i="12"/>
  <c r="G194" i="12"/>
  <c r="F194" i="12"/>
  <c r="G178" i="12"/>
  <c r="C178" i="12"/>
  <c r="B154" i="12"/>
  <c r="F154" i="12"/>
  <c r="B138" i="12"/>
  <c r="F138" i="12"/>
  <c r="B130" i="12"/>
  <c r="G130" i="12"/>
  <c r="C130" i="12"/>
  <c r="F130" i="12"/>
  <c r="B123" i="12"/>
  <c r="G123" i="12"/>
  <c r="F123" i="12"/>
  <c r="F83" i="12"/>
  <c r="G75" i="12"/>
  <c r="B75" i="12"/>
  <c r="F75" i="12"/>
  <c r="B67" i="12"/>
  <c r="C67" i="12"/>
  <c r="D67" i="12"/>
  <c r="F67" i="12"/>
  <c r="C59" i="12"/>
  <c r="F59" i="12"/>
  <c r="F51" i="12"/>
  <c r="B51" i="12"/>
  <c r="B43" i="12"/>
  <c r="G43" i="12"/>
  <c r="B35" i="12"/>
  <c r="F35" i="12"/>
  <c r="B27" i="12"/>
  <c r="C27" i="12"/>
  <c r="F27" i="12"/>
  <c r="B19" i="12"/>
  <c r="C19" i="12"/>
  <c r="D19" i="12"/>
  <c r="F19" i="12"/>
  <c r="B11" i="12"/>
  <c r="G11" i="12"/>
  <c r="C11" i="12"/>
  <c r="F11" i="12"/>
  <c r="F225" i="12"/>
  <c r="B225" i="12"/>
  <c r="G225" i="12"/>
  <c r="B145" i="12"/>
  <c r="G145" i="12"/>
  <c r="C145" i="12"/>
  <c r="G42" i="12"/>
  <c r="F42" i="12"/>
  <c r="D74" i="12"/>
  <c r="B10" i="12"/>
  <c r="G114" i="12"/>
  <c r="F145" i="12"/>
  <c r="B169" i="12"/>
  <c r="G201" i="12"/>
  <c r="B42" i="12"/>
  <c r="C51" i="12"/>
  <c r="D304" i="12"/>
  <c r="F304" i="12"/>
  <c r="G304" i="12"/>
  <c r="F281" i="12"/>
  <c r="B281" i="12"/>
  <c r="B265" i="12"/>
  <c r="G265" i="12"/>
  <c r="C265" i="12"/>
  <c r="G209" i="12"/>
  <c r="C209" i="12"/>
  <c r="F193" i="12"/>
  <c r="B193" i="12"/>
  <c r="G193" i="12"/>
  <c r="G177" i="12"/>
  <c r="F161" i="12"/>
  <c r="B161" i="12"/>
  <c r="G161" i="12"/>
  <c r="B137" i="12"/>
  <c r="G137" i="12"/>
  <c r="C137" i="12"/>
  <c r="B106" i="12"/>
  <c r="G106" i="12"/>
  <c r="C106" i="12"/>
  <c r="F106" i="12"/>
  <c r="B58" i="12"/>
  <c r="G58" i="12"/>
  <c r="C58" i="12"/>
  <c r="F58" i="12"/>
  <c r="G10" i="12"/>
  <c r="F265" i="12"/>
  <c r="B26" i="12"/>
  <c r="B98" i="12"/>
  <c r="F325" i="12"/>
  <c r="G325" i="12"/>
  <c r="D106" i="12"/>
  <c r="D82" i="12"/>
  <c r="C18" i="12"/>
  <c r="B114" i="12"/>
  <c r="D137" i="12"/>
  <c r="F273" i="12"/>
  <c r="B201" i="12"/>
  <c r="G233" i="12"/>
  <c r="F282" i="12"/>
  <c r="F90" i="12"/>
  <c r="B326" i="12"/>
  <c r="F326" i="12"/>
  <c r="F257" i="12"/>
  <c r="B257" i="12"/>
  <c r="G257" i="12"/>
  <c r="B129" i="12"/>
  <c r="G129" i="12"/>
  <c r="F129" i="12"/>
  <c r="C114" i="12"/>
  <c r="F18" i="12"/>
  <c r="C304" i="12"/>
  <c r="B249" i="12"/>
  <c r="G249" i="12"/>
  <c r="F249" i="12"/>
  <c r="B66" i="12"/>
  <c r="G66" i="12"/>
  <c r="C66" i="12"/>
  <c r="B50" i="12"/>
  <c r="G50" i="12"/>
  <c r="C50" i="12"/>
  <c r="F50" i="12"/>
  <c r="G34" i="12"/>
  <c r="C34" i="12"/>
  <c r="F34" i="12"/>
  <c r="D34" i="12"/>
  <c r="D114" i="12"/>
  <c r="F233" i="12"/>
  <c r="G333" i="12"/>
  <c r="F66" i="12"/>
  <c r="C90" i="12"/>
  <c r="B18" i="12"/>
  <c r="D18" i="12"/>
  <c r="D145" i="12"/>
  <c r="F137" i="12"/>
  <c r="C193" i="12"/>
  <c r="F242" i="12"/>
  <c r="B34" i="12"/>
  <c r="F82" i="12"/>
  <c r="G90" i="12"/>
  <c r="F186" i="12"/>
  <c r="C43" i="12"/>
  <c r="G83" i="12"/>
  <c r="F115" i="12"/>
  <c r="D265" i="12"/>
  <c r="F289" i="12"/>
  <c r="B289" i="12"/>
  <c r="G289" i="12"/>
  <c r="C289" i="12"/>
  <c r="C98" i="12"/>
  <c r="F98" i="12"/>
  <c r="B74" i="12"/>
  <c r="G74" i="12"/>
  <c r="D209" i="12"/>
  <c r="D193" i="12"/>
  <c r="D289" i="12"/>
  <c r="F10" i="12"/>
  <c r="X114" i="14"/>
  <c r="X176" i="14"/>
  <c r="X244" i="14"/>
  <c r="X285" i="14"/>
  <c r="X281" i="14"/>
  <c r="X185" i="14"/>
  <c r="X172" i="14"/>
  <c r="X30" i="14"/>
  <c r="X53" i="14"/>
  <c r="X305" i="14"/>
  <c r="X238" i="14"/>
  <c r="X209" i="14"/>
  <c r="X47" i="14"/>
  <c r="Y47" i="14" s="1"/>
  <c r="Z47" i="14" s="1"/>
  <c r="AB47" i="14" s="1"/>
  <c r="X287" i="14"/>
  <c r="X24" i="14"/>
  <c r="X327" i="14"/>
  <c r="X76" i="14"/>
  <c r="X119" i="14"/>
  <c r="X307" i="14"/>
  <c r="X61" i="14"/>
  <c r="X265" i="14"/>
  <c r="X322" i="14"/>
  <c r="X104" i="14"/>
  <c r="X16" i="14"/>
  <c r="X22" i="14"/>
  <c r="X49" i="14"/>
  <c r="X303" i="14"/>
  <c r="X324" i="14"/>
  <c r="X84" i="14"/>
  <c r="X179" i="14"/>
  <c r="X150" i="14"/>
  <c r="X95" i="14"/>
  <c r="X301" i="14"/>
  <c r="X207" i="14"/>
  <c r="X25" i="14"/>
  <c r="X272" i="14"/>
  <c r="X330" i="14"/>
  <c r="Y330" i="14" s="1"/>
  <c r="Z330" i="14" s="1"/>
  <c r="AB330" i="14" s="1"/>
  <c r="X177" i="14"/>
  <c r="X290" i="14"/>
  <c r="X247" i="14"/>
  <c r="X83" i="14"/>
  <c r="X129" i="14"/>
  <c r="X314" i="14"/>
  <c r="X338" i="14"/>
  <c r="X29" i="14"/>
  <c r="X258" i="14"/>
  <c r="X337" i="14"/>
  <c r="X312" i="14"/>
  <c r="X329" i="14"/>
  <c r="Y329" i="14" s="1"/>
  <c r="Z329" i="14" s="1"/>
  <c r="AB329" i="14" s="1"/>
  <c r="X145" i="14"/>
  <c r="X302" i="14"/>
  <c r="X106" i="14"/>
  <c r="X142" i="14"/>
  <c r="X156" i="14"/>
  <c r="X28" i="14"/>
  <c r="X86" i="14"/>
  <c r="X291" i="14"/>
  <c r="X118" i="14"/>
  <c r="X194" i="14"/>
  <c r="X77" i="14"/>
  <c r="X107" i="14"/>
  <c r="X117" i="14"/>
  <c r="X99" i="14"/>
  <c r="X52" i="14"/>
  <c r="X149" i="14"/>
  <c r="X243" i="14"/>
  <c r="X236" i="14"/>
  <c r="X146" i="14"/>
  <c r="X51" i="14"/>
  <c r="X175" i="14"/>
  <c r="X98" i="14"/>
  <c r="X309" i="14"/>
  <c r="F241" i="12"/>
  <c r="B177" i="12"/>
  <c r="C281" i="12"/>
  <c r="F250" i="12"/>
  <c r="C82" i="12"/>
  <c r="B170" i="12"/>
  <c r="B290" i="12"/>
  <c r="G59" i="12"/>
  <c r="B83" i="12"/>
  <c r="D281" i="12"/>
  <c r="G9" i="12"/>
  <c r="D186" i="12"/>
  <c r="G326" i="12"/>
  <c r="G310" i="12"/>
  <c r="G302" i="12"/>
  <c r="G295" i="12"/>
  <c r="G279" i="12"/>
  <c r="G263" i="12"/>
  <c r="G255" i="12"/>
  <c r="G207" i="12"/>
  <c r="G175" i="12"/>
  <c r="G135" i="12"/>
  <c r="G127" i="12"/>
  <c r="D120" i="12"/>
  <c r="D112" i="12"/>
  <c r="D104" i="12"/>
  <c r="G40" i="12"/>
  <c r="D169" i="12"/>
  <c r="D162" i="12"/>
  <c r="D154" i="12"/>
  <c r="D122" i="12"/>
  <c r="D66" i="12"/>
  <c r="D43" i="12"/>
  <c r="G327" i="12"/>
  <c r="X200" i="14"/>
  <c r="X71" i="14"/>
  <c r="B215" i="12"/>
  <c r="D127" i="12"/>
  <c r="D96" i="12"/>
  <c r="B325" i="12"/>
  <c r="F143" i="12"/>
  <c r="B167" i="12"/>
  <c r="B183" i="12"/>
  <c r="D199" i="12"/>
  <c r="C135" i="12"/>
  <c r="G191" i="12"/>
  <c r="B40" i="12"/>
  <c r="G48" i="12"/>
  <c r="F72" i="12"/>
  <c r="G80" i="12"/>
  <c r="C120" i="12"/>
  <c r="G268" i="12"/>
  <c r="C325" i="12"/>
  <c r="B283" i="12"/>
  <c r="G239" i="12"/>
  <c r="G231" i="12"/>
  <c r="G17" i="12"/>
  <c r="D223" i="12"/>
  <c r="D238" i="12"/>
  <c r="D276" i="12"/>
  <c r="G223" i="12"/>
  <c r="G151" i="12"/>
  <c r="D175" i="12"/>
  <c r="F191" i="12"/>
  <c r="B223" i="12"/>
  <c r="B151" i="12"/>
  <c r="G215" i="12"/>
  <c r="D318" i="12"/>
  <c r="F261" i="12"/>
  <c r="F16" i="12"/>
  <c r="B56" i="12"/>
  <c r="C72" i="12"/>
  <c r="F88" i="12"/>
  <c r="G120" i="12"/>
  <c r="G246" i="12"/>
  <c r="B291" i="12"/>
  <c r="F291" i="12"/>
  <c r="D166" i="12"/>
  <c r="D151" i="12"/>
  <c r="C112" i="12"/>
  <c r="F318" i="12"/>
  <c r="D16" i="12"/>
  <c r="F24" i="12"/>
  <c r="F32" i="12"/>
  <c r="F64" i="12"/>
  <c r="G72" i="12"/>
  <c r="D88" i="12"/>
  <c r="C96" i="12"/>
  <c r="C104" i="12"/>
  <c r="F112" i="12"/>
  <c r="B120" i="12"/>
  <c r="B297" i="12"/>
  <c r="B246" i="12"/>
  <c r="G159" i="12"/>
  <c r="F135" i="12"/>
  <c r="F159" i="12"/>
  <c r="F175" i="12"/>
  <c r="B207" i="12"/>
  <c r="F231" i="12"/>
  <c r="D311" i="12"/>
  <c r="D283" i="12"/>
  <c r="C175" i="12"/>
  <c r="B191" i="12"/>
  <c r="D215" i="12"/>
  <c r="F311" i="12"/>
  <c r="G112" i="12"/>
  <c r="F331" i="12"/>
  <c r="B318" i="12"/>
  <c r="C16" i="12"/>
  <c r="D24" i="12"/>
  <c r="F40" i="12"/>
  <c r="D64" i="12"/>
  <c r="C88" i="12"/>
  <c r="F96" i="12"/>
  <c r="F104" i="12"/>
  <c r="F283" i="12"/>
  <c r="B175" i="12"/>
  <c r="F199" i="12"/>
  <c r="F215" i="12"/>
  <c r="B231" i="12"/>
  <c r="G311" i="12"/>
  <c r="C127" i="12"/>
  <c r="G167" i="12"/>
  <c r="B112" i="12"/>
  <c r="G331" i="12"/>
  <c r="G16" i="12"/>
  <c r="C24" i="12"/>
  <c r="C32" i="12"/>
  <c r="D40" i="12"/>
  <c r="F48" i="12"/>
  <c r="C64" i="12"/>
  <c r="F80" i="12"/>
  <c r="G88" i="12"/>
  <c r="G96" i="12"/>
  <c r="G104" i="12"/>
  <c r="C276" i="12"/>
  <c r="F238" i="12"/>
  <c r="C238" i="12"/>
  <c r="D268" i="12"/>
  <c r="C283" i="12"/>
  <c r="G183" i="12"/>
  <c r="B143" i="12"/>
  <c r="F167" i="12"/>
  <c r="F183" i="12"/>
  <c r="C199" i="12"/>
  <c r="B311" i="12"/>
  <c r="F127" i="12"/>
  <c r="G297" i="12"/>
  <c r="G24" i="12"/>
  <c r="G32" i="12"/>
  <c r="C40" i="12"/>
  <c r="D48" i="12"/>
  <c r="F56" i="12"/>
  <c r="G64" i="12"/>
  <c r="D80" i="12"/>
  <c r="B104" i="12"/>
  <c r="G276" i="12"/>
  <c r="G261" i="12"/>
  <c r="G238" i="12"/>
  <c r="G254" i="12"/>
  <c r="F268" i="12"/>
  <c r="B327" i="12"/>
  <c r="G143" i="12"/>
  <c r="B127" i="12"/>
  <c r="B276" i="12"/>
  <c r="D58" i="12"/>
  <c r="D50" i="12"/>
  <c r="D10" i="12"/>
  <c r="D15" i="2"/>
  <c r="E363" i="11"/>
  <c r="I363" i="11"/>
  <c r="C363" i="11"/>
  <c r="F363" i="11"/>
  <c r="H363" i="11"/>
  <c r="G363" i="11"/>
  <c r="L361" i="11"/>
  <c r="M361" i="11" s="1"/>
  <c r="M358" i="11"/>
  <c r="M353" i="11"/>
  <c r="K302" i="11"/>
  <c r="K251" i="11"/>
  <c r="M223" i="11"/>
  <c r="M204" i="11"/>
  <c r="M56" i="11"/>
  <c r="I366" i="11"/>
  <c r="K116" i="11"/>
  <c r="K82" i="11"/>
  <c r="K160" i="11"/>
  <c r="K336" i="11"/>
  <c r="K332" i="11"/>
  <c r="K252" i="11"/>
  <c r="K214" i="11"/>
  <c r="K199" i="11"/>
  <c r="K36" i="11"/>
  <c r="M284" i="11"/>
  <c r="M233" i="11"/>
  <c r="K230" i="11"/>
  <c r="M123" i="11"/>
  <c r="M17" i="11"/>
  <c r="I364" i="11"/>
  <c r="K318" i="11"/>
  <c r="M266" i="11"/>
  <c r="K250" i="11"/>
  <c r="M247" i="11"/>
  <c r="M129" i="11"/>
  <c r="K126" i="11"/>
  <c r="M338" i="11"/>
  <c r="M298" i="11"/>
  <c r="AG15" i="11"/>
  <c r="AG16" i="11" s="1"/>
  <c r="C25" i="12"/>
  <c r="C131" i="12"/>
  <c r="Y334" i="14"/>
  <c r="Z334" i="14" s="1"/>
  <c r="AB334" i="14" s="1"/>
  <c r="Y205" i="14"/>
  <c r="Z205" i="14" s="1"/>
  <c r="AB205" i="14" s="1"/>
  <c r="Y66" i="14"/>
  <c r="Z66" i="14" s="1"/>
  <c r="AB66" i="14" s="1"/>
  <c r="Y320" i="14" l="1"/>
  <c r="Z320" i="14" s="1"/>
  <c r="AB320" i="14" s="1"/>
  <c r="Y326" i="14"/>
  <c r="Z326" i="14" s="1"/>
  <c r="AB326" i="14" s="1"/>
  <c r="AF326" i="14" s="1"/>
  <c r="M321" i="12" s="1"/>
  <c r="Y269" i="14"/>
  <c r="Z269" i="14" s="1"/>
  <c r="AB269" i="14" s="1"/>
  <c r="C279" i="12"/>
  <c r="C140" i="12"/>
  <c r="AE275" i="14"/>
  <c r="J270" i="12" s="1"/>
  <c r="Y14" i="14"/>
  <c r="Z14" i="14" s="1"/>
  <c r="AB14" i="14" s="1"/>
  <c r="AC14" i="14" s="1"/>
  <c r="Y36" i="14"/>
  <c r="Z36" i="14" s="1"/>
  <c r="AB36" i="14" s="1"/>
  <c r="Y313" i="14"/>
  <c r="Z313" i="14" s="1"/>
  <c r="AB313" i="14" s="1"/>
  <c r="Y262" i="14"/>
  <c r="Z262" i="14" s="1"/>
  <c r="AB262" i="14" s="1"/>
  <c r="AC262" i="14" s="1"/>
  <c r="AD262" i="14" s="1"/>
  <c r="T302" i="14"/>
  <c r="D297" i="12" s="1"/>
  <c r="C297" i="12"/>
  <c r="T124" i="14"/>
  <c r="D119" i="12" s="1"/>
  <c r="C119" i="12"/>
  <c r="C254" i="12"/>
  <c r="C204" i="12"/>
  <c r="C203" i="12"/>
  <c r="C152" i="12"/>
  <c r="C192" i="12"/>
  <c r="C68" i="12"/>
  <c r="C95" i="12"/>
  <c r="C182" i="12"/>
  <c r="T206" i="14"/>
  <c r="D201" i="12" s="1"/>
  <c r="C201" i="12"/>
  <c r="T40" i="14"/>
  <c r="D35" i="12" s="1"/>
  <c r="C35" i="12"/>
  <c r="T276" i="14"/>
  <c r="D271" i="12" s="1"/>
  <c r="C271" i="12"/>
  <c r="C45" i="12"/>
  <c r="C42" i="12"/>
  <c r="C83" i="12"/>
  <c r="C237" i="12"/>
  <c r="C246" i="12"/>
  <c r="C207" i="12"/>
  <c r="C173" i="12"/>
  <c r="C174" i="12"/>
  <c r="C165" i="12"/>
  <c r="T28" i="14"/>
  <c r="D23" i="12" s="1"/>
  <c r="C171" i="12"/>
  <c r="C330" i="12"/>
  <c r="C206" i="12"/>
  <c r="C15" i="12"/>
  <c r="C225" i="12"/>
  <c r="C126" i="12"/>
  <c r="C320" i="12"/>
  <c r="C63" i="12"/>
  <c r="T196" i="14"/>
  <c r="D191" i="12" s="1"/>
  <c r="C191" i="12"/>
  <c r="C263" i="12"/>
  <c r="T268" i="14"/>
  <c r="D263" i="12" s="1"/>
  <c r="T160" i="14"/>
  <c r="D155" i="12" s="1"/>
  <c r="C155" i="12"/>
  <c r="T166" i="14"/>
  <c r="D161" i="12" s="1"/>
  <c r="C161" i="12"/>
  <c r="T158" i="14"/>
  <c r="D153" i="12" s="1"/>
  <c r="C153" i="12"/>
  <c r="C115" i="12"/>
  <c r="C168" i="12"/>
  <c r="T329" i="14"/>
  <c r="D324" i="12" s="1"/>
  <c r="C189" i="12"/>
  <c r="C269" i="12"/>
  <c r="C84" i="12"/>
  <c r="C240" i="12"/>
  <c r="C44" i="12"/>
  <c r="C332" i="12"/>
  <c r="C188" i="12"/>
  <c r="C218" i="12"/>
  <c r="C9" i="12"/>
  <c r="T26" i="14"/>
  <c r="D21" i="12" s="1"/>
  <c r="C21" i="12"/>
  <c r="T256" i="14"/>
  <c r="D251" i="12" s="1"/>
  <c r="C251" i="12"/>
  <c r="T98" i="14"/>
  <c r="D93" i="12" s="1"/>
  <c r="C93" i="12"/>
  <c r="T254" i="14"/>
  <c r="D249" i="12" s="1"/>
  <c r="C249" i="12"/>
  <c r="T238" i="14"/>
  <c r="D233" i="12" s="1"/>
  <c r="C233" i="12"/>
  <c r="T336" i="14"/>
  <c r="D331" i="12" s="1"/>
  <c r="C331" i="12"/>
  <c r="T115" i="14"/>
  <c r="D110" i="12" s="1"/>
  <c r="C146" i="12"/>
  <c r="C294" i="12"/>
  <c r="T52" i="14"/>
  <c r="D47" i="12" s="1"/>
  <c r="C303" i="12"/>
  <c r="T76" i="14"/>
  <c r="D71" i="12" s="1"/>
  <c r="C53" i="12"/>
  <c r="C111" i="12"/>
  <c r="C134" i="12"/>
  <c r="C159" i="12"/>
  <c r="C33" i="12"/>
  <c r="C80" i="12"/>
  <c r="R340" i="14"/>
  <c r="C87" i="12"/>
  <c r="C17" i="12"/>
  <c r="C75" i="12"/>
  <c r="C273" i="12"/>
  <c r="C291" i="12"/>
  <c r="C215" i="12"/>
  <c r="C62" i="12"/>
  <c r="C89" i="12"/>
  <c r="C128" i="12"/>
  <c r="C242" i="12"/>
  <c r="C56" i="12"/>
  <c r="C26" i="12"/>
  <c r="C227" i="12"/>
  <c r="C116" i="12"/>
  <c r="C179" i="12"/>
  <c r="C143" i="12"/>
  <c r="C326" i="12"/>
  <c r="C177" i="12"/>
  <c r="C260" i="12"/>
  <c r="C285" i="12"/>
  <c r="C278" i="12"/>
  <c r="C38" i="12"/>
  <c r="C224" i="12"/>
  <c r="C272" i="12"/>
  <c r="C284" i="12"/>
  <c r="C327" i="12"/>
  <c r="T332" i="14"/>
  <c r="D327" i="12" s="1"/>
  <c r="C333" i="12"/>
  <c r="C123" i="12"/>
  <c r="C305" i="12"/>
  <c r="C212" i="12"/>
  <c r="C39" i="12"/>
  <c r="C261" i="12"/>
  <c r="C243" i="12"/>
  <c r="C321" i="12"/>
  <c r="T292" i="14"/>
  <c r="D287" i="12" s="1"/>
  <c r="C231" i="12"/>
  <c r="C129" i="12"/>
  <c r="C107" i="12"/>
  <c r="C125" i="12"/>
  <c r="C315" i="12"/>
  <c r="C117" i="12"/>
  <c r="C200" i="12"/>
  <c r="C141" i="12"/>
  <c r="S340" i="14"/>
  <c r="C213" i="12"/>
  <c r="C81" i="12"/>
  <c r="S11" i="14"/>
  <c r="D22" i="2" s="1"/>
  <c r="T62" i="14"/>
  <c r="C69" i="12"/>
  <c r="Y206" i="14"/>
  <c r="Z206" i="14" s="1"/>
  <c r="AB206" i="14" s="1"/>
  <c r="Y74" i="14"/>
  <c r="Z74" i="14" s="1"/>
  <c r="AB74" i="14" s="1"/>
  <c r="D60" i="2"/>
  <c r="Y82" i="14"/>
  <c r="Z82" i="14" s="1"/>
  <c r="AB82" i="14" s="1"/>
  <c r="L77" i="12" s="1"/>
  <c r="Y19" i="14"/>
  <c r="Z19" i="14" s="1"/>
  <c r="AB19" i="14" s="1"/>
  <c r="AF19" i="14" s="1"/>
  <c r="M14" i="12" s="1"/>
  <c r="Y245" i="14"/>
  <c r="Z245" i="14" s="1"/>
  <c r="AB245" i="14" s="1"/>
  <c r="Y80" i="14"/>
  <c r="Z80" i="14" s="1"/>
  <c r="AB80" i="14" s="1"/>
  <c r="AC80" i="14" s="1"/>
  <c r="AD80" i="14" s="1"/>
  <c r="Y212" i="14"/>
  <c r="Z212" i="14" s="1"/>
  <c r="AB212" i="14" s="1"/>
  <c r="Y299" i="14"/>
  <c r="Z299" i="14" s="1"/>
  <c r="AB299" i="14" s="1"/>
  <c r="L294" i="12" s="1"/>
  <c r="Y149" i="14"/>
  <c r="Z149" i="14" s="1"/>
  <c r="AB149" i="14" s="1"/>
  <c r="AF149" i="14" s="1"/>
  <c r="M144" i="12" s="1"/>
  <c r="Y142" i="14"/>
  <c r="Z142" i="14" s="1"/>
  <c r="AB142" i="14" s="1"/>
  <c r="AC142" i="14" s="1"/>
  <c r="AD142" i="14" s="1"/>
  <c r="Y83" i="14"/>
  <c r="Z83" i="14" s="1"/>
  <c r="AB83" i="14" s="1"/>
  <c r="L78" i="12" s="1"/>
  <c r="Y84" i="14"/>
  <c r="Z84" i="14" s="1"/>
  <c r="AB84" i="14" s="1"/>
  <c r="Y76" i="14"/>
  <c r="Z76" i="14" s="1"/>
  <c r="AB76" i="14" s="1"/>
  <c r="AF76" i="14" s="1"/>
  <c r="M71" i="12" s="1"/>
  <c r="Y281" i="14"/>
  <c r="Z281" i="14" s="1"/>
  <c r="AB281" i="14" s="1"/>
  <c r="AF281" i="14" s="1"/>
  <c r="M276" i="12" s="1"/>
  <c r="Y223" i="14"/>
  <c r="Z223" i="14" s="1"/>
  <c r="AB223" i="14" s="1"/>
  <c r="AF223" i="14" s="1"/>
  <c r="M218" i="12" s="1"/>
  <c r="Y90" i="14"/>
  <c r="Z90" i="14" s="1"/>
  <c r="AB90" i="14" s="1"/>
  <c r="Y186" i="14"/>
  <c r="Z186" i="14" s="1"/>
  <c r="AB186" i="14" s="1"/>
  <c r="Y108" i="14"/>
  <c r="Z108" i="14" s="1"/>
  <c r="AB108" i="14" s="1"/>
  <c r="Y54" i="14"/>
  <c r="Z54" i="14" s="1"/>
  <c r="AB54" i="14" s="1"/>
  <c r="Y163" i="14"/>
  <c r="Z163" i="14" s="1"/>
  <c r="AB163" i="14" s="1"/>
  <c r="AF163" i="14" s="1"/>
  <c r="M158" i="12" s="1"/>
  <c r="Y152" i="14"/>
  <c r="Z152" i="14" s="1"/>
  <c r="AB152" i="14" s="1"/>
  <c r="AF152" i="14" s="1"/>
  <c r="M147" i="12" s="1"/>
  <c r="Y257" i="14"/>
  <c r="Z257" i="14" s="1"/>
  <c r="AB257" i="14" s="1"/>
  <c r="L252" i="12" s="1"/>
  <c r="Y67" i="14"/>
  <c r="Z67" i="14" s="1"/>
  <c r="AB67" i="14" s="1"/>
  <c r="Y27" i="14"/>
  <c r="Z27" i="14" s="1"/>
  <c r="AB27" i="14" s="1"/>
  <c r="Y332" i="14"/>
  <c r="Z332" i="14" s="1"/>
  <c r="AB332" i="14" s="1"/>
  <c r="Y321" i="14"/>
  <c r="Z321" i="14" s="1"/>
  <c r="AB321" i="14" s="1"/>
  <c r="AC321" i="14" s="1"/>
  <c r="AD321" i="14" s="1"/>
  <c r="Y106" i="14"/>
  <c r="Z106" i="14" s="1"/>
  <c r="AB106" i="14" s="1"/>
  <c r="AF106" i="14" s="1"/>
  <c r="M101" i="12" s="1"/>
  <c r="Y285" i="14"/>
  <c r="Z285" i="14" s="1"/>
  <c r="AB285" i="14" s="1"/>
  <c r="Y277" i="14"/>
  <c r="Z277" i="14" s="1"/>
  <c r="AB277" i="14" s="1"/>
  <c r="Y145" i="14"/>
  <c r="Z145" i="14" s="1"/>
  <c r="AB145" i="14" s="1"/>
  <c r="Y155" i="14"/>
  <c r="Z155" i="14" s="1"/>
  <c r="AB155" i="14" s="1"/>
  <c r="Y308" i="14"/>
  <c r="Z308" i="14" s="1"/>
  <c r="AB308" i="14" s="1"/>
  <c r="AF308" i="14" s="1"/>
  <c r="M303" i="12" s="1"/>
  <c r="Y282" i="14"/>
  <c r="Z282" i="14" s="1"/>
  <c r="AB282" i="14" s="1"/>
  <c r="AC282" i="14" s="1"/>
  <c r="AD282" i="14" s="1"/>
  <c r="Y278" i="14"/>
  <c r="Z278" i="14" s="1"/>
  <c r="AB278" i="14" s="1"/>
  <c r="AF278" i="14" s="1"/>
  <c r="M273" i="12" s="1"/>
  <c r="Y173" i="14"/>
  <c r="Z173" i="14" s="1"/>
  <c r="AB173" i="14" s="1"/>
  <c r="Y60" i="14"/>
  <c r="Z60" i="14" s="1"/>
  <c r="AB60" i="14" s="1"/>
  <c r="Y148" i="14"/>
  <c r="Z148" i="14" s="1"/>
  <c r="AB148" i="14" s="1"/>
  <c r="Y248" i="14"/>
  <c r="Z248" i="14" s="1"/>
  <c r="AB248" i="14" s="1"/>
  <c r="AC248" i="14" s="1"/>
  <c r="AD248" i="14" s="1"/>
  <c r="Y227" i="14"/>
  <c r="Z227" i="14" s="1"/>
  <c r="AB227" i="14" s="1"/>
  <c r="AC227" i="14" s="1"/>
  <c r="AD227" i="14" s="1"/>
  <c r="Y71" i="14"/>
  <c r="Z71" i="14" s="1"/>
  <c r="AB71" i="14" s="1"/>
  <c r="Y77" i="14"/>
  <c r="Z77" i="14" s="1"/>
  <c r="AB77" i="14" s="1"/>
  <c r="Y57" i="14"/>
  <c r="Z57" i="14" s="1"/>
  <c r="AB57" i="14" s="1"/>
  <c r="Y32" i="14"/>
  <c r="Z32" i="14" s="1"/>
  <c r="AB32" i="14" s="1"/>
  <c r="Y98" i="14"/>
  <c r="Z98" i="14" s="1"/>
  <c r="AB98" i="14" s="1"/>
  <c r="AC98" i="14" s="1"/>
  <c r="AD98" i="14" s="1"/>
  <c r="Y194" i="14"/>
  <c r="Z194" i="14" s="1"/>
  <c r="AB194" i="14" s="1"/>
  <c r="AF194" i="14" s="1"/>
  <c r="M189" i="12" s="1"/>
  <c r="Y337" i="14"/>
  <c r="Z337" i="14" s="1"/>
  <c r="AB337" i="14" s="1"/>
  <c r="AF337" i="14" s="1"/>
  <c r="M332" i="12" s="1"/>
  <c r="Y25" i="14"/>
  <c r="Z25" i="14" s="1"/>
  <c r="AB25" i="14" s="1"/>
  <c r="Y104" i="14"/>
  <c r="Z104" i="14" s="1"/>
  <c r="AB104" i="14" s="1"/>
  <c r="Y238" i="14"/>
  <c r="Z238" i="14" s="1"/>
  <c r="AB238" i="14" s="1"/>
  <c r="Y126" i="14"/>
  <c r="Z126" i="14" s="1"/>
  <c r="AB126" i="14" s="1"/>
  <c r="L121" i="12" s="1"/>
  <c r="Y22" i="14"/>
  <c r="Z22" i="14" s="1"/>
  <c r="AB22" i="14" s="1"/>
  <c r="L17" i="12" s="1"/>
  <c r="Y322" i="14"/>
  <c r="Z322" i="14" s="1"/>
  <c r="AB322" i="14" s="1"/>
  <c r="Y43" i="14"/>
  <c r="Z43" i="14" s="1"/>
  <c r="AB43" i="14" s="1"/>
  <c r="Y323" i="14"/>
  <c r="Z323" i="14" s="1"/>
  <c r="AB323" i="14" s="1"/>
  <c r="Y214" i="14"/>
  <c r="Z214" i="14" s="1"/>
  <c r="AB214" i="14" s="1"/>
  <c r="AC214" i="14" s="1"/>
  <c r="AD214" i="14" s="1"/>
  <c r="Y51" i="14"/>
  <c r="Z51" i="14" s="1"/>
  <c r="AB51" i="14" s="1"/>
  <c r="AF51" i="14" s="1"/>
  <c r="M46" i="12" s="1"/>
  <c r="Y291" i="14"/>
  <c r="Z291" i="14" s="1"/>
  <c r="AB291" i="14" s="1"/>
  <c r="AF291" i="14" s="1"/>
  <c r="M286" i="12" s="1"/>
  <c r="Y29" i="14"/>
  <c r="Z29" i="14" s="1"/>
  <c r="AB29" i="14" s="1"/>
  <c r="Y301" i="14"/>
  <c r="Z301" i="14" s="1"/>
  <c r="AB301" i="14" s="1"/>
  <c r="Y265" i="14"/>
  <c r="Z265" i="14" s="1"/>
  <c r="AB265" i="14" s="1"/>
  <c r="AF265" i="14" s="1"/>
  <c r="M260" i="12" s="1"/>
  <c r="Y53" i="14"/>
  <c r="Z53" i="14" s="1"/>
  <c r="AB53" i="14" s="1"/>
  <c r="L48" i="12" s="1"/>
  <c r="Y115" i="14"/>
  <c r="Z115" i="14" s="1"/>
  <c r="AB115" i="14" s="1"/>
  <c r="L110" i="12" s="1"/>
  <c r="Y157" i="14"/>
  <c r="Z157" i="14" s="1"/>
  <c r="AB157" i="14" s="1"/>
  <c r="L152" i="12" s="1"/>
  <c r="Y140" i="14"/>
  <c r="Z140" i="14" s="1"/>
  <c r="AB140" i="14" s="1"/>
  <c r="Y335" i="14"/>
  <c r="Z335" i="14" s="1"/>
  <c r="AB335" i="14" s="1"/>
  <c r="Y33" i="14"/>
  <c r="Z33" i="14" s="1"/>
  <c r="AB33" i="14" s="1"/>
  <c r="Y164" i="14"/>
  <c r="Z164" i="14" s="1"/>
  <c r="AB164" i="14" s="1"/>
  <c r="Y183" i="14"/>
  <c r="Z183" i="14" s="1"/>
  <c r="AB183" i="14" s="1"/>
  <c r="L178" i="12" s="1"/>
  <c r="Y159" i="14"/>
  <c r="Z159" i="14" s="1"/>
  <c r="AB159" i="14" s="1"/>
  <c r="L154" i="12" s="1"/>
  <c r="Y146" i="14"/>
  <c r="Z146" i="14" s="1"/>
  <c r="AB146" i="14" s="1"/>
  <c r="Y86" i="14"/>
  <c r="Z86" i="14" s="1"/>
  <c r="AB86" i="14" s="1"/>
  <c r="AC86" i="14" s="1"/>
  <c r="AD86" i="14" s="1"/>
  <c r="Y338" i="14"/>
  <c r="Z338" i="14" s="1"/>
  <c r="AB338" i="14" s="1"/>
  <c r="Y95" i="14"/>
  <c r="Z95" i="14" s="1"/>
  <c r="AB95" i="14" s="1"/>
  <c r="AF95" i="14" s="1"/>
  <c r="M90" i="12" s="1"/>
  <c r="Y61" i="14"/>
  <c r="Z61" i="14" s="1"/>
  <c r="AB61" i="14" s="1"/>
  <c r="AC61" i="14" s="1"/>
  <c r="AD61" i="14" s="1"/>
  <c r="Y30" i="14"/>
  <c r="Z30" i="14" s="1"/>
  <c r="AB30" i="14" s="1"/>
  <c r="Y193" i="14"/>
  <c r="Z193" i="14" s="1"/>
  <c r="AB193" i="14" s="1"/>
  <c r="Y190" i="14"/>
  <c r="Z190" i="14" s="1"/>
  <c r="AB190" i="14" s="1"/>
  <c r="AC190" i="14" s="1"/>
  <c r="AD190" i="14" s="1"/>
  <c r="Y274" i="14"/>
  <c r="Z274" i="14" s="1"/>
  <c r="AB274" i="14" s="1"/>
  <c r="Y307" i="14"/>
  <c r="Z307" i="14" s="1"/>
  <c r="AB307" i="14" s="1"/>
  <c r="Y286" i="14"/>
  <c r="Z286" i="14" s="1"/>
  <c r="AB286" i="14" s="1"/>
  <c r="AC286" i="14" s="1"/>
  <c r="AD286" i="14" s="1"/>
  <c r="Y239" i="14"/>
  <c r="Z239" i="14" s="1"/>
  <c r="AB239" i="14" s="1"/>
  <c r="AF239" i="14" s="1"/>
  <c r="M234" i="12" s="1"/>
  <c r="Y304" i="14"/>
  <c r="Z304" i="14" s="1"/>
  <c r="AB304" i="14" s="1"/>
  <c r="Y191" i="14"/>
  <c r="Z191" i="14" s="1"/>
  <c r="AB191" i="14" s="1"/>
  <c r="Y210" i="14"/>
  <c r="Z210" i="14" s="1"/>
  <c r="AB210" i="14" s="1"/>
  <c r="AF210" i="14" s="1"/>
  <c r="M205" i="12" s="1"/>
  <c r="Y37" i="14"/>
  <c r="Z37" i="14" s="1"/>
  <c r="AB37" i="14" s="1"/>
  <c r="L32" i="12" s="1"/>
  <c r="Y231" i="14"/>
  <c r="Z231" i="14" s="1"/>
  <c r="AB231" i="14" s="1"/>
  <c r="AF231" i="14" s="1"/>
  <c r="M226" i="12" s="1"/>
  <c r="Y230" i="14"/>
  <c r="Z230" i="14" s="1"/>
  <c r="AB230" i="14" s="1"/>
  <c r="Y266" i="14"/>
  <c r="Z266" i="14" s="1"/>
  <c r="AB266" i="14" s="1"/>
  <c r="Y103" i="14"/>
  <c r="Z103" i="14" s="1"/>
  <c r="AB103" i="14" s="1"/>
  <c r="Y224" i="14"/>
  <c r="Z224" i="14" s="1"/>
  <c r="AB224" i="14" s="1"/>
  <c r="AF224" i="14" s="1"/>
  <c r="M219" i="12" s="1"/>
  <c r="Y177" i="14"/>
  <c r="Z177" i="14" s="1"/>
  <c r="AB177" i="14" s="1"/>
  <c r="AF177" i="14" s="1"/>
  <c r="M172" i="12" s="1"/>
  <c r="Y216" i="14"/>
  <c r="Z216" i="14" s="1"/>
  <c r="AB216" i="14" s="1"/>
  <c r="AC216" i="14" s="1"/>
  <c r="AD216" i="14" s="1"/>
  <c r="Y279" i="14"/>
  <c r="Z279" i="14" s="1"/>
  <c r="AB279" i="14" s="1"/>
  <c r="AF279" i="14" s="1"/>
  <c r="M274" i="12" s="1"/>
  <c r="Y187" i="14"/>
  <c r="Z187" i="14" s="1"/>
  <c r="AB187" i="14" s="1"/>
  <c r="Y254" i="14"/>
  <c r="Z254" i="14" s="1"/>
  <c r="AB254" i="14" s="1"/>
  <c r="Y175" i="14"/>
  <c r="Z175" i="14" s="1"/>
  <c r="AB175" i="14" s="1"/>
  <c r="AF175" i="14" s="1"/>
  <c r="M170" i="12" s="1"/>
  <c r="Y118" i="14"/>
  <c r="Z118" i="14" s="1"/>
  <c r="AB118" i="14" s="1"/>
  <c r="AC118" i="14" s="1"/>
  <c r="AD118" i="14" s="1"/>
  <c r="Y258" i="14"/>
  <c r="Z258" i="14" s="1"/>
  <c r="AB258" i="14" s="1"/>
  <c r="AF258" i="14" s="1"/>
  <c r="M253" i="12" s="1"/>
  <c r="Y207" i="14"/>
  <c r="Z207" i="14" s="1"/>
  <c r="AB207" i="14" s="1"/>
  <c r="Y305" i="14"/>
  <c r="Z305" i="14" s="1"/>
  <c r="AB305" i="14" s="1"/>
  <c r="Y62" i="14"/>
  <c r="Z62" i="14" s="1"/>
  <c r="AB62" i="14" s="1"/>
  <c r="Y85" i="14"/>
  <c r="Z85" i="14" s="1"/>
  <c r="AB85" i="14" s="1"/>
  <c r="Y143" i="14"/>
  <c r="Z143" i="14" s="1"/>
  <c r="AB143" i="14" s="1"/>
  <c r="AC143" i="14" s="1"/>
  <c r="AD143" i="14" s="1"/>
  <c r="Y270" i="14"/>
  <c r="Z270" i="14" s="1"/>
  <c r="AB270" i="14" s="1"/>
  <c r="AF270" i="14" s="1"/>
  <c r="M265" i="12" s="1"/>
  <c r="Y195" i="14"/>
  <c r="Z195" i="14" s="1"/>
  <c r="AB195" i="14" s="1"/>
  <c r="AC195" i="14" s="1"/>
  <c r="AD195" i="14" s="1"/>
  <c r="Y236" i="14"/>
  <c r="Z236" i="14" s="1"/>
  <c r="AB236" i="14" s="1"/>
  <c r="Y28" i="14"/>
  <c r="Z28" i="14" s="1"/>
  <c r="AB28" i="14" s="1"/>
  <c r="Y314" i="14"/>
  <c r="Z314" i="14" s="1"/>
  <c r="AB314" i="14" s="1"/>
  <c r="AF314" i="14" s="1"/>
  <c r="M309" i="12" s="1"/>
  <c r="Y150" i="14"/>
  <c r="Z150" i="14" s="1"/>
  <c r="AB150" i="14" s="1"/>
  <c r="AF150" i="14" s="1"/>
  <c r="M145" i="12" s="1"/>
  <c r="Y172" i="14"/>
  <c r="Z172" i="14" s="1"/>
  <c r="AB172" i="14" s="1"/>
  <c r="AF172" i="14" s="1"/>
  <c r="M167" i="12" s="1"/>
  <c r="Y292" i="14"/>
  <c r="Z292" i="14" s="1"/>
  <c r="AB292" i="14" s="1"/>
  <c r="Y91" i="14"/>
  <c r="Z91" i="14" s="1"/>
  <c r="AB91" i="14" s="1"/>
  <c r="Y59" i="14"/>
  <c r="Z59" i="14" s="1"/>
  <c r="AB59" i="14" s="1"/>
  <c r="Y297" i="14"/>
  <c r="Z297" i="14" s="1"/>
  <c r="AB297" i="14" s="1"/>
  <c r="Y130" i="14"/>
  <c r="Z130" i="14" s="1"/>
  <c r="AB130" i="14" s="1"/>
  <c r="AF130" i="14" s="1"/>
  <c r="M125" i="12" s="1"/>
  <c r="Y243" i="14"/>
  <c r="Z243" i="14" s="1"/>
  <c r="AB243" i="14" s="1"/>
  <c r="AF243" i="14" s="1"/>
  <c r="M238" i="12" s="1"/>
  <c r="Y156" i="14"/>
  <c r="Z156" i="14" s="1"/>
  <c r="AB156" i="14" s="1"/>
  <c r="AF156" i="14" s="1"/>
  <c r="M151" i="12" s="1"/>
  <c r="Y129" i="14"/>
  <c r="Z129" i="14" s="1"/>
  <c r="AB129" i="14" s="1"/>
  <c r="Y179" i="14"/>
  <c r="Z179" i="14" s="1"/>
  <c r="AB179" i="14" s="1"/>
  <c r="Y119" i="14"/>
  <c r="Z119" i="14" s="1"/>
  <c r="AB119" i="14" s="1"/>
  <c r="L114" i="12" s="1"/>
  <c r="Y185" i="14"/>
  <c r="Z185" i="14" s="1"/>
  <c r="AB185" i="14" s="1"/>
  <c r="AF185" i="14" s="1"/>
  <c r="M180" i="12" s="1"/>
  <c r="Y141" i="14"/>
  <c r="Z141" i="14" s="1"/>
  <c r="AB141" i="14" s="1"/>
  <c r="L136" i="12" s="1"/>
  <c r="Y315" i="14"/>
  <c r="Z315" i="14" s="1"/>
  <c r="AB315" i="14" s="1"/>
  <c r="Y249" i="14"/>
  <c r="Z249" i="14" s="1"/>
  <c r="AB249" i="14" s="1"/>
  <c r="Y180" i="14"/>
  <c r="Z180" i="14" s="1"/>
  <c r="AB180" i="14" s="1"/>
  <c r="Y252" i="14"/>
  <c r="Z252" i="14" s="1"/>
  <c r="AB252" i="14" s="1"/>
  <c r="Y181" i="14"/>
  <c r="Z181" i="14" s="1"/>
  <c r="AB181" i="14" s="1"/>
  <c r="AF181" i="14" s="1"/>
  <c r="M176" i="12" s="1"/>
  <c r="Y89" i="14"/>
  <c r="Z89" i="14" s="1"/>
  <c r="AB89" i="14" s="1"/>
  <c r="AC89" i="14" s="1"/>
  <c r="AD89" i="14" s="1"/>
  <c r="Y336" i="14"/>
  <c r="Z336" i="14" s="1"/>
  <c r="AB336" i="14" s="1"/>
  <c r="AC336" i="14" s="1"/>
  <c r="AD336" i="14" s="1"/>
  <c r="Y160" i="14"/>
  <c r="Z160" i="14" s="1"/>
  <c r="AB160" i="14" s="1"/>
  <c r="Y124" i="14"/>
  <c r="Z124" i="14" s="1"/>
  <c r="AB124" i="14" s="1"/>
  <c r="Y102" i="14"/>
  <c r="Z102" i="14" s="1"/>
  <c r="AB102" i="14" s="1"/>
  <c r="AC102" i="14" s="1"/>
  <c r="AD102" i="14" s="1"/>
  <c r="Y147" i="14"/>
  <c r="Z147" i="14" s="1"/>
  <c r="AB147" i="14" s="1"/>
  <c r="L142" i="12" s="1"/>
  <c r="Y246" i="14"/>
  <c r="Z246" i="14" s="1"/>
  <c r="AB246" i="14" s="1"/>
  <c r="AF246" i="14" s="1"/>
  <c r="M241" i="12" s="1"/>
  <c r="Y198" i="14"/>
  <c r="Z198" i="14" s="1"/>
  <c r="AB198" i="14" s="1"/>
  <c r="AF198" i="14" s="1"/>
  <c r="M193" i="12" s="1"/>
  <c r="Y196" i="14"/>
  <c r="Z196" i="14" s="1"/>
  <c r="AB196" i="14" s="1"/>
  <c r="Y65" i="14"/>
  <c r="Z65" i="14" s="1"/>
  <c r="AB65" i="14" s="1"/>
  <c r="Y58" i="14"/>
  <c r="Z58" i="14" s="1"/>
  <c r="AB58" i="14" s="1"/>
  <c r="Y122" i="14"/>
  <c r="Z122" i="14" s="1"/>
  <c r="AB122" i="14" s="1"/>
  <c r="AF122" i="14" s="1"/>
  <c r="M117" i="12" s="1"/>
  <c r="Y203" i="14"/>
  <c r="Z203" i="14" s="1"/>
  <c r="AB203" i="14" s="1"/>
  <c r="L198" i="12" s="1"/>
  <c r="Y294" i="14"/>
  <c r="Z294" i="14" s="1"/>
  <c r="AB294" i="14" s="1"/>
  <c r="AC294" i="14" s="1"/>
  <c r="AD294" i="14" s="1"/>
  <c r="Y218" i="14"/>
  <c r="Z218" i="14" s="1"/>
  <c r="AB218" i="14" s="1"/>
  <c r="Y288" i="14"/>
  <c r="Z288" i="14" s="1"/>
  <c r="AB288" i="14" s="1"/>
  <c r="Y55" i="14"/>
  <c r="Z55" i="14" s="1"/>
  <c r="AB55" i="14" s="1"/>
  <c r="AC55" i="14" s="1"/>
  <c r="AD55" i="14" s="1"/>
  <c r="Y79" i="14"/>
  <c r="Z79" i="14" s="1"/>
  <c r="AB79" i="14" s="1"/>
  <c r="L74" i="12" s="1"/>
  <c r="Y215" i="14"/>
  <c r="Z215" i="14" s="1"/>
  <c r="AB215" i="14" s="1"/>
  <c r="L210" i="12" s="1"/>
  <c r="Y170" i="14"/>
  <c r="Z170" i="14" s="1"/>
  <c r="AB170" i="14" s="1"/>
  <c r="Y42" i="14"/>
  <c r="Z42" i="14" s="1"/>
  <c r="AB42" i="14" s="1"/>
  <c r="Y23" i="14"/>
  <c r="Z23" i="14" s="1"/>
  <c r="AB23" i="14" s="1"/>
  <c r="Y63" i="14"/>
  <c r="Z63" i="14" s="1"/>
  <c r="AB63" i="14" s="1"/>
  <c r="Y263" i="14"/>
  <c r="Z263" i="14" s="1"/>
  <c r="AB263" i="14" s="1"/>
  <c r="L258" i="12" s="1"/>
  <c r="Y105" i="14"/>
  <c r="Z105" i="14" s="1"/>
  <c r="AB105" i="14" s="1"/>
  <c r="L100" i="12" s="1"/>
  <c r="Y64" i="14"/>
  <c r="Z64" i="14" s="1"/>
  <c r="AB64" i="14" s="1"/>
  <c r="AC64" i="14" s="1"/>
  <c r="AD64" i="14" s="1"/>
  <c r="Y276" i="14"/>
  <c r="Z276" i="14" s="1"/>
  <c r="AB276" i="14" s="1"/>
  <c r="Y311" i="14"/>
  <c r="Z311" i="14" s="1"/>
  <c r="AB311" i="14" s="1"/>
  <c r="Y235" i="14"/>
  <c r="Z235" i="14" s="1"/>
  <c r="AB235" i="14" s="1"/>
  <c r="AF235" i="14" s="1"/>
  <c r="M230" i="12" s="1"/>
  <c r="Y256" i="14"/>
  <c r="Z256" i="14" s="1"/>
  <c r="AB256" i="14" s="1"/>
  <c r="AC256" i="14" s="1"/>
  <c r="AD256" i="14" s="1"/>
  <c r="Y39" i="14"/>
  <c r="Z39" i="14" s="1"/>
  <c r="AB39" i="14" s="1"/>
  <c r="AC39" i="14" s="1"/>
  <c r="AD39" i="14" s="1"/>
  <c r="Y73" i="14"/>
  <c r="Z73" i="14" s="1"/>
  <c r="AB73" i="14" s="1"/>
  <c r="Y197" i="14"/>
  <c r="Z197" i="14" s="1"/>
  <c r="AB197" i="14" s="1"/>
  <c r="Y123" i="14"/>
  <c r="Z123" i="14" s="1"/>
  <c r="AB123" i="14" s="1"/>
  <c r="Y88" i="14"/>
  <c r="Z88" i="14" s="1"/>
  <c r="AB88" i="14" s="1"/>
  <c r="L83" i="12" s="1"/>
  <c r="Y134" i="14"/>
  <c r="Z134" i="14" s="1"/>
  <c r="AB134" i="14" s="1"/>
  <c r="AF134" i="14" s="1"/>
  <c r="M129" i="12" s="1"/>
  <c r="Y21" i="14"/>
  <c r="Z21" i="14" s="1"/>
  <c r="AB21" i="14" s="1"/>
  <c r="L16" i="12" s="1"/>
  <c r="Y133" i="14"/>
  <c r="Z133" i="14" s="1"/>
  <c r="AB133" i="14" s="1"/>
  <c r="AF133" i="14" s="1"/>
  <c r="M128" i="12" s="1"/>
  <c r="Y298" i="14"/>
  <c r="Z298" i="14" s="1"/>
  <c r="AB298" i="14" s="1"/>
  <c r="AC298" i="14" s="1"/>
  <c r="AD298" i="14" s="1"/>
  <c r="Y56" i="14"/>
  <c r="Z56" i="14" s="1"/>
  <c r="AB56" i="14" s="1"/>
  <c r="Y202" i="14"/>
  <c r="Z202" i="14" s="1"/>
  <c r="AB202" i="14" s="1"/>
  <c r="AF202" i="14" s="1"/>
  <c r="M197" i="12" s="1"/>
  <c r="Y15" i="14"/>
  <c r="Z15" i="14" s="1"/>
  <c r="AB15" i="14" s="1"/>
  <c r="AC15" i="14" s="1"/>
  <c r="AD15" i="14" s="1"/>
  <c r="Y111" i="14"/>
  <c r="Z111" i="14" s="1"/>
  <c r="AB111" i="14" s="1"/>
  <c r="AF111" i="14" s="1"/>
  <c r="M106" i="12" s="1"/>
  <c r="Y199" i="14"/>
  <c r="Z199" i="14" s="1"/>
  <c r="AB199" i="14" s="1"/>
  <c r="L194" i="12" s="1"/>
  <c r="Y44" i="14"/>
  <c r="Z44" i="14" s="1"/>
  <c r="AB44" i="14" s="1"/>
  <c r="Y120" i="14"/>
  <c r="Z120" i="14" s="1"/>
  <c r="AB120" i="14" s="1"/>
  <c r="Y125" i="14"/>
  <c r="Z125" i="14" s="1"/>
  <c r="AB125" i="14" s="1"/>
  <c r="AC125" i="14" s="1"/>
  <c r="AD125" i="14" s="1"/>
  <c r="Y75" i="14"/>
  <c r="Z75" i="14" s="1"/>
  <c r="AB75" i="14" s="1"/>
  <c r="AC75" i="14" s="1"/>
  <c r="AD75" i="14" s="1"/>
  <c r="Y225" i="14"/>
  <c r="Z225" i="14" s="1"/>
  <c r="AB225" i="14" s="1"/>
  <c r="AC225" i="14" s="1"/>
  <c r="AD225" i="14" s="1"/>
  <c r="Y306" i="14"/>
  <c r="Z306" i="14" s="1"/>
  <c r="AB306" i="14" s="1"/>
  <c r="L301" i="12" s="1"/>
  <c r="D68" i="12"/>
  <c r="AC65" i="14"/>
  <c r="AD65" i="14" s="1"/>
  <c r="AF65" i="14"/>
  <c r="M60" i="12" s="1"/>
  <c r="L60" i="12"/>
  <c r="AC76" i="14"/>
  <c r="AD76" i="14" s="1"/>
  <c r="AF83" i="14"/>
  <c r="M78" i="12" s="1"/>
  <c r="Y169" i="14"/>
  <c r="Z169" i="14" s="1"/>
  <c r="AB169" i="14" s="1"/>
  <c r="AC169" i="14" s="1"/>
  <c r="AD169" i="14" s="1"/>
  <c r="Y240" i="14"/>
  <c r="Z240" i="14" s="1"/>
  <c r="AB240" i="14" s="1"/>
  <c r="L235" i="12" s="1"/>
  <c r="Y168" i="14"/>
  <c r="Z168" i="14" s="1"/>
  <c r="AB168" i="14" s="1"/>
  <c r="Y165" i="14"/>
  <c r="Z165" i="14" s="1"/>
  <c r="AB165" i="14" s="1"/>
  <c r="AF165" i="14" s="1"/>
  <c r="M160" i="12" s="1"/>
  <c r="Y109" i="14"/>
  <c r="Z109" i="14" s="1"/>
  <c r="AB109" i="14" s="1"/>
  <c r="AF109" i="14" s="1"/>
  <c r="M104" i="12" s="1"/>
  <c r="Y201" i="14"/>
  <c r="Z201" i="14" s="1"/>
  <c r="AB201" i="14" s="1"/>
  <c r="L196" i="12" s="1"/>
  <c r="Y121" i="14"/>
  <c r="Z121" i="14" s="1"/>
  <c r="AB121" i="14" s="1"/>
  <c r="AF121" i="14" s="1"/>
  <c r="M116" i="12" s="1"/>
  <c r="Y114" i="14"/>
  <c r="Z114" i="14" s="1"/>
  <c r="AB114" i="14" s="1"/>
  <c r="AC114" i="14" s="1"/>
  <c r="AD114" i="14" s="1"/>
  <c r="Y317" i="14"/>
  <c r="Z317" i="14" s="1"/>
  <c r="AB317" i="14" s="1"/>
  <c r="L312" i="12" s="1"/>
  <c r="Y171" i="14"/>
  <c r="Z171" i="14" s="1"/>
  <c r="AB171" i="14" s="1"/>
  <c r="Y242" i="14"/>
  <c r="Z242" i="14" s="1"/>
  <c r="AB242" i="14" s="1"/>
  <c r="AF242" i="14" s="1"/>
  <c r="M237" i="12" s="1"/>
  <c r="Y264" i="14"/>
  <c r="Z264" i="14" s="1"/>
  <c r="AB264" i="14" s="1"/>
  <c r="Y113" i="14"/>
  <c r="Z113" i="14" s="1"/>
  <c r="AB113" i="14" s="1"/>
  <c r="AF113" i="14" s="1"/>
  <c r="M108" i="12" s="1"/>
  <c r="Y99" i="14"/>
  <c r="Z99" i="14" s="1"/>
  <c r="AB99" i="14" s="1"/>
  <c r="L94" i="12" s="1"/>
  <c r="Y184" i="14"/>
  <c r="Z184" i="14" s="1"/>
  <c r="AB184" i="14" s="1"/>
  <c r="AF184" i="14" s="1"/>
  <c r="M179" i="12" s="1"/>
  <c r="Y112" i="14"/>
  <c r="Z112" i="14" s="1"/>
  <c r="AB112" i="14" s="1"/>
  <c r="Y182" i="14"/>
  <c r="Z182" i="14" s="1"/>
  <c r="AB182" i="14" s="1"/>
  <c r="AF182" i="14" s="1"/>
  <c r="M177" i="12" s="1"/>
  <c r="Y287" i="14"/>
  <c r="Z287" i="14" s="1"/>
  <c r="AB287" i="14" s="1"/>
  <c r="AF287" i="14" s="1"/>
  <c r="M282" i="12" s="1"/>
  <c r="Y17" i="14"/>
  <c r="Z17" i="14" s="1"/>
  <c r="AB17" i="14" s="1"/>
  <c r="AC17" i="14" s="1"/>
  <c r="AD17" i="14" s="1"/>
  <c r="Y138" i="14"/>
  <c r="Z138" i="14" s="1"/>
  <c r="AB138" i="14" s="1"/>
  <c r="AC138" i="14" s="1"/>
  <c r="AD138" i="14" s="1"/>
  <c r="Y188" i="14"/>
  <c r="Z188" i="14" s="1"/>
  <c r="AB188" i="14" s="1"/>
  <c r="AC188" i="14" s="1"/>
  <c r="AD188" i="14" s="1"/>
  <c r="Y273" i="14"/>
  <c r="Z273" i="14" s="1"/>
  <c r="AB273" i="14" s="1"/>
  <c r="AC273" i="14" s="1"/>
  <c r="AD273" i="14" s="1"/>
  <c r="Y310" i="14"/>
  <c r="Z310" i="14" s="1"/>
  <c r="AB310" i="14" s="1"/>
  <c r="AC310" i="14" s="1"/>
  <c r="AD310" i="14" s="1"/>
  <c r="Y271" i="14"/>
  <c r="Z271" i="14" s="1"/>
  <c r="AB271" i="14" s="1"/>
  <c r="L266" i="12" s="1"/>
  <c r="Y162" i="14"/>
  <c r="Z162" i="14" s="1"/>
  <c r="AB162" i="14" s="1"/>
  <c r="Y217" i="14"/>
  <c r="Z217" i="14" s="1"/>
  <c r="AB217" i="14" s="1"/>
  <c r="AF217" i="14" s="1"/>
  <c r="M212" i="12" s="1"/>
  <c r="Y295" i="14"/>
  <c r="Z295" i="14" s="1"/>
  <c r="AB295" i="14" s="1"/>
  <c r="L290" i="12" s="1"/>
  <c r="Y250" i="14"/>
  <c r="Z250" i="14" s="1"/>
  <c r="AB250" i="14" s="1"/>
  <c r="L245" i="12" s="1"/>
  <c r="Y318" i="14"/>
  <c r="Z318" i="14" s="1"/>
  <c r="AB318" i="14" s="1"/>
  <c r="L313" i="12" s="1"/>
  <c r="Y328" i="14"/>
  <c r="Z328" i="14" s="1"/>
  <c r="AB328" i="14" s="1"/>
  <c r="AF328" i="14" s="1"/>
  <c r="M323" i="12" s="1"/>
  <c r="Y107" i="14"/>
  <c r="Z107" i="14" s="1"/>
  <c r="AB107" i="14" s="1"/>
  <c r="AC107" i="14" s="1"/>
  <c r="AD107" i="14" s="1"/>
  <c r="Y316" i="14"/>
  <c r="Z316" i="14" s="1"/>
  <c r="AB316" i="14" s="1"/>
  <c r="AF316" i="14" s="1"/>
  <c r="M311" i="12" s="1"/>
  <c r="Y226" i="14"/>
  <c r="Z226" i="14" s="1"/>
  <c r="AB226" i="14" s="1"/>
  <c r="AF226" i="14" s="1"/>
  <c r="M221" i="12" s="1"/>
  <c r="Y31" i="14"/>
  <c r="Z31" i="14" s="1"/>
  <c r="AB31" i="14" s="1"/>
  <c r="AF31" i="14" s="1"/>
  <c r="M26" i="12" s="1"/>
  <c r="Y200" i="14"/>
  <c r="Z200" i="14" s="1"/>
  <c r="AB200" i="14" s="1"/>
  <c r="AF200" i="14" s="1"/>
  <c r="M195" i="12" s="1"/>
  <c r="Y228" i="14"/>
  <c r="Z228" i="14" s="1"/>
  <c r="AB228" i="14" s="1"/>
  <c r="L223" i="12" s="1"/>
  <c r="Y300" i="14"/>
  <c r="Z300" i="14" s="1"/>
  <c r="AB300" i="14" s="1"/>
  <c r="AC300" i="14" s="1"/>
  <c r="AD300" i="14" s="1"/>
  <c r="Y241" i="14"/>
  <c r="Z241" i="14" s="1"/>
  <c r="AB241" i="14" s="1"/>
  <c r="L236" i="12" s="1"/>
  <c r="Y127" i="14"/>
  <c r="Z127" i="14" s="1"/>
  <c r="AB127" i="14" s="1"/>
  <c r="AF127" i="14" s="1"/>
  <c r="M122" i="12" s="1"/>
  <c r="Y81" i="14"/>
  <c r="Z81" i="14" s="1"/>
  <c r="AB81" i="14" s="1"/>
  <c r="AC81" i="14" s="1"/>
  <c r="AD81" i="14" s="1"/>
  <c r="Y209" i="14"/>
  <c r="Z209" i="14" s="1"/>
  <c r="AB209" i="14" s="1"/>
  <c r="AF209" i="14" s="1"/>
  <c r="M204" i="12" s="1"/>
  <c r="Y34" i="14"/>
  <c r="Z34" i="14" s="1"/>
  <c r="AB34" i="14" s="1"/>
  <c r="AC34" i="14" s="1"/>
  <c r="AD34" i="14" s="1"/>
  <c r="Y255" i="14"/>
  <c r="Z255" i="14" s="1"/>
  <c r="AB255" i="14" s="1"/>
  <c r="AF255" i="14" s="1"/>
  <c r="M250" i="12" s="1"/>
  <c r="Y229" i="14"/>
  <c r="Z229" i="14" s="1"/>
  <c r="AB229" i="14" s="1"/>
  <c r="L224" i="12" s="1"/>
  <c r="Y97" i="14"/>
  <c r="Z97" i="14" s="1"/>
  <c r="AB97" i="14" s="1"/>
  <c r="AF97" i="14" s="1"/>
  <c r="M92" i="12" s="1"/>
  <c r="Y192" i="14"/>
  <c r="Z192" i="14" s="1"/>
  <c r="AB192" i="14" s="1"/>
  <c r="L187" i="12" s="1"/>
  <c r="Y208" i="14"/>
  <c r="Z208" i="14" s="1"/>
  <c r="AB208" i="14" s="1"/>
  <c r="L203" i="12" s="1"/>
  <c r="Y128" i="14"/>
  <c r="Z128" i="14" s="1"/>
  <c r="AB128" i="14" s="1"/>
  <c r="AC128" i="14" s="1"/>
  <c r="AD128" i="14" s="1"/>
  <c r="Y35" i="14"/>
  <c r="Z35" i="14" s="1"/>
  <c r="AB35" i="14" s="1"/>
  <c r="L30" i="12" s="1"/>
  <c r="Y135" i="14"/>
  <c r="Z135" i="14" s="1"/>
  <c r="AB135" i="14" s="1"/>
  <c r="AF135" i="14" s="1"/>
  <c r="M130" i="12" s="1"/>
  <c r="Y48" i="14"/>
  <c r="Z48" i="14" s="1"/>
  <c r="AB48" i="14" s="1"/>
  <c r="AF48" i="14" s="1"/>
  <c r="M43" i="12" s="1"/>
  <c r="Y161" i="14"/>
  <c r="Z161" i="14" s="1"/>
  <c r="AB161" i="14" s="1"/>
  <c r="Y93" i="14"/>
  <c r="Z93" i="14" s="1"/>
  <c r="AB93" i="14" s="1"/>
  <c r="L88" i="12" s="1"/>
  <c r="Y132" i="14"/>
  <c r="Z132" i="14" s="1"/>
  <c r="AB132" i="14" s="1"/>
  <c r="L127" i="12" s="1"/>
  <c r="Y87" i="14"/>
  <c r="Z87" i="14" s="1"/>
  <c r="AB87" i="14" s="1"/>
  <c r="L82" i="12" s="1"/>
  <c r="Y144" i="14"/>
  <c r="Z144" i="14" s="1"/>
  <c r="AB144" i="14" s="1"/>
  <c r="AF144" i="14" s="1"/>
  <c r="M139" i="12" s="1"/>
  <c r="Y110" i="14"/>
  <c r="Z110" i="14" s="1"/>
  <c r="AB110" i="14" s="1"/>
  <c r="AC110" i="14" s="1"/>
  <c r="AD110" i="14" s="1"/>
  <c r="I105" i="12" s="1"/>
  <c r="Y38" i="14"/>
  <c r="Z38" i="14" s="1"/>
  <c r="AB38" i="14" s="1"/>
  <c r="L33" i="12" s="1"/>
  <c r="AF80" i="14"/>
  <c r="M75" i="12" s="1"/>
  <c r="L75" i="12"/>
  <c r="Y261" i="14"/>
  <c r="Z261" i="14" s="1"/>
  <c r="AB261" i="14" s="1"/>
  <c r="AF261" i="14" s="1"/>
  <c r="M256" i="12" s="1"/>
  <c r="Y268" i="14"/>
  <c r="Z268" i="14" s="1"/>
  <c r="AB268" i="14" s="1"/>
  <c r="L263" i="12" s="1"/>
  <c r="Y237" i="14"/>
  <c r="Z237" i="14" s="1"/>
  <c r="AB237" i="14" s="1"/>
  <c r="L232" i="12" s="1"/>
  <c r="Y283" i="14"/>
  <c r="Z283" i="14" s="1"/>
  <c r="AB283" i="14" s="1"/>
  <c r="AF283" i="14" s="1"/>
  <c r="M278" i="12" s="1"/>
  <c r="Y139" i="14"/>
  <c r="Z139" i="14" s="1"/>
  <c r="AB139" i="14" s="1"/>
  <c r="AC139" i="14" s="1"/>
  <c r="AD139" i="14" s="1"/>
  <c r="Y137" i="14"/>
  <c r="Z137" i="14" s="1"/>
  <c r="AB137" i="14" s="1"/>
  <c r="AF137" i="14" s="1"/>
  <c r="M132" i="12" s="1"/>
  <c r="Y174" i="14"/>
  <c r="Z174" i="14" s="1"/>
  <c r="AB174" i="14" s="1"/>
  <c r="L169" i="12" s="1"/>
  <c r="Y52" i="14"/>
  <c r="Z52" i="14" s="1"/>
  <c r="AB52" i="14" s="1"/>
  <c r="AF52" i="14" s="1"/>
  <c r="M47" i="12" s="1"/>
  <c r="Y247" i="14"/>
  <c r="Z247" i="14" s="1"/>
  <c r="AB247" i="14" s="1"/>
  <c r="AC247" i="14" s="1"/>
  <c r="AD247" i="14" s="1"/>
  <c r="Y324" i="14"/>
  <c r="Z324" i="14" s="1"/>
  <c r="AB324" i="14" s="1"/>
  <c r="AC324" i="14" s="1"/>
  <c r="AD324" i="14" s="1"/>
  <c r="Y327" i="14"/>
  <c r="Z327" i="14" s="1"/>
  <c r="AB327" i="14" s="1"/>
  <c r="L322" i="12" s="1"/>
  <c r="Y26" i="14"/>
  <c r="Z26" i="14" s="1"/>
  <c r="AB26" i="14" s="1"/>
  <c r="L21" i="12" s="1"/>
  <c r="Y211" i="14"/>
  <c r="Z211" i="14" s="1"/>
  <c r="AB211" i="14" s="1"/>
  <c r="AF211" i="14" s="1"/>
  <c r="M206" i="12" s="1"/>
  <c r="Y290" i="14"/>
  <c r="Z290" i="14" s="1"/>
  <c r="AB290" i="14" s="1"/>
  <c r="L285" i="12" s="1"/>
  <c r="Y244" i="14"/>
  <c r="Z244" i="14" s="1"/>
  <c r="AB244" i="14" s="1"/>
  <c r="L239" i="12" s="1"/>
  <c r="Y219" i="14"/>
  <c r="Z219" i="14" s="1"/>
  <c r="AB219" i="14" s="1"/>
  <c r="AC219" i="14" s="1"/>
  <c r="AD219" i="14" s="1"/>
  <c r="Y280" i="14"/>
  <c r="Z280" i="14" s="1"/>
  <c r="AB280" i="14" s="1"/>
  <c r="AC280" i="14" s="1"/>
  <c r="AD280" i="14" s="1"/>
  <c r="Y116" i="14"/>
  <c r="Z116" i="14" s="1"/>
  <c r="AB116" i="14" s="1"/>
  <c r="AF116" i="14" s="1"/>
  <c r="M111" i="12" s="1"/>
  <c r="Y331" i="14"/>
  <c r="Z331" i="14" s="1"/>
  <c r="AB331" i="14" s="1"/>
  <c r="L326" i="12" s="1"/>
  <c r="Y189" i="14"/>
  <c r="Z189" i="14" s="1"/>
  <c r="AB189" i="14" s="1"/>
  <c r="L184" i="12" s="1"/>
  <c r="Y50" i="14"/>
  <c r="Z50" i="14" s="1"/>
  <c r="AB50" i="14" s="1"/>
  <c r="L45" i="12" s="1"/>
  <c r="Y70" i="14"/>
  <c r="Z70" i="14" s="1"/>
  <c r="AB70" i="14" s="1"/>
  <c r="Y166" i="14"/>
  <c r="Z166" i="14" s="1"/>
  <c r="AB166" i="14" s="1"/>
  <c r="AC166" i="14" s="1"/>
  <c r="AD166" i="14" s="1"/>
  <c r="Y154" i="14"/>
  <c r="Z154" i="14" s="1"/>
  <c r="AB154" i="14" s="1"/>
  <c r="L149" i="12" s="1"/>
  <c r="Y178" i="14"/>
  <c r="Z178" i="14" s="1"/>
  <c r="AB178" i="14" s="1"/>
  <c r="AF178" i="14" s="1"/>
  <c r="M173" i="12" s="1"/>
  <c r="Y20" i="14"/>
  <c r="Z20" i="14" s="1"/>
  <c r="AB20" i="14" s="1"/>
  <c r="AC20" i="14" s="1"/>
  <c r="AD20" i="14" s="1"/>
  <c r="Y325" i="14"/>
  <c r="Z325" i="14" s="1"/>
  <c r="AB325" i="14" s="1"/>
  <c r="AF325" i="14" s="1"/>
  <c r="M320" i="12" s="1"/>
  <c r="Y302" i="14"/>
  <c r="Z302" i="14" s="1"/>
  <c r="AB302" i="14" s="1"/>
  <c r="AC302" i="14" s="1"/>
  <c r="AD302" i="14" s="1"/>
  <c r="Y303" i="14"/>
  <c r="Z303" i="14" s="1"/>
  <c r="AB303" i="14" s="1"/>
  <c r="AF303" i="14" s="1"/>
  <c r="M298" i="12" s="1"/>
  <c r="Y24" i="14"/>
  <c r="Z24" i="14" s="1"/>
  <c r="AB24" i="14" s="1"/>
  <c r="AF24" i="14" s="1"/>
  <c r="M19" i="12" s="1"/>
  <c r="Y92" i="14"/>
  <c r="Z92" i="14" s="1"/>
  <c r="AB92" i="14" s="1"/>
  <c r="AF92" i="14" s="1"/>
  <c r="M87" i="12" s="1"/>
  <c r="Y96" i="14"/>
  <c r="Z96" i="14" s="1"/>
  <c r="AB96" i="14" s="1"/>
  <c r="Y222" i="14"/>
  <c r="Z222" i="14" s="1"/>
  <c r="AB222" i="14" s="1"/>
  <c r="L217" i="12" s="1"/>
  <c r="Y117" i="14"/>
  <c r="Z117" i="14" s="1"/>
  <c r="AB117" i="14" s="1"/>
  <c r="Y49" i="14"/>
  <c r="Z49" i="14" s="1"/>
  <c r="AB49" i="14" s="1"/>
  <c r="AF49" i="14" s="1"/>
  <c r="M44" i="12" s="1"/>
  <c r="Y176" i="14"/>
  <c r="Z176" i="14" s="1"/>
  <c r="AB176" i="14" s="1"/>
  <c r="Y78" i="14"/>
  <c r="Z78" i="14" s="1"/>
  <c r="AB78" i="14" s="1"/>
  <c r="AC78" i="14" s="1"/>
  <c r="AD78" i="14" s="1"/>
  <c r="Y72" i="14"/>
  <c r="Z72" i="14" s="1"/>
  <c r="AB72" i="14" s="1"/>
  <c r="AC72" i="14" s="1"/>
  <c r="AD72" i="14" s="1"/>
  <c r="Y309" i="14"/>
  <c r="Z309" i="14" s="1"/>
  <c r="AB309" i="14" s="1"/>
  <c r="AC309" i="14" s="1"/>
  <c r="AD309" i="14" s="1"/>
  <c r="Y312" i="14"/>
  <c r="Z312" i="14" s="1"/>
  <c r="AB312" i="14" s="1"/>
  <c r="AF312" i="14" s="1"/>
  <c r="M307" i="12" s="1"/>
  <c r="Y272" i="14"/>
  <c r="Z272" i="14" s="1"/>
  <c r="AB272" i="14" s="1"/>
  <c r="AC272" i="14" s="1"/>
  <c r="AD272" i="14" s="1"/>
  <c r="Y16" i="14"/>
  <c r="Z16" i="14" s="1"/>
  <c r="AB16" i="14" s="1"/>
  <c r="AF16" i="14" s="1"/>
  <c r="M11" i="12" s="1"/>
  <c r="Y253" i="14"/>
  <c r="Z253" i="14" s="1"/>
  <c r="AB253" i="14" s="1"/>
  <c r="AF253" i="14" s="1"/>
  <c r="M248" i="12" s="1"/>
  <c r="Y40" i="14"/>
  <c r="Z40" i="14" s="1"/>
  <c r="AB40" i="14" s="1"/>
  <c r="L35" i="12" s="1"/>
  <c r="Y333" i="14"/>
  <c r="Z333" i="14" s="1"/>
  <c r="AB333" i="14" s="1"/>
  <c r="L328" i="12" s="1"/>
  <c r="Y153" i="14"/>
  <c r="Z153" i="14" s="1"/>
  <c r="AB153" i="14" s="1"/>
  <c r="AF153" i="14" s="1"/>
  <c r="M148" i="12" s="1"/>
  <c r="Y284" i="14"/>
  <c r="Z284" i="14" s="1"/>
  <c r="AB284" i="14" s="1"/>
  <c r="AC284" i="14" s="1"/>
  <c r="AD284" i="14" s="1"/>
  <c r="Y267" i="14"/>
  <c r="Z267" i="14" s="1"/>
  <c r="AB267" i="14" s="1"/>
  <c r="AF267" i="14" s="1"/>
  <c r="M262" i="12" s="1"/>
  <c r="Y46" i="14"/>
  <c r="Z46" i="14" s="1"/>
  <c r="AB46" i="14" s="1"/>
  <c r="AC46" i="14" s="1"/>
  <c r="AD46" i="14" s="1"/>
  <c r="Y41" i="14"/>
  <c r="Z41" i="14" s="1"/>
  <c r="AB41" i="14" s="1"/>
  <c r="AF41" i="14" s="1"/>
  <c r="M36" i="12" s="1"/>
  <c r="Y131" i="14"/>
  <c r="Z131" i="14" s="1"/>
  <c r="AB131" i="14" s="1"/>
  <c r="L126" i="12" s="1"/>
  <c r="Y289" i="14"/>
  <c r="Z289" i="14" s="1"/>
  <c r="AB289" i="14" s="1"/>
  <c r="AC289" i="14" s="1"/>
  <c r="AD289" i="14" s="1"/>
  <c r="Y101" i="14"/>
  <c r="Z101" i="14" s="1"/>
  <c r="AB101" i="14" s="1"/>
  <c r="AC101" i="14" s="1"/>
  <c r="AD101" i="14" s="1"/>
  <c r="Y151" i="14"/>
  <c r="Z151" i="14" s="1"/>
  <c r="AB151" i="14" s="1"/>
  <c r="L146" i="12" s="1"/>
  <c r="Y100" i="14"/>
  <c r="Z100" i="14" s="1"/>
  <c r="AB100" i="14" s="1"/>
  <c r="AF100" i="14" s="1"/>
  <c r="M95" i="12" s="1"/>
  <c r="Y167" i="14"/>
  <c r="Z167" i="14" s="1"/>
  <c r="AB167" i="14" s="1"/>
  <c r="L162" i="12" s="1"/>
  <c r="AF23" i="14"/>
  <c r="M18" i="12" s="1"/>
  <c r="L18" i="12"/>
  <c r="AC23" i="14"/>
  <c r="AD23" i="14" s="1"/>
  <c r="L315" i="12"/>
  <c r="AC320" i="14"/>
  <c r="AD320" i="14" s="1"/>
  <c r="Y220" i="14"/>
  <c r="Z220" i="14" s="1"/>
  <c r="AB220" i="14" s="1"/>
  <c r="AC220" i="14" s="1"/>
  <c r="AD220" i="14" s="1"/>
  <c r="Y204" i="14"/>
  <c r="Z204" i="14" s="1"/>
  <c r="AB204" i="14" s="1"/>
  <c r="AF204" i="14" s="1"/>
  <c r="M199" i="12" s="1"/>
  <c r="Y251" i="14"/>
  <c r="Z251" i="14" s="1"/>
  <c r="AB251" i="14" s="1"/>
  <c r="AC251" i="14" s="1"/>
  <c r="AD251" i="14" s="1"/>
  <c r="AC202" i="14"/>
  <c r="AD202" i="14" s="1"/>
  <c r="AF298" i="14"/>
  <c r="M293" i="12" s="1"/>
  <c r="AF262" i="14"/>
  <c r="M257" i="12" s="1"/>
  <c r="AF82" i="14"/>
  <c r="M77" i="12" s="1"/>
  <c r="Y94" i="14"/>
  <c r="Z94" i="14" s="1"/>
  <c r="AB94" i="14" s="1"/>
  <c r="L89" i="12" s="1"/>
  <c r="Y259" i="14"/>
  <c r="Z259" i="14" s="1"/>
  <c r="AB259" i="14" s="1"/>
  <c r="AF259" i="14" s="1"/>
  <c r="M254" i="12" s="1"/>
  <c r="Y293" i="14"/>
  <c r="Z293" i="14" s="1"/>
  <c r="AB293" i="14" s="1"/>
  <c r="AC293" i="14" s="1"/>
  <c r="AD293" i="14" s="1"/>
  <c r="Y18" i="14"/>
  <c r="Z18" i="14" s="1"/>
  <c r="AB18" i="14" s="1"/>
  <c r="L13" i="12" s="1"/>
  <c r="L219" i="12"/>
  <c r="L249" i="12"/>
  <c r="AC254" i="14"/>
  <c r="AD254" i="14" s="1"/>
  <c r="AF254" i="14"/>
  <c r="M249" i="12" s="1"/>
  <c r="L257" i="12"/>
  <c r="AC113" i="14"/>
  <c r="AD113" i="14" s="1"/>
  <c r="Y221" i="14"/>
  <c r="Z221" i="14" s="1"/>
  <c r="AB221" i="14" s="1"/>
  <c r="AF221" i="14" s="1"/>
  <c r="M216" i="12" s="1"/>
  <c r="Y234" i="14"/>
  <c r="Z234" i="14" s="1"/>
  <c r="AB234" i="14" s="1"/>
  <c r="AC234" i="14" s="1"/>
  <c r="AD234" i="14" s="1"/>
  <c r="Y213" i="14"/>
  <c r="Z213" i="14" s="1"/>
  <c r="AB213" i="14" s="1"/>
  <c r="AF213" i="14" s="1"/>
  <c r="M208" i="12" s="1"/>
  <c r="Y136" i="14"/>
  <c r="Z136" i="14" s="1"/>
  <c r="AB136" i="14" s="1"/>
  <c r="AF136" i="14" s="1"/>
  <c r="M131" i="12" s="1"/>
  <c r="Y232" i="14"/>
  <c r="Z232" i="14" s="1"/>
  <c r="AB232" i="14" s="1"/>
  <c r="AF232" i="14" s="1"/>
  <c r="M227" i="12" s="1"/>
  <c r="Y233" i="14"/>
  <c r="Z233" i="14" s="1"/>
  <c r="AB233" i="14" s="1"/>
  <c r="L228" i="12" s="1"/>
  <c r="L108" i="12"/>
  <c r="AF292" i="14"/>
  <c r="M287" i="12" s="1"/>
  <c r="L287" i="12"/>
  <c r="I270" i="12"/>
  <c r="AF320" i="14"/>
  <c r="M315" i="12" s="1"/>
  <c r="Y68" i="14"/>
  <c r="Z68" i="14" s="1"/>
  <c r="AB68" i="14" s="1"/>
  <c r="AF157" i="14"/>
  <c r="M152" i="12" s="1"/>
  <c r="AF26" i="14"/>
  <c r="M21" i="12" s="1"/>
  <c r="AF275" i="14"/>
  <c r="M270" i="12" s="1"/>
  <c r="L270" i="12"/>
  <c r="Y296" i="14"/>
  <c r="Z296" i="14" s="1"/>
  <c r="AB296" i="14" s="1"/>
  <c r="Y319" i="14"/>
  <c r="Z319" i="14" s="1"/>
  <c r="AB319" i="14" s="1"/>
  <c r="L314" i="12" s="1"/>
  <c r="Y69" i="14"/>
  <c r="Z69" i="14" s="1"/>
  <c r="AB69" i="14" s="1"/>
  <c r="Y260" i="14"/>
  <c r="Z260" i="14" s="1"/>
  <c r="AB260" i="14" s="1"/>
  <c r="Y45" i="14"/>
  <c r="Z45" i="14" s="1"/>
  <c r="AB45" i="14" s="1"/>
  <c r="Y158" i="14"/>
  <c r="Z158" i="14" s="1"/>
  <c r="AB158" i="14" s="1"/>
  <c r="AF191" i="14"/>
  <c r="M186" i="12" s="1"/>
  <c r="AC191" i="14"/>
  <c r="AD191" i="14" s="1"/>
  <c r="L186" i="12"/>
  <c r="AF190" i="14"/>
  <c r="M185" i="12" s="1"/>
  <c r="AF324" i="14"/>
  <c r="M319" i="12" s="1"/>
  <c r="AC224" i="14"/>
  <c r="AD224" i="14" s="1"/>
  <c r="L97" i="12"/>
  <c r="L144" i="12"/>
  <c r="L286" i="12"/>
  <c r="AC198" i="14"/>
  <c r="AD198" i="14" s="1"/>
  <c r="AC199" i="14"/>
  <c r="AD199" i="14" s="1"/>
  <c r="AF115" i="14"/>
  <c r="M110" i="12" s="1"/>
  <c r="AC31" i="14"/>
  <c r="AD31" i="14" s="1"/>
  <c r="L321" i="12"/>
  <c r="AC292" i="14"/>
  <c r="AD292" i="14" s="1"/>
  <c r="AC99" i="14"/>
  <c r="AD99" i="14" s="1"/>
  <c r="L209" i="12"/>
  <c r="AF214" i="14"/>
  <c r="M209" i="12" s="1"/>
  <c r="F335" i="12"/>
  <c r="F341" i="12"/>
  <c r="L81" i="12"/>
  <c r="AF86" i="14"/>
  <c r="M81" i="12" s="1"/>
  <c r="L14" i="12"/>
  <c r="AC19" i="14"/>
  <c r="AD19" i="14" s="1"/>
  <c r="AC326" i="14"/>
  <c r="AD326" i="14" s="1"/>
  <c r="F11" i="2"/>
  <c r="F15" i="2" s="1"/>
  <c r="L193" i="12"/>
  <c r="I367" i="11"/>
  <c r="F367" i="11"/>
  <c r="H367" i="11"/>
  <c r="G367" i="11"/>
  <c r="C367" i="11"/>
  <c r="E367" i="11"/>
  <c r="D367" i="11"/>
  <c r="L70" i="12"/>
  <c r="G365" i="11"/>
  <c r="C365" i="11"/>
  <c r="H365" i="11"/>
  <c r="E365" i="11"/>
  <c r="D365" i="11"/>
  <c r="I365" i="11"/>
  <c r="F365" i="11"/>
  <c r="I293" i="12"/>
  <c r="AE298" i="14"/>
  <c r="J293" i="12" s="1"/>
  <c r="I75" i="12"/>
  <c r="AF125" i="14"/>
  <c r="M120" i="12" s="1"/>
  <c r="L120" i="12"/>
  <c r="AC269" i="14"/>
  <c r="AD269" i="14" s="1"/>
  <c r="L264" i="12"/>
  <c r="AF269" i="14"/>
  <c r="M264" i="12" s="1"/>
  <c r="L59" i="12"/>
  <c r="AF98" i="14"/>
  <c r="M93" i="12" s="1"/>
  <c r="L93" i="12"/>
  <c r="L22" i="12"/>
  <c r="AF27" i="14"/>
  <c r="M22" i="12" s="1"/>
  <c r="AC27" i="14"/>
  <c r="AD27" i="14" s="1"/>
  <c r="AF55" i="14"/>
  <c r="M50" i="12" s="1"/>
  <c r="AF322" i="14"/>
  <c r="M317" i="12" s="1"/>
  <c r="L317" i="12"/>
  <c r="AC322" i="14"/>
  <c r="AD322" i="14" s="1"/>
  <c r="AF89" i="14"/>
  <c r="M84" i="12" s="1"/>
  <c r="L118" i="12"/>
  <c r="AC123" i="14"/>
  <c r="AD123" i="14" s="1"/>
  <c r="AF123" i="14"/>
  <c r="M118" i="12" s="1"/>
  <c r="AC334" i="14"/>
  <c r="AD334" i="14" s="1"/>
  <c r="AF334" i="14"/>
  <c r="M329" i="12" s="1"/>
  <c r="L329" i="12"/>
  <c r="AC304" i="14"/>
  <c r="AD304" i="14" s="1"/>
  <c r="L299" i="12"/>
  <c r="AF304" i="14"/>
  <c r="M299" i="12" s="1"/>
  <c r="AE262" i="14"/>
  <c r="J257" i="12" s="1"/>
  <c r="I257" i="12"/>
  <c r="L174" i="12"/>
  <c r="AF179" i="14"/>
  <c r="M174" i="12" s="1"/>
  <c r="AC179" i="14"/>
  <c r="AD179" i="14" s="1"/>
  <c r="AF183" i="14"/>
  <c r="M178" i="12" s="1"/>
  <c r="L72" i="12"/>
  <c r="AF77" i="14"/>
  <c r="M72" i="12" s="1"/>
  <c r="AC77" i="14"/>
  <c r="AD77" i="14" s="1"/>
  <c r="AC311" i="14"/>
  <c r="AD311" i="14" s="1"/>
  <c r="L306" i="12"/>
  <c r="AF311" i="14"/>
  <c r="M306" i="12" s="1"/>
  <c r="AC252" i="14"/>
  <c r="AD252" i="14" s="1"/>
  <c r="L247" i="12"/>
  <c r="AF252" i="14"/>
  <c r="M247" i="12" s="1"/>
  <c r="AC42" i="14"/>
  <c r="AD42" i="14" s="1"/>
  <c r="L37" i="12"/>
  <c r="AF42" i="14"/>
  <c r="M37" i="12" s="1"/>
  <c r="AC56" i="14"/>
  <c r="AD56" i="14" s="1"/>
  <c r="L51" i="12"/>
  <c r="AF56" i="14"/>
  <c r="M51" i="12" s="1"/>
  <c r="AF170" i="14"/>
  <c r="M165" i="12" s="1"/>
  <c r="L165" i="12"/>
  <c r="AC170" i="14"/>
  <c r="AD170" i="14" s="1"/>
  <c r="AF38" i="14"/>
  <c r="M33" i="12" s="1"/>
  <c r="AC129" i="14"/>
  <c r="AD129" i="14" s="1"/>
  <c r="L124" i="12"/>
  <c r="AF129" i="14"/>
  <c r="M124" i="12" s="1"/>
  <c r="AC258" i="14"/>
  <c r="AD258" i="14" s="1"/>
  <c r="L201" i="12"/>
  <c r="AF206" i="14"/>
  <c r="M201" i="12" s="1"/>
  <c r="AC206" i="14"/>
  <c r="AD206" i="14" s="1"/>
  <c r="L327" i="12"/>
  <c r="AF332" i="14"/>
  <c r="M327" i="12" s="1"/>
  <c r="AC332" i="14"/>
  <c r="AD332" i="14" s="1"/>
  <c r="AF192" i="14"/>
  <c r="M187" i="12" s="1"/>
  <c r="AC192" i="14"/>
  <c r="AD192" i="14" s="1"/>
  <c r="AF154" i="14"/>
  <c r="M149" i="12" s="1"/>
  <c r="AC154" i="14"/>
  <c r="AD154" i="14" s="1"/>
  <c r="L68" i="12"/>
  <c r="AF73" i="14"/>
  <c r="M68" i="12" s="1"/>
  <c r="AC73" i="14"/>
  <c r="AD73" i="14" s="1"/>
  <c r="L207" i="12"/>
  <c r="AF212" i="14"/>
  <c r="M207" i="12" s="1"/>
  <c r="AC212" i="14"/>
  <c r="AD212" i="14" s="1"/>
  <c r="L244" i="12"/>
  <c r="AF249" i="14"/>
  <c r="M244" i="12" s="1"/>
  <c r="AC249" i="14"/>
  <c r="AD249" i="14" s="1"/>
  <c r="AC308" i="14"/>
  <c r="AD308" i="14" s="1"/>
  <c r="L303" i="12"/>
  <c r="AF146" i="14"/>
  <c r="M141" i="12" s="1"/>
  <c r="L141" i="12"/>
  <c r="AC146" i="14"/>
  <c r="AD146" i="14" s="1"/>
  <c r="AC155" i="14"/>
  <c r="AD155" i="14" s="1"/>
  <c r="AF155" i="14"/>
  <c r="M150" i="12" s="1"/>
  <c r="L150" i="12"/>
  <c r="AC314" i="14"/>
  <c r="AD314" i="14" s="1"/>
  <c r="L309" i="12"/>
  <c r="L46" i="12"/>
  <c r="AC51" i="14"/>
  <c r="AD51" i="14" s="1"/>
  <c r="L99" i="12"/>
  <c r="AF104" i="14"/>
  <c r="M99" i="12" s="1"/>
  <c r="AC104" i="14"/>
  <c r="AD104" i="14" s="1"/>
  <c r="L213" i="12"/>
  <c r="AF218" i="14"/>
  <c r="M213" i="12" s="1"/>
  <c r="AC218" i="14"/>
  <c r="AD218" i="14" s="1"/>
  <c r="AC108" i="14"/>
  <c r="AD108" i="14" s="1"/>
  <c r="L103" i="12"/>
  <c r="AF108" i="14"/>
  <c r="M103" i="12" s="1"/>
  <c r="AF307" i="14"/>
  <c r="M302" i="12" s="1"/>
  <c r="AC307" i="14"/>
  <c r="AD307" i="14" s="1"/>
  <c r="L302" i="12"/>
  <c r="AC250" i="14"/>
  <c r="AD250" i="14" s="1"/>
  <c r="AC288" i="14"/>
  <c r="AD288" i="14" s="1"/>
  <c r="L283" i="12"/>
  <c r="AF288" i="14"/>
  <c r="M283" i="12" s="1"/>
  <c r="AC153" i="14"/>
  <c r="AD153" i="14" s="1"/>
  <c r="L148" i="12"/>
  <c r="AC197" i="14"/>
  <c r="AD197" i="14" s="1"/>
  <c r="L192" i="12"/>
  <c r="AF197" i="14"/>
  <c r="M192" i="12" s="1"/>
  <c r="L39" i="12"/>
  <c r="AF44" i="14"/>
  <c r="M39" i="12" s="1"/>
  <c r="AC44" i="14"/>
  <c r="AD44" i="14" s="1"/>
  <c r="AF21" i="14"/>
  <c r="M16" i="12" s="1"/>
  <c r="L147" i="12"/>
  <c r="AC152" i="14"/>
  <c r="AD152" i="14" s="1"/>
  <c r="AC112" i="14"/>
  <c r="AD112" i="14" s="1"/>
  <c r="AF112" i="14"/>
  <c r="M107" i="12" s="1"/>
  <c r="L107" i="12"/>
  <c r="L221" i="12"/>
  <c r="L316" i="12"/>
  <c r="AF203" i="14"/>
  <c r="M198" i="12" s="1"/>
  <c r="AC203" i="14"/>
  <c r="AD203" i="14" s="1"/>
  <c r="L280" i="12"/>
  <c r="AC285" i="14"/>
  <c r="AD285" i="14" s="1"/>
  <c r="AF285" i="14"/>
  <c r="M280" i="12" s="1"/>
  <c r="L300" i="12"/>
  <c r="AC305" i="14"/>
  <c r="AD305" i="14" s="1"/>
  <c r="AF305" i="14"/>
  <c r="M300" i="12" s="1"/>
  <c r="AC335" i="14"/>
  <c r="AD335" i="14" s="1"/>
  <c r="AF335" i="14"/>
  <c r="M330" i="12" s="1"/>
  <c r="L330" i="12"/>
  <c r="AF90" i="14"/>
  <c r="M85" i="12" s="1"/>
  <c r="AC90" i="14"/>
  <c r="AD90" i="14" s="1"/>
  <c r="L85" i="12"/>
  <c r="AF66" i="14"/>
  <c r="M61" i="12" s="1"/>
  <c r="AC66" i="14"/>
  <c r="AD66" i="14" s="1"/>
  <c r="L61" i="12"/>
  <c r="L41" i="12"/>
  <c r="AF46" i="14"/>
  <c r="M41" i="12" s="1"/>
  <c r="AF238" i="14"/>
  <c r="M233" i="12" s="1"/>
  <c r="L233" i="12"/>
  <c r="AC238" i="14"/>
  <c r="AD238" i="14" s="1"/>
  <c r="AF301" i="14"/>
  <c r="M296" i="12" s="1"/>
  <c r="L296" i="12"/>
  <c r="AC301" i="14"/>
  <c r="AD301" i="14" s="1"/>
  <c r="L268" i="12"/>
  <c r="AF273" i="14"/>
  <c r="M268" i="12" s="1"/>
  <c r="AC313" i="14"/>
  <c r="AD313" i="14" s="1"/>
  <c r="L308" i="12"/>
  <c r="AF313" i="14"/>
  <c r="M308" i="12" s="1"/>
  <c r="AC48" i="14"/>
  <c r="AD48" i="14" s="1"/>
  <c r="L23" i="12"/>
  <c r="AF28" i="14"/>
  <c r="M23" i="12" s="1"/>
  <c r="AC28" i="14"/>
  <c r="AD28" i="14" s="1"/>
  <c r="AF120" i="14"/>
  <c r="M115" i="12" s="1"/>
  <c r="L115" i="12"/>
  <c r="AC120" i="14"/>
  <c r="AD120" i="14" s="1"/>
  <c r="AC270" i="14"/>
  <c r="AD270" i="14" s="1"/>
  <c r="L265" i="12"/>
  <c r="AC265" i="14"/>
  <c r="AD265" i="14" s="1"/>
  <c r="L260" i="12"/>
  <c r="L168" i="12"/>
  <c r="AF173" i="14"/>
  <c r="M168" i="12" s="1"/>
  <c r="AC173" i="14"/>
  <c r="AD173" i="14" s="1"/>
  <c r="AC278" i="14"/>
  <c r="AD278" i="14" s="1"/>
  <c r="AF140" i="14"/>
  <c r="M135" i="12" s="1"/>
  <c r="L135" i="12"/>
  <c r="AC140" i="14"/>
  <c r="AD140" i="14" s="1"/>
  <c r="AC323" i="14"/>
  <c r="AD323" i="14" s="1"/>
  <c r="L318" i="12"/>
  <c r="AF323" i="14"/>
  <c r="M318" i="12" s="1"/>
  <c r="AC180" i="14"/>
  <c r="AD180" i="14" s="1"/>
  <c r="L175" i="12"/>
  <c r="AF180" i="14"/>
  <c r="M175" i="12" s="1"/>
  <c r="AC36" i="14"/>
  <c r="AD36" i="14" s="1"/>
  <c r="L31" i="12"/>
  <c r="AF36" i="14"/>
  <c r="M31" i="12" s="1"/>
  <c r="AC171" i="14"/>
  <c r="AD171" i="14" s="1"/>
  <c r="L166" i="12"/>
  <c r="AF171" i="14"/>
  <c r="M166" i="12" s="1"/>
  <c r="L220" i="12"/>
  <c r="L231" i="12"/>
  <c r="AC236" i="14"/>
  <c r="AD236" i="14" s="1"/>
  <c r="AF236" i="14"/>
  <c r="M231" i="12" s="1"/>
  <c r="AF33" i="14"/>
  <c r="M28" i="12" s="1"/>
  <c r="L28" i="12"/>
  <c r="AC33" i="14"/>
  <c r="AD33" i="14" s="1"/>
  <c r="L259" i="12"/>
  <c r="AC264" i="14"/>
  <c r="AD264" i="14" s="1"/>
  <c r="AF264" i="14"/>
  <c r="M259" i="12" s="1"/>
  <c r="AC124" i="14"/>
  <c r="AD124" i="14" s="1"/>
  <c r="L119" i="12"/>
  <c r="AF124" i="14"/>
  <c r="M119" i="12" s="1"/>
  <c r="AF186" i="14"/>
  <c r="M181" i="12" s="1"/>
  <c r="L181" i="12"/>
  <c r="AC186" i="14"/>
  <c r="AD186" i="14" s="1"/>
  <c r="L20" i="12"/>
  <c r="AC25" i="14"/>
  <c r="AD25" i="14" s="1"/>
  <c r="AF25" i="14"/>
  <c r="M20" i="12" s="1"/>
  <c r="AC57" i="14"/>
  <c r="AD57" i="14" s="1"/>
  <c r="L52" i="12"/>
  <c r="AF57" i="14"/>
  <c r="M52" i="12" s="1"/>
  <c r="AC91" i="14"/>
  <c r="AD91" i="14" s="1"/>
  <c r="AF91" i="14"/>
  <c r="M86" i="12" s="1"/>
  <c r="L86" i="12"/>
  <c r="AF228" i="14"/>
  <c r="M223" i="12" s="1"/>
  <c r="AC228" i="14"/>
  <c r="AD228" i="14" s="1"/>
  <c r="L230" i="12"/>
  <c r="L25" i="12"/>
  <c r="AF30" i="14"/>
  <c r="M25" i="12" s="1"/>
  <c r="AC30" i="14"/>
  <c r="AD30" i="14" s="1"/>
  <c r="AC205" i="14"/>
  <c r="AD205" i="14" s="1"/>
  <c r="L200" i="12"/>
  <c r="AF205" i="14"/>
  <c r="M200" i="12" s="1"/>
  <c r="AC71" i="14"/>
  <c r="AD71" i="14" s="1"/>
  <c r="L66" i="12"/>
  <c r="AF71" i="14"/>
  <c r="M66" i="12" s="1"/>
  <c r="AF196" i="14"/>
  <c r="M191" i="12" s="1"/>
  <c r="AC196" i="14"/>
  <c r="AD196" i="14" s="1"/>
  <c r="L191" i="12"/>
  <c r="AC145" i="14"/>
  <c r="AD145" i="14" s="1"/>
  <c r="AF145" i="14"/>
  <c r="M140" i="12" s="1"/>
  <c r="L140" i="12"/>
  <c r="AC32" i="14"/>
  <c r="AD32" i="14" s="1"/>
  <c r="L27" i="12"/>
  <c r="AF32" i="14"/>
  <c r="M27" i="12" s="1"/>
  <c r="AF295" i="14"/>
  <c r="M290" i="12" s="1"/>
  <c r="AC295" i="14"/>
  <c r="AD295" i="14" s="1"/>
  <c r="AC54" i="14"/>
  <c r="AD54" i="14" s="1"/>
  <c r="AF54" i="14"/>
  <c r="M49" i="12" s="1"/>
  <c r="L49" i="12"/>
  <c r="L179" i="12"/>
  <c r="L240" i="12"/>
  <c r="AF245" i="14"/>
  <c r="M240" i="12" s="1"/>
  <c r="AC245" i="14"/>
  <c r="AD245" i="14" s="1"/>
  <c r="L289" i="12"/>
  <c r="AF58" i="14"/>
  <c r="M53" i="12" s="1"/>
  <c r="L53" i="12"/>
  <c r="AC58" i="14"/>
  <c r="AD58" i="14" s="1"/>
  <c r="AC119" i="14"/>
  <c r="AD119" i="14" s="1"/>
  <c r="L73" i="12"/>
  <c r="I81" i="12"/>
  <c r="AE86" i="14"/>
  <c r="J81" i="12" s="1"/>
  <c r="L155" i="12"/>
  <c r="AF160" i="14"/>
  <c r="M155" i="12" s="1"/>
  <c r="AC160" i="14"/>
  <c r="AD160" i="14" s="1"/>
  <c r="L145" i="12"/>
  <c r="AF59" i="14"/>
  <c r="M54" i="12" s="1"/>
  <c r="AC59" i="14"/>
  <c r="AD59" i="14" s="1"/>
  <c r="L54" i="12"/>
  <c r="AC22" i="14"/>
  <c r="AD22" i="14" s="1"/>
  <c r="AF299" i="14"/>
  <c r="M294" i="12" s="1"/>
  <c r="AC329" i="14"/>
  <c r="AD329" i="14" s="1"/>
  <c r="L324" i="12"/>
  <c r="AF329" i="14"/>
  <c r="M324" i="12" s="1"/>
  <c r="AF309" i="14"/>
  <c r="M304" i="12" s="1"/>
  <c r="L275" i="12"/>
  <c r="AF280" i="14"/>
  <c r="M275" i="12" s="1"/>
  <c r="L62" i="12"/>
  <c r="AC67" i="14"/>
  <c r="AD67" i="14" s="1"/>
  <c r="AF67" i="14"/>
  <c r="M62" i="12" s="1"/>
  <c r="L163" i="12"/>
  <c r="AF168" i="14"/>
  <c r="M163" i="12" s="1"/>
  <c r="AC168" i="14"/>
  <c r="AD168" i="14" s="1"/>
  <c r="AC130" i="14"/>
  <c r="AD130" i="14" s="1"/>
  <c r="L125" i="12"/>
  <c r="AC135" i="14"/>
  <c r="AD135" i="14" s="1"/>
  <c r="L80" i="12"/>
  <c r="AF85" i="14"/>
  <c r="M80" i="12" s="1"/>
  <c r="AC85" i="14"/>
  <c r="AD85" i="14" s="1"/>
  <c r="AC194" i="14"/>
  <c r="AD194" i="14" s="1"/>
  <c r="L189" i="12"/>
  <c r="L225" i="12"/>
  <c r="AC230" i="14"/>
  <c r="AD230" i="14" s="1"/>
  <c r="AF230" i="14"/>
  <c r="M225" i="12" s="1"/>
  <c r="AC60" i="14"/>
  <c r="AD60" i="14" s="1"/>
  <c r="L55" i="12"/>
  <c r="AF60" i="14"/>
  <c r="M55" i="12" s="1"/>
  <c r="AF15" i="14"/>
  <c r="M10" i="12" s="1"/>
  <c r="L10" i="12"/>
  <c r="AF176" i="14"/>
  <c r="M171" i="12" s="1"/>
  <c r="L171" i="12"/>
  <c r="AC176" i="14"/>
  <c r="AD176" i="14" s="1"/>
  <c r="L325" i="12"/>
  <c r="AF330" i="14"/>
  <c r="M325" i="12" s="1"/>
  <c r="AC330" i="14"/>
  <c r="AD330" i="14" s="1"/>
  <c r="AC117" i="14"/>
  <c r="AD117" i="14" s="1"/>
  <c r="L112" i="12"/>
  <c r="AF117" i="14"/>
  <c r="M112" i="12" s="1"/>
  <c r="AC70" i="14"/>
  <c r="AD70" i="14" s="1"/>
  <c r="L65" i="12"/>
  <c r="AF70" i="14"/>
  <c r="M65" i="12" s="1"/>
  <c r="AF193" i="14"/>
  <c r="M188" i="12" s="1"/>
  <c r="L188" i="12"/>
  <c r="AC193" i="14"/>
  <c r="AD193" i="14" s="1"/>
  <c r="L24" i="12"/>
  <c r="AC29" i="14"/>
  <c r="AD29" i="14" s="1"/>
  <c r="AF29" i="14"/>
  <c r="M24" i="12" s="1"/>
  <c r="AC103" i="14"/>
  <c r="AD103" i="14" s="1"/>
  <c r="AF103" i="14"/>
  <c r="M98" i="12" s="1"/>
  <c r="L98" i="12"/>
  <c r="L36" i="12"/>
  <c r="AC41" i="14"/>
  <c r="AD41" i="14" s="1"/>
  <c r="AC257" i="14"/>
  <c r="AD257" i="14" s="1"/>
  <c r="AF257" i="14"/>
  <c r="M252" i="12" s="1"/>
  <c r="AC337" i="14"/>
  <c r="AD337" i="14" s="1"/>
  <c r="L332" i="12"/>
  <c r="L173" i="12"/>
  <c r="AC74" i="14"/>
  <c r="AD74" i="14" s="1"/>
  <c r="L69" i="12"/>
  <c r="AF74" i="14"/>
  <c r="M69" i="12" s="1"/>
  <c r="AC63" i="14"/>
  <c r="AD63" i="14" s="1"/>
  <c r="L58" i="12"/>
  <c r="AF63" i="14"/>
  <c r="M58" i="12" s="1"/>
  <c r="AF43" i="14"/>
  <c r="M38" i="12" s="1"/>
  <c r="AC43" i="14"/>
  <c r="AD43" i="14" s="1"/>
  <c r="L38" i="12"/>
  <c r="L333" i="12"/>
  <c r="AF338" i="14"/>
  <c r="M333" i="12" s="1"/>
  <c r="AC338" i="14"/>
  <c r="AD338" i="14" s="1"/>
  <c r="AF277" i="14"/>
  <c r="M272" i="12" s="1"/>
  <c r="AC277" i="14"/>
  <c r="AD277" i="14" s="1"/>
  <c r="L272" i="12"/>
  <c r="L76" i="12"/>
  <c r="AF81" i="14"/>
  <c r="M76" i="12" s="1"/>
  <c r="AC148" i="14"/>
  <c r="AD148" i="14" s="1"/>
  <c r="L143" i="12"/>
  <c r="AF148" i="14"/>
  <c r="M143" i="12" s="1"/>
  <c r="L277" i="12"/>
  <c r="AF282" i="14"/>
  <c r="M277" i="12" s="1"/>
  <c r="AC266" i="14"/>
  <c r="AD266" i="14" s="1"/>
  <c r="AF266" i="14"/>
  <c r="M261" i="12" s="1"/>
  <c r="L261" i="12"/>
  <c r="AF256" i="14"/>
  <c r="M251" i="12" s="1"/>
  <c r="L251" i="12"/>
  <c r="L79" i="12"/>
  <c r="AF84" i="14"/>
  <c r="M79" i="12" s="1"/>
  <c r="AC84" i="14"/>
  <c r="AD84" i="14" s="1"/>
  <c r="L176" i="12"/>
  <c r="AC181" i="14"/>
  <c r="AD181" i="14" s="1"/>
  <c r="L208" i="12"/>
  <c r="L159" i="12"/>
  <c r="AF164" i="14"/>
  <c r="M159" i="12" s="1"/>
  <c r="AC164" i="14"/>
  <c r="AD164" i="14" s="1"/>
  <c r="AC62" i="14"/>
  <c r="AD62" i="14" s="1"/>
  <c r="AF62" i="14"/>
  <c r="M57" i="12" s="1"/>
  <c r="L57" i="12"/>
  <c r="AF207" i="14"/>
  <c r="M202" i="12" s="1"/>
  <c r="AC207" i="14"/>
  <c r="AD207" i="14" s="1"/>
  <c r="L202" i="12"/>
  <c r="L292" i="12"/>
  <c r="AF297" i="14"/>
  <c r="M292" i="12" s="1"/>
  <c r="AC297" i="14"/>
  <c r="AD297" i="14" s="1"/>
  <c r="L271" i="12"/>
  <c r="AC276" i="14"/>
  <c r="AD276" i="14" s="1"/>
  <c r="AF276" i="14"/>
  <c r="M271" i="12" s="1"/>
  <c r="AC165" i="14"/>
  <c r="AD165" i="14" s="1"/>
  <c r="L160" i="12"/>
  <c r="AC274" i="14"/>
  <c r="AD274" i="14" s="1"/>
  <c r="AF274" i="14"/>
  <c r="M269" i="12" s="1"/>
  <c r="L269" i="12"/>
  <c r="L310" i="12"/>
  <c r="AC315" i="14"/>
  <c r="AD315" i="14" s="1"/>
  <c r="AF315" i="14"/>
  <c r="M310" i="12" s="1"/>
  <c r="AC333" i="14"/>
  <c r="AD333" i="14" s="1"/>
  <c r="AF333" i="14"/>
  <c r="M328" i="12" s="1"/>
  <c r="L42" i="12"/>
  <c r="AF47" i="14"/>
  <c r="M42" i="12" s="1"/>
  <c r="AC47" i="14"/>
  <c r="AD47" i="14" s="1"/>
  <c r="L205" i="12"/>
  <c r="AC210" i="14"/>
  <c r="AD210" i="14" s="1"/>
  <c r="AE128" i="14"/>
  <c r="J123" i="12" s="1"/>
  <c r="I123" i="12"/>
  <c r="I249" i="12"/>
  <c r="AE190" i="14"/>
  <c r="J185" i="12" s="1"/>
  <c r="I185" i="12"/>
  <c r="I60" i="12"/>
  <c r="AE65" i="14"/>
  <c r="J60" i="12" s="1"/>
  <c r="AC126" i="14" l="1"/>
  <c r="AD126" i="14" s="1"/>
  <c r="AF61" i="14"/>
  <c r="M56" i="12" s="1"/>
  <c r="AF248" i="14"/>
  <c r="M243" i="12" s="1"/>
  <c r="L298" i="12"/>
  <c r="AC235" i="14"/>
  <c r="AD235" i="14" s="1"/>
  <c r="AF119" i="14"/>
  <c r="M114" i="12" s="1"/>
  <c r="L87" i="12"/>
  <c r="L170" i="12"/>
  <c r="L104" i="12"/>
  <c r="AC94" i="14"/>
  <c r="AD94" i="14" s="1"/>
  <c r="L297" i="12"/>
  <c r="AC267" i="14"/>
  <c r="AD267" i="14" s="1"/>
  <c r="AC175" i="14"/>
  <c r="AD175" i="14" s="1"/>
  <c r="AC159" i="14"/>
  <c r="AD159" i="14" s="1"/>
  <c r="L331" i="12"/>
  <c r="AF94" i="14"/>
  <c r="M89" i="12" s="1"/>
  <c r="AC105" i="14"/>
  <c r="AD105" i="14" s="1"/>
  <c r="AF327" i="14"/>
  <c r="M322" i="12" s="1"/>
  <c r="L279" i="12"/>
  <c r="AE293" i="14"/>
  <c r="J288" i="12" s="1"/>
  <c r="AE320" i="14"/>
  <c r="J315" i="12" s="1"/>
  <c r="AE31" i="14"/>
  <c r="J26" i="12" s="1"/>
  <c r="AE23" i="14"/>
  <c r="J18" i="12" s="1"/>
  <c r="AE284" i="14"/>
  <c r="J279" i="12" s="1"/>
  <c r="AE310" i="14"/>
  <c r="J305" i="12" s="1"/>
  <c r="I71" i="12"/>
  <c r="AE248" i="14"/>
  <c r="J243" i="12" s="1"/>
  <c r="AE202" i="14"/>
  <c r="J197" i="12" s="1"/>
  <c r="AF220" i="14"/>
  <c r="M215" i="12" s="1"/>
  <c r="AE110" i="14"/>
  <c r="J105" i="12" s="1"/>
  <c r="L274" i="12"/>
  <c r="AE198" i="14"/>
  <c r="J193" i="12" s="1"/>
  <c r="I186" i="12"/>
  <c r="I121" i="12"/>
  <c r="AC279" i="14"/>
  <c r="AD279" i="14" s="1"/>
  <c r="L304" i="12"/>
  <c r="L215" i="12"/>
  <c r="AE191" i="14"/>
  <c r="J186" i="12" s="1"/>
  <c r="L238" i="12"/>
  <c r="AF64" i="14"/>
  <c r="M59" i="12" s="1"/>
  <c r="I108" i="12"/>
  <c r="I133" i="12"/>
  <c r="I109" i="12"/>
  <c r="AC239" i="14"/>
  <c r="AD239" i="14" s="1"/>
  <c r="L128" i="12"/>
  <c r="AC243" i="14"/>
  <c r="AD243" i="14" s="1"/>
  <c r="AC291" i="14"/>
  <c r="AD291" i="14" s="1"/>
  <c r="I137" i="12"/>
  <c r="AE286" i="14"/>
  <c r="J281" i="12" s="1"/>
  <c r="AF294" i="14"/>
  <c r="M289" i="12" s="1"/>
  <c r="AE254" i="14"/>
  <c r="J249" i="12" s="1"/>
  <c r="AE101" i="14"/>
  <c r="J96" i="12" s="1"/>
  <c r="AE216" i="14"/>
  <c r="J211" i="12" s="1"/>
  <c r="AC303" i="14"/>
  <c r="AD303" i="14" s="1"/>
  <c r="AF225" i="14"/>
  <c r="M220" i="12" s="1"/>
  <c r="L50" i="12"/>
  <c r="L26" i="12"/>
  <c r="AF199" i="14"/>
  <c r="M194" i="12" s="1"/>
  <c r="AE75" i="14"/>
  <c r="J70" i="12" s="1"/>
  <c r="AE80" i="14"/>
  <c r="J75" i="12" s="1"/>
  <c r="AF336" i="14"/>
  <c r="M331" i="12" s="1"/>
  <c r="AF195" i="14"/>
  <c r="M190" i="12" s="1"/>
  <c r="AE326" i="14"/>
  <c r="J321" i="12" s="1"/>
  <c r="AC318" i="14"/>
  <c r="AD318" i="14" s="1"/>
  <c r="AC21" i="14"/>
  <c r="AD21" i="14" s="1"/>
  <c r="AC38" i="14"/>
  <c r="AD38" i="14" s="1"/>
  <c r="L262" i="12"/>
  <c r="AC327" i="14"/>
  <c r="AD327" i="14" s="1"/>
  <c r="I287" i="12"/>
  <c r="AE224" i="14"/>
  <c r="J219" i="12" s="1"/>
  <c r="L319" i="12"/>
  <c r="AC317" i="14"/>
  <c r="AD317" i="14" s="1"/>
  <c r="AF88" i="14"/>
  <c r="M83" i="12" s="1"/>
  <c r="AF317" i="14"/>
  <c r="M312" i="12" s="1"/>
  <c r="AC83" i="14"/>
  <c r="AD83" i="14" s="1"/>
  <c r="AC226" i="14"/>
  <c r="AD226" i="14" s="1"/>
  <c r="I211" i="12"/>
  <c r="I281" i="12"/>
  <c r="AF302" i="14"/>
  <c r="M297" i="12" s="1"/>
  <c r="AC283" i="14"/>
  <c r="AD283" i="14" s="1"/>
  <c r="AF222" i="14"/>
  <c r="M217" i="12" s="1"/>
  <c r="L84" i="12"/>
  <c r="AC109" i="14"/>
  <c r="AD109" i="14" s="1"/>
  <c r="AF247" i="14"/>
  <c r="M242" i="12" s="1"/>
  <c r="AC50" i="14"/>
  <c r="AD50" i="14" s="1"/>
  <c r="S341" i="14"/>
  <c r="D23" i="2" s="1"/>
  <c r="C339" i="12"/>
  <c r="T4" i="14"/>
  <c r="D28" i="2" s="1"/>
  <c r="D29" i="2" s="1"/>
  <c r="T3" i="14"/>
  <c r="D25" i="2" s="1"/>
  <c r="D26" i="2" s="1"/>
  <c r="C337" i="12"/>
  <c r="AC328" i="14"/>
  <c r="AD328" i="14" s="1"/>
  <c r="AF306" i="14"/>
  <c r="M301" i="12" s="1"/>
  <c r="AC157" i="14"/>
  <c r="AD157" i="14" s="1"/>
  <c r="AF126" i="14"/>
  <c r="M121" i="12" s="1"/>
  <c r="AC82" i="14"/>
  <c r="AD82" i="14" s="1"/>
  <c r="I77" i="12" s="1"/>
  <c r="AC137" i="14"/>
  <c r="AD137" i="14" s="1"/>
  <c r="L132" i="12"/>
  <c r="AF251" i="14"/>
  <c r="M246" i="12" s="1"/>
  <c r="L241" i="12"/>
  <c r="AC151" i="14"/>
  <c r="AD151" i="14" s="1"/>
  <c r="L246" i="12"/>
  <c r="AC268" i="14"/>
  <c r="AD268" i="14" s="1"/>
  <c r="AC172" i="14"/>
  <c r="AD172" i="14" s="1"/>
  <c r="L288" i="12"/>
  <c r="L190" i="12"/>
  <c r="L323" i="12"/>
  <c r="L185" i="12"/>
  <c r="AC127" i="14"/>
  <c r="AD127" i="14" s="1"/>
  <c r="AF169" i="14"/>
  <c r="M164" i="12" s="1"/>
  <c r="AF102" i="14"/>
  <c r="M97" i="12" s="1"/>
  <c r="L137" i="12"/>
  <c r="C335" i="12"/>
  <c r="D57" i="12"/>
  <c r="T6" i="14"/>
  <c r="I97" i="12"/>
  <c r="AE102" i="14"/>
  <c r="J97" i="12" s="1"/>
  <c r="AF142" i="14"/>
  <c r="M137" i="12" s="1"/>
  <c r="L56" i="12"/>
  <c r="AC111" i="14"/>
  <c r="AD111" i="14" s="1"/>
  <c r="AC222" i="14"/>
  <c r="AD222" i="14" s="1"/>
  <c r="L151" i="12"/>
  <c r="L117" i="12"/>
  <c r="L218" i="12"/>
  <c r="AF227" i="14"/>
  <c r="M222" i="12" s="1"/>
  <c r="AC141" i="14"/>
  <c r="AD141" i="14" s="1"/>
  <c r="AC134" i="14"/>
  <c r="AD134" i="14" s="1"/>
  <c r="I243" i="12"/>
  <c r="AC213" i="14"/>
  <c r="AD213" i="14" s="1"/>
  <c r="AC223" i="14"/>
  <c r="AD223" i="14" s="1"/>
  <c r="L222" i="12"/>
  <c r="AC178" i="14"/>
  <c r="AD178" i="14" s="1"/>
  <c r="AC299" i="14"/>
  <c r="AD299" i="14" s="1"/>
  <c r="AF159" i="14"/>
  <c r="M154" i="12" s="1"/>
  <c r="AF141" i="14"/>
  <c r="M136" i="12" s="1"/>
  <c r="L129" i="12"/>
  <c r="AC133" i="14"/>
  <c r="AD133" i="14" s="1"/>
  <c r="L273" i="12"/>
  <c r="AF105" i="14"/>
  <c r="M100" i="12" s="1"/>
  <c r="L106" i="12"/>
  <c r="AF75" i="14"/>
  <c r="M70" i="12" s="1"/>
  <c r="AC231" i="14"/>
  <c r="AD231" i="14" s="1"/>
  <c r="AC149" i="14"/>
  <c r="AD149" i="14" s="1"/>
  <c r="AF286" i="14"/>
  <c r="M281" i="12" s="1"/>
  <c r="AC263" i="14"/>
  <c r="AD263" i="14" s="1"/>
  <c r="AC122" i="14"/>
  <c r="AD122" i="14" s="1"/>
  <c r="L130" i="12"/>
  <c r="AF300" i="14"/>
  <c r="M295" i="12" s="1"/>
  <c r="AC261" i="14"/>
  <c r="AD261" i="14" s="1"/>
  <c r="L167" i="12"/>
  <c r="L226" i="12"/>
  <c r="L197" i="12"/>
  <c r="L206" i="12"/>
  <c r="AF263" i="14"/>
  <c r="M258" i="12" s="1"/>
  <c r="AF241" i="14"/>
  <c r="M236" i="12" s="1"/>
  <c r="L256" i="12"/>
  <c r="AE113" i="14"/>
  <c r="J108" i="12" s="1"/>
  <c r="L242" i="12"/>
  <c r="AF99" i="14"/>
  <c r="M94" i="12" s="1"/>
  <c r="L243" i="12"/>
  <c r="AC246" i="14"/>
  <c r="AD246" i="14" s="1"/>
  <c r="L164" i="12"/>
  <c r="L211" i="12"/>
  <c r="I219" i="12"/>
  <c r="AF22" i="14"/>
  <c r="M17" i="12" s="1"/>
  <c r="L276" i="12"/>
  <c r="L158" i="12"/>
  <c r="AF321" i="14"/>
  <c r="M316" i="12" s="1"/>
  <c r="L172" i="12"/>
  <c r="AF215" i="14"/>
  <c r="M210" i="12" s="1"/>
  <c r="AF35" i="14"/>
  <c r="M30" i="12" s="1"/>
  <c r="AF39" i="14"/>
  <c r="M34" i="12" s="1"/>
  <c r="L101" i="12"/>
  <c r="L234" i="12"/>
  <c r="AC281" i="14"/>
  <c r="AD281" i="14" s="1"/>
  <c r="AC163" i="14"/>
  <c r="AD163" i="14" s="1"/>
  <c r="I70" i="12"/>
  <c r="L253" i="12"/>
  <c r="AF147" i="14"/>
  <c r="M142" i="12" s="1"/>
  <c r="AC177" i="14"/>
  <c r="AD177" i="14" s="1"/>
  <c r="AC183" i="14"/>
  <c r="AD183" i="14" s="1"/>
  <c r="L102" i="12"/>
  <c r="L320" i="12"/>
  <c r="L138" i="12"/>
  <c r="AF128" i="14"/>
  <c r="M123" i="12" s="1"/>
  <c r="AC215" i="14"/>
  <c r="AD215" i="14" s="1"/>
  <c r="AC35" i="14"/>
  <c r="AD35" i="14" s="1"/>
  <c r="AC97" i="14"/>
  <c r="AD97" i="14" s="1"/>
  <c r="AC115" i="14"/>
  <c r="AD115" i="14" s="1"/>
  <c r="L92" i="12"/>
  <c r="AF216" i="14"/>
  <c r="M211" i="12" s="1"/>
  <c r="AC106" i="14"/>
  <c r="AD106" i="14" s="1"/>
  <c r="L34" i="12"/>
  <c r="AF143" i="14"/>
  <c r="M138" i="12" s="1"/>
  <c r="AC325" i="14"/>
  <c r="AD325" i="14" s="1"/>
  <c r="L71" i="12"/>
  <c r="L281" i="12"/>
  <c r="L123" i="12"/>
  <c r="AF166" i="14"/>
  <c r="M161" i="12" s="1"/>
  <c r="AC95" i="14"/>
  <c r="AD95" i="14" s="1"/>
  <c r="AF79" i="14"/>
  <c r="M74" i="12" s="1"/>
  <c r="AF118" i="14"/>
  <c r="M113" i="12" s="1"/>
  <c r="L195" i="12"/>
  <c r="AC208" i="14"/>
  <c r="AD208" i="14" s="1"/>
  <c r="L90" i="12"/>
  <c r="AC79" i="14"/>
  <c r="AD79" i="14" s="1"/>
  <c r="L113" i="12"/>
  <c r="AC200" i="14"/>
  <c r="AD200" i="14" s="1"/>
  <c r="L161" i="12"/>
  <c r="AF208" i="14"/>
  <c r="M203" i="12" s="1"/>
  <c r="AF37" i="14"/>
  <c r="M32" i="12" s="1"/>
  <c r="L19" i="12"/>
  <c r="AC241" i="14"/>
  <c r="AD241" i="14" s="1"/>
  <c r="L237" i="12"/>
  <c r="AF234" i="14"/>
  <c r="M229" i="12" s="1"/>
  <c r="AC185" i="14"/>
  <c r="AD185" i="14" s="1"/>
  <c r="AC37" i="14"/>
  <c r="AD37" i="14" s="1"/>
  <c r="AF284" i="14"/>
  <c r="M279" i="12" s="1"/>
  <c r="AC156" i="14"/>
  <c r="AD156" i="14" s="1"/>
  <c r="AF50" i="14"/>
  <c r="M45" i="12" s="1"/>
  <c r="AF18" i="14"/>
  <c r="M13" i="12" s="1"/>
  <c r="AC53" i="14"/>
  <c r="AD53" i="14" s="1"/>
  <c r="AF53" i="14"/>
  <c r="M48" i="12" s="1"/>
  <c r="L180" i="12"/>
  <c r="L229" i="12"/>
  <c r="AC147" i="14"/>
  <c r="AD147" i="14" s="1"/>
  <c r="I279" i="12"/>
  <c r="AF293" i="14"/>
  <c r="M288" i="12" s="1"/>
  <c r="AC131" i="14"/>
  <c r="AD131" i="14" s="1"/>
  <c r="AF110" i="14"/>
  <c r="M105" i="12" s="1"/>
  <c r="AC306" i="14"/>
  <c r="AD306" i="14" s="1"/>
  <c r="AC259" i="14"/>
  <c r="AD259" i="14" s="1"/>
  <c r="AE259" i="14" s="1"/>
  <c r="J254" i="12" s="1"/>
  <c r="AF290" i="14"/>
  <c r="M285" i="12" s="1"/>
  <c r="AC150" i="14"/>
  <c r="AD150" i="14" s="1"/>
  <c r="L44" i="12"/>
  <c r="AC242" i="14"/>
  <c r="AD242" i="14" s="1"/>
  <c r="AC49" i="14"/>
  <c r="AD49" i="14" s="1"/>
  <c r="L182" i="12"/>
  <c r="AC187" i="14"/>
  <c r="AD187" i="14" s="1"/>
  <c r="AF187" i="14"/>
  <c r="M182" i="12" s="1"/>
  <c r="I183" i="12"/>
  <c r="AE188" i="14"/>
  <c r="J183" i="12" s="1"/>
  <c r="L131" i="12"/>
  <c r="L254" i="12"/>
  <c r="L212" i="12"/>
  <c r="AF131" i="14"/>
  <c r="M126" i="12" s="1"/>
  <c r="AC204" i="14"/>
  <c r="AD204" i="14" s="1"/>
  <c r="AC26" i="14"/>
  <c r="AD26" i="14" s="1"/>
  <c r="AF219" i="14"/>
  <c r="M214" i="12" s="1"/>
  <c r="L199" i="12"/>
  <c r="AC217" i="14"/>
  <c r="AD217" i="14" s="1"/>
  <c r="L293" i="12"/>
  <c r="AC88" i="14"/>
  <c r="AD88" i="14" s="1"/>
  <c r="L105" i="12"/>
  <c r="L15" i="12"/>
  <c r="I214" i="12"/>
  <c r="AE219" i="14"/>
  <c r="J214" i="12" s="1"/>
  <c r="I15" i="12"/>
  <c r="AE20" i="14"/>
  <c r="J15" i="12" s="1"/>
  <c r="AE169" i="14"/>
  <c r="J164" i="12" s="1"/>
  <c r="I164" i="12"/>
  <c r="I319" i="12"/>
  <c r="AE324" i="14"/>
  <c r="J319" i="12" s="1"/>
  <c r="L91" i="12"/>
  <c r="AF96" i="14"/>
  <c r="M91" i="12" s="1"/>
  <c r="AC96" i="14"/>
  <c r="AD96" i="14" s="1"/>
  <c r="I321" i="12"/>
  <c r="L47" i="12"/>
  <c r="AF229" i="14"/>
  <c r="M224" i="12" s="1"/>
  <c r="AC100" i="14"/>
  <c r="AD100" i="14" s="1"/>
  <c r="L29" i="12"/>
  <c r="AF151" i="14"/>
  <c r="M146" i="12" s="1"/>
  <c r="AE114" i="14"/>
  <c r="J109" i="12" s="1"/>
  <c r="AF34" i="14"/>
  <c r="M29" i="12" s="1"/>
  <c r="AC255" i="14"/>
  <c r="AD255" i="14" s="1"/>
  <c r="AF318" i="14"/>
  <c r="M313" i="12" s="1"/>
  <c r="AC221" i="14"/>
  <c r="AD221" i="14" s="1"/>
  <c r="AF161" i="14"/>
  <c r="M156" i="12" s="1"/>
  <c r="AC161" i="14"/>
  <c r="AD161" i="14" s="1"/>
  <c r="AF40" i="14"/>
  <c r="M35" i="12" s="1"/>
  <c r="L248" i="12"/>
  <c r="L139" i="12"/>
  <c r="L11" i="12"/>
  <c r="L307" i="12"/>
  <c r="L96" i="12"/>
  <c r="AF237" i="14"/>
  <c r="M232" i="12" s="1"/>
  <c r="AC237" i="14"/>
  <c r="AD237" i="14" s="1"/>
  <c r="AC184" i="14"/>
  <c r="AD184" i="14" s="1"/>
  <c r="AC132" i="14"/>
  <c r="AD132" i="14" s="1"/>
  <c r="AF319" i="14"/>
  <c r="M314" i="12" s="1"/>
  <c r="AF101" i="14"/>
  <c r="M96" i="12" s="1"/>
  <c r="L12" i="12"/>
  <c r="AC182" i="14"/>
  <c r="AD182" i="14" s="1"/>
  <c r="AF132" i="14"/>
  <c r="M127" i="12" s="1"/>
  <c r="AF167" i="14"/>
  <c r="M162" i="12" s="1"/>
  <c r="L43" i="12"/>
  <c r="L282" i="12"/>
  <c r="L267" i="12"/>
  <c r="AC312" i="14"/>
  <c r="AD312" i="14" s="1"/>
  <c r="L67" i="12"/>
  <c r="AC240" i="14"/>
  <c r="AD240" i="14" s="1"/>
  <c r="AC116" i="14"/>
  <c r="AD116" i="14" s="1"/>
  <c r="L278" i="12"/>
  <c r="AC162" i="14"/>
  <c r="AD162" i="14" s="1"/>
  <c r="AF162" i="14"/>
  <c r="M157" i="12" s="1"/>
  <c r="L157" i="12"/>
  <c r="I197" i="12"/>
  <c r="AF17" i="14"/>
  <c r="M12" i="12" s="1"/>
  <c r="L177" i="12"/>
  <c r="L134" i="12"/>
  <c r="AC93" i="14"/>
  <c r="AD93" i="14" s="1"/>
  <c r="AC201" i="14"/>
  <c r="AD201" i="14" s="1"/>
  <c r="AF78" i="14"/>
  <c r="M73" i="12" s="1"/>
  <c r="AC189" i="14"/>
  <c r="AD189" i="14" s="1"/>
  <c r="AF87" i="14"/>
  <c r="M82" i="12" s="1"/>
  <c r="AC209" i="14"/>
  <c r="AD209" i="14" s="1"/>
  <c r="AC287" i="14"/>
  <c r="AD287" i="14" s="1"/>
  <c r="AF272" i="14"/>
  <c r="M267" i="12" s="1"/>
  <c r="L295" i="12"/>
  <c r="AC136" i="14"/>
  <c r="AD136" i="14" s="1"/>
  <c r="AF72" i="14"/>
  <c r="M67" i="12" s="1"/>
  <c r="AF240" i="14"/>
  <c r="M235" i="12" s="1"/>
  <c r="AF244" i="14"/>
  <c r="M239" i="12" s="1"/>
  <c r="AC331" i="14"/>
  <c r="AD331" i="14" s="1"/>
  <c r="AF271" i="14"/>
  <c r="M266" i="12" s="1"/>
  <c r="AC271" i="14"/>
  <c r="AD271" i="14" s="1"/>
  <c r="L250" i="12"/>
  <c r="AC52" i="14"/>
  <c r="AD52" i="14" s="1"/>
  <c r="L311" i="12"/>
  <c r="L109" i="12"/>
  <c r="AC40" i="14"/>
  <c r="AD40" i="14" s="1"/>
  <c r="AC316" i="14"/>
  <c r="AD316" i="14" s="1"/>
  <c r="AE316" i="14" s="1"/>
  <c r="J311" i="12" s="1"/>
  <c r="L116" i="12"/>
  <c r="AC167" i="14"/>
  <c r="AD167" i="14" s="1"/>
  <c r="AC319" i="14"/>
  <c r="AD319" i="14" s="1"/>
  <c r="AC16" i="14"/>
  <c r="AD16" i="14" s="1"/>
  <c r="L156" i="12"/>
  <c r="L111" i="12"/>
  <c r="AF174" i="14"/>
  <c r="M169" i="12" s="1"/>
  <c r="AF289" i="14"/>
  <c r="M284" i="12" s="1"/>
  <c r="AF139" i="14"/>
  <c r="M134" i="12" s="1"/>
  <c r="AF93" i="14"/>
  <c r="M88" i="12" s="1"/>
  <c r="AF201" i="14"/>
  <c r="M196" i="12" s="1"/>
  <c r="AF189" i="14"/>
  <c r="M184" i="12" s="1"/>
  <c r="AC87" i="14"/>
  <c r="AD87" i="14" s="1"/>
  <c r="L204" i="12"/>
  <c r="AE76" i="14"/>
  <c r="J71" i="12" s="1"/>
  <c r="L122" i="12"/>
  <c r="AF331" i="14"/>
  <c r="M326" i="12" s="1"/>
  <c r="AC18" i="14"/>
  <c r="AD18" i="14" s="1"/>
  <c r="AF310" i="14"/>
  <c r="M305" i="12" s="1"/>
  <c r="L305" i="12"/>
  <c r="AF138" i="14"/>
  <c r="M133" i="12" s="1"/>
  <c r="L133" i="12"/>
  <c r="AC229" i="14"/>
  <c r="AD229" i="14" s="1"/>
  <c r="AC144" i="14"/>
  <c r="AD144" i="14" s="1"/>
  <c r="AC121" i="14"/>
  <c r="AD121" i="14" s="1"/>
  <c r="I315" i="12"/>
  <c r="I288" i="12"/>
  <c r="AC174" i="14"/>
  <c r="AD174" i="14" s="1"/>
  <c r="AF250" i="14"/>
  <c r="M245" i="12" s="1"/>
  <c r="AF268" i="14"/>
  <c r="M263" i="12" s="1"/>
  <c r="AC92" i="14"/>
  <c r="AD92" i="14" s="1"/>
  <c r="AF107" i="14"/>
  <c r="M102" i="12" s="1"/>
  <c r="AC24" i="14"/>
  <c r="AD24" i="14" s="1"/>
  <c r="AC244" i="14"/>
  <c r="AD244" i="14" s="1"/>
  <c r="I96" i="12"/>
  <c r="L214" i="12"/>
  <c r="AF20" i="14"/>
  <c r="M15" i="12" s="1"/>
  <c r="AC253" i="14"/>
  <c r="AD253" i="14" s="1"/>
  <c r="L95" i="12"/>
  <c r="AF114" i="14"/>
  <c r="M109" i="12" s="1"/>
  <c r="I92" i="12"/>
  <c r="L284" i="12"/>
  <c r="AC290" i="14"/>
  <c r="AD290" i="14" s="1"/>
  <c r="AC211" i="14"/>
  <c r="AD211" i="14" s="1"/>
  <c r="AF188" i="14"/>
  <c r="M183" i="12" s="1"/>
  <c r="L183" i="12"/>
  <c r="L227" i="12"/>
  <c r="I110" i="12"/>
  <c r="AC232" i="14"/>
  <c r="AD232" i="14" s="1"/>
  <c r="AE126" i="14"/>
  <c r="J121" i="12" s="1"/>
  <c r="I305" i="12"/>
  <c r="L216" i="12"/>
  <c r="I18" i="12"/>
  <c r="AE142" i="14"/>
  <c r="J137" i="12" s="1"/>
  <c r="AE138" i="14"/>
  <c r="J133" i="12" s="1"/>
  <c r="I286" i="12"/>
  <c r="AE283" i="14"/>
  <c r="J278" i="12" s="1"/>
  <c r="AF233" i="14"/>
  <c r="M228" i="12" s="1"/>
  <c r="AC233" i="14"/>
  <c r="AD233" i="14" s="1"/>
  <c r="AE292" i="14"/>
  <c r="J287" i="12" s="1"/>
  <c r="I26" i="12"/>
  <c r="I258" i="12"/>
  <c r="L63" i="12"/>
  <c r="AF68" i="14"/>
  <c r="M63" i="12" s="1"/>
  <c r="AC68" i="14"/>
  <c r="AD68" i="14" s="1"/>
  <c r="AC158" i="14"/>
  <c r="AD158" i="14" s="1"/>
  <c r="AF158" i="14"/>
  <c r="M153" i="12" s="1"/>
  <c r="L153" i="12"/>
  <c r="L291" i="12"/>
  <c r="AC296" i="14"/>
  <c r="AD296" i="14" s="1"/>
  <c r="AF296" i="14"/>
  <c r="M291" i="12" s="1"/>
  <c r="L40" i="12"/>
  <c r="AF45" i="14"/>
  <c r="M40" i="12" s="1"/>
  <c r="AC45" i="14"/>
  <c r="AD45" i="14" s="1"/>
  <c r="AF260" i="14"/>
  <c r="M255" i="12" s="1"/>
  <c r="AC260" i="14"/>
  <c r="AD260" i="14" s="1"/>
  <c r="L255" i="12"/>
  <c r="AF69" i="14"/>
  <c r="M64" i="12" s="1"/>
  <c r="AC69" i="14"/>
  <c r="AD69" i="14" s="1"/>
  <c r="L64" i="12"/>
  <c r="Z340" i="14"/>
  <c r="AE157" i="14"/>
  <c r="J152" i="12" s="1"/>
  <c r="I152" i="12"/>
  <c r="I45" i="12"/>
  <c r="I193" i="12"/>
  <c r="I241" i="12"/>
  <c r="I122" i="12"/>
  <c r="AE127" i="14"/>
  <c r="J122" i="12" s="1"/>
  <c r="I104" i="12"/>
  <c r="I194" i="12"/>
  <c r="AE199" i="14"/>
  <c r="J194" i="12" s="1"/>
  <c r="AE302" i="14"/>
  <c r="J297" i="12" s="1"/>
  <c r="I297" i="12"/>
  <c r="AE99" i="14"/>
  <c r="J94" i="12" s="1"/>
  <c r="I94" i="12"/>
  <c r="I209" i="12"/>
  <c r="AE214" i="14"/>
  <c r="J209" i="12" s="1"/>
  <c r="I242" i="12"/>
  <c r="AE247" i="14"/>
  <c r="J242" i="12" s="1"/>
  <c r="I274" i="12"/>
  <c r="AE279" i="14"/>
  <c r="J274" i="12" s="1"/>
  <c r="AE59" i="14"/>
  <c r="J54" i="12" s="1"/>
  <c r="I54" i="12"/>
  <c r="I298" i="12"/>
  <c r="AE303" i="14"/>
  <c r="J298" i="12" s="1"/>
  <c r="AE78" i="14"/>
  <c r="J73" i="12" s="1"/>
  <c r="I73" i="12"/>
  <c r="L9" i="12"/>
  <c r="AF14" i="14"/>
  <c r="M9" i="12" s="1"/>
  <c r="Z342" i="14"/>
  <c r="F57" i="2" s="1"/>
  <c r="F58" i="2" s="1"/>
  <c r="AB340" i="14"/>
  <c r="AD8" i="14"/>
  <c r="AD9" i="14" s="1"/>
  <c r="AD10" i="14"/>
  <c r="I311" i="12"/>
  <c r="AE313" i="14"/>
  <c r="J308" i="12" s="1"/>
  <c r="I308" i="12"/>
  <c r="AE66" i="14"/>
  <c r="J61" i="12" s="1"/>
  <c r="I61" i="12"/>
  <c r="I39" i="12"/>
  <c r="AE44" i="14"/>
  <c r="J39" i="12" s="1"/>
  <c r="AE153" i="14"/>
  <c r="J148" i="12" s="1"/>
  <c r="I148" i="12"/>
  <c r="I302" i="12"/>
  <c r="AE307" i="14"/>
  <c r="J302" i="12" s="1"/>
  <c r="AE51" i="14"/>
  <c r="J46" i="12" s="1"/>
  <c r="I46" i="12"/>
  <c r="AE308" i="14"/>
  <c r="J303" i="12" s="1"/>
  <c r="I303" i="12"/>
  <c r="AE154" i="14"/>
  <c r="J149" i="12" s="1"/>
  <c r="I149" i="12"/>
  <c r="I100" i="12"/>
  <c r="AE105" i="14"/>
  <c r="J100" i="12" s="1"/>
  <c r="AE252" i="14"/>
  <c r="J247" i="12" s="1"/>
  <c r="I247" i="12"/>
  <c r="I312" i="12"/>
  <c r="AE317" i="14"/>
  <c r="J312" i="12" s="1"/>
  <c r="I79" i="12"/>
  <c r="AE84" i="14"/>
  <c r="J79" i="12" s="1"/>
  <c r="I69" i="12"/>
  <c r="AE74" i="14"/>
  <c r="J69" i="12" s="1"/>
  <c r="AE257" i="14"/>
  <c r="J252" i="12" s="1"/>
  <c r="I252" i="12"/>
  <c r="AE230" i="14"/>
  <c r="J225" i="12" s="1"/>
  <c r="I225" i="12"/>
  <c r="I80" i="12"/>
  <c r="AE85" i="14"/>
  <c r="J80" i="12" s="1"/>
  <c r="I101" i="12"/>
  <c r="I125" i="12"/>
  <c r="AE130" i="14"/>
  <c r="J125" i="12" s="1"/>
  <c r="AE148" i="14"/>
  <c r="J143" i="12" s="1"/>
  <c r="I143" i="12"/>
  <c r="AE43" i="14"/>
  <c r="J38" i="12" s="1"/>
  <c r="I38" i="12"/>
  <c r="I163" i="12"/>
  <c r="AE168" i="14"/>
  <c r="J163" i="12" s="1"/>
  <c r="AE22" i="14"/>
  <c r="J17" i="12" s="1"/>
  <c r="I17" i="12"/>
  <c r="I140" i="12"/>
  <c r="AE145" i="14"/>
  <c r="J140" i="12" s="1"/>
  <c r="AE186" i="14"/>
  <c r="J181" i="12" s="1"/>
  <c r="I181" i="12"/>
  <c r="I119" i="12"/>
  <c r="AE124" i="14"/>
  <c r="J119" i="12" s="1"/>
  <c r="I31" i="12"/>
  <c r="AE36" i="14"/>
  <c r="J31" i="12" s="1"/>
  <c r="I162" i="12"/>
  <c r="AE48" i="14"/>
  <c r="J43" i="12" s="1"/>
  <c r="I43" i="12"/>
  <c r="AE273" i="14"/>
  <c r="J268" i="12" s="1"/>
  <c r="I268" i="12"/>
  <c r="AE305" i="14"/>
  <c r="J300" i="12" s="1"/>
  <c r="I300" i="12"/>
  <c r="I107" i="12"/>
  <c r="AE112" i="14"/>
  <c r="J107" i="12" s="1"/>
  <c r="AE220" i="14"/>
  <c r="J215" i="12" s="1"/>
  <c r="I215" i="12"/>
  <c r="AE249" i="14"/>
  <c r="J244" i="12" s="1"/>
  <c r="I244" i="12"/>
  <c r="AE16" i="14"/>
  <c r="J11" i="12" s="1"/>
  <c r="I11" i="12"/>
  <c r="I253" i="12"/>
  <c r="AE258" i="14"/>
  <c r="J253" i="12" s="1"/>
  <c r="AE38" i="14"/>
  <c r="J33" i="12" s="1"/>
  <c r="I33" i="12"/>
  <c r="AE42" i="14"/>
  <c r="J37" i="12" s="1"/>
  <c r="I37" i="12"/>
  <c r="I262" i="12"/>
  <c r="AE267" i="14"/>
  <c r="J262" i="12" s="1"/>
  <c r="I113" i="12"/>
  <c r="AE118" i="14"/>
  <c r="J113" i="12" s="1"/>
  <c r="AE327" i="14"/>
  <c r="J322" i="12" s="1"/>
  <c r="I322" i="12"/>
  <c r="AE27" i="14"/>
  <c r="J22" i="12" s="1"/>
  <c r="I22" i="12"/>
  <c r="AE32" i="14"/>
  <c r="J27" i="12" s="1"/>
  <c r="I27" i="12"/>
  <c r="I269" i="12"/>
  <c r="AE274" i="14"/>
  <c r="J269" i="12" s="1"/>
  <c r="I328" i="12"/>
  <c r="AE333" i="14"/>
  <c r="J328" i="12" s="1"/>
  <c r="AE207" i="14"/>
  <c r="J202" i="12" s="1"/>
  <c r="I202" i="12"/>
  <c r="AE213" i="14"/>
  <c r="J208" i="12" s="1"/>
  <c r="AE227" i="14"/>
  <c r="J222" i="12" s="1"/>
  <c r="I222" i="12"/>
  <c r="I173" i="12"/>
  <c r="AE178" i="14"/>
  <c r="J173" i="12" s="1"/>
  <c r="AE103" i="14"/>
  <c r="J98" i="12" s="1"/>
  <c r="I98" i="12"/>
  <c r="AE289" i="14"/>
  <c r="J284" i="12" s="1"/>
  <c r="I284" i="12"/>
  <c r="AE15" i="14"/>
  <c r="J10" i="12" s="1"/>
  <c r="I10" i="12"/>
  <c r="I313" i="12"/>
  <c r="AE318" i="14"/>
  <c r="J313" i="12" s="1"/>
  <c r="AE280" i="14"/>
  <c r="J275" i="12" s="1"/>
  <c r="I275" i="12"/>
  <c r="AE329" i="14"/>
  <c r="J324" i="12" s="1"/>
  <c r="I324" i="12"/>
  <c r="I114" i="12"/>
  <c r="AE119" i="14"/>
  <c r="J114" i="12" s="1"/>
  <c r="I240" i="12"/>
  <c r="AE245" i="14"/>
  <c r="J240" i="12" s="1"/>
  <c r="I49" i="12"/>
  <c r="AE54" i="14"/>
  <c r="J49" i="12" s="1"/>
  <c r="I331" i="12"/>
  <c r="AE336" i="14"/>
  <c r="J331" i="12" s="1"/>
  <c r="AE71" i="14"/>
  <c r="J66" i="12" s="1"/>
  <c r="I66" i="12"/>
  <c r="AE91" i="14"/>
  <c r="J86" i="12" s="1"/>
  <c r="I86" i="12"/>
  <c r="AE180" i="14"/>
  <c r="J175" i="12" s="1"/>
  <c r="I175" i="12"/>
  <c r="I168" i="12"/>
  <c r="AE173" i="14"/>
  <c r="J168" i="12" s="1"/>
  <c r="I265" i="12"/>
  <c r="AE270" i="14"/>
  <c r="J265" i="12" s="1"/>
  <c r="I139" i="12"/>
  <c r="I263" i="12"/>
  <c r="AE268" i="14"/>
  <c r="J263" i="12" s="1"/>
  <c r="AE73" i="14"/>
  <c r="J68" i="12" s="1"/>
  <c r="I68" i="12"/>
  <c r="AE95" i="14"/>
  <c r="J90" i="12" s="1"/>
  <c r="I90" i="12"/>
  <c r="I190" i="12"/>
  <c r="AE195" i="14"/>
  <c r="J190" i="12" s="1"/>
  <c r="AE177" i="14"/>
  <c r="J172" i="12" s="1"/>
  <c r="I172" i="12"/>
  <c r="I317" i="12"/>
  <c r="AE322" i="14"/>
  <c r="J317" i="12" s="1"/>
  <c r="I50" i="12"/>
  <c r="AE55" i="14"/>
  <c r="J50" i="12" s="1"/>
  <c r="AE175" i="14"/>
  <c r="J170" i="12" s="1"/>
  <c r="I170" i="12"/>
  <c r="AE64" i="14"/>
  <c r="J59" i="12" s="1"/>
  <c r="I59" i="12"/>
  <c r="AE297" i="14"/>
  <c r="J292" i="12" s="1"/>
  <c r="I292" i="12"/>
  <c r="I29" i="12"/>
  <c r="AE34" i="14"/>
  <c r="J29" i="12" s="1"/>
  <c r="I155" i="12"/>
  <c r="AE160" i="14"/>
  <c r="J155" i="12" s="1"/>
  <c r="AE210" i="14"/>
  <c r="J205" i="12" s="1"/>
  <c r="I205" i="12"/>
  <c r="I160" i="12"/>
  <c r="AE165" i="14"/>
  <c r="J160" i="12" s="1"/>
  <c r="I251" i="12"/>
  <c r="AE256" i="14"/>
  <c r="J251" i="12" s="1"/>
  <c r="I261" i="12"/>
  <c r="AE266" i="14"/>
  <c r="J261" i="12" s="1"/>
  <c r="AE39" i="14"/>
  <c r="J34" i="12" s="1"/>
  <c r="I34" i="12"/>
  <c r="AE277" i="14"/>
  <c r="J272" i="12" s="1"/>
  <c r="I272" i="12"/>
  <c r="AE41" i="14"/>
  <c r="J36" i="12" s="1"/>
  <c r="I36" i="12"/>
  <c r="AE70" i="14"/>
  <c r="J65" i="12" s="1"/>
  <c r="I65" i="12"/>
  <c r="I171" i="12"/>
  <c r="AE176" i="14"/>
  <c r="J171" i="12" s="1"/>
  <c r="AE239" i="14"/>
  <c r="J234" i="12" s="1"/>
  <c r="I234" i="12"/>
  <c r="I230" i="12"/>
  <c r="AE235" i="14"/>
  <c r="J230" i="12" s="1"/>
  <c r="I223" i="12"/>
  <c r="AE228" i="14"/>
  <c r="J223" i="12" s="1"/>
  <c r="I259" i="12"/>
  <c r="AE264" i="14"/>
  <c r="J259" i="12" s="1"/>
  <c r="AE33" i="14"/>
  <c r="J28" i="12" s="1"/>
  <c r="I28" i="12"/>
  <c r="I220" i="12"/>
  <c r="AE225" i="14"/>
  <c r="J220" i="12" s="1"/>
  <c r="AE120" i="14"/>
  <c r="J115" i="12" s="1"/>
  <c r="I115" i="12"/>
  <c r="I85" i="12"/>
  <c r="AE90" i="14"/>
  <c r="J85" i="12" s="1"/>
  <c r="I316" i="12"/>
  <c r="AE321" i="14"/>
  <c r="J316" i="12" s="1"/>
  <c r="I147" i="12"/>
  <c r="AE152" i="14"/>
  <c r="J147" i="12" s="1"/>
  <c r="AE288" i="14"/>
  <c r="J283" i="12" s="1"/>
  <c r="I283" i="12"/>
  <c r="AE94" i="14"/>
  <c r="J89" i="12" s="1"/>
  <c r="I89" i="12"/>
  <c r="AE314" i="14"/>
  <c r="J309" i="12" s="1"/>
  <c r="I309" i="12"/>
  <c r="I141" i="12"/>
  <c r="AE146" i="14"/>
  <c r="J141" i="12" s="1"/>
  <c r="AE332" i="14"/>
  <c r="J327" i="12" s="1"/>
  <c r="I327" i="12"/>
  <c r="I142" i="12"/>
  <c r="AE147" i="14"/>
  <c r="J142" i="12" s="1"/>
  <c r="I56" i="12"/>
  <c r="AE61" i="14"/>
  <c r="J56" i="12" s="1"/>
  <c r="I72" i="12"/>
  <c r="AE77" i="14"/>
  <c r="J72" i="12" s="1"/>
  <c r="I132" i="12"/>
  <c r="AE137" i="14"/>
  <c r="J132" i="12" s="1"/>
  <c r="AE29" i="14"/>
  <c r="J24" i="12" s="1"/>
  <c r="I24" i="12"/>
  <c r="AE117" i="14"/>
  <c r="J112" i="12" s="1"/>
  <c r="I112" i="12"/>
  <c r="I53" i="12"/>
  <c r="AE58" i="14"/>
  <c r="J53" i="12" s="1"/>
  <c r="I290" i="12"/>
  <c r="AE295" i="14"/>
  <c r="J290" i="12" s="1"/>
  <c r="AE134" i="14"/>
  <c r="J129" i="12" s="1"/>
  <c r="I129" i="12"/>
  <c r="AE140" i="14"/>
  <c r="J135" i="12" s="1"/>
  <c r="I135" i="12"/>
  <c r="AE301" i="14"/>
  <c r="J296" i="12" s="1"/>
  <c r="I296" i="12"/>
  <c r="AE285" i="14"/>
  <c r="J280" i="12" s="1"/>
  <c r="I280" i="12"/>
  <c r="AE104" i="14"/>
  <c r="J99" i="12" s="1"/>
  <c r="I99" i="12"/>
  <c r="I201" i="12"/>
  <c r="AE206" i="14"/>
  <c r="J201" i="12" s="1"/>
  <c r="I238" i="12"/>
  <c r="AE243" i="14"/>
  <c r="J238" i="12" s="1"/>
  <c r="I295" i="12"/>
  <c r="AE300" i="14"/>
  <c r="J295" i="12" s="1"/>
  <c r="AE311" i="14"/>
  <c r="J306" i="12" s="1"/>
  <c r="I306" i="12"/>
  <c r="AE179" i="14"/>
  <c r="J174" i="12" s="1"/>
  <c r="I174" i="12"/>
  <c r="I256" i="12"/>
  <c r="AE261" i="14"/>
  <c r="J256" i="12" s="1"/>
  <c r="AE328" i="14"/>
  <c r="J323" i="12" s="1"/>
  <c r="I323" i="12"/>
  <c r="AE143" i="14"/>
  <c r="J138" i="12" s="1"/>
  <c r="I138" i="12"/>
  <c r="I310" i="12"/>
  <c r="AE315" i="14"/>
  <c r="J310" i="12" s="1"/>
  <c r="I176" i="12"/>
  <c r="AE181" i="14"/>
  <c r="J176" i="12" s="1"/>
  <c r="I277" i="12"/>
  <c r="AE282" i="14"/>
  <c r="J277" i="12" s="1"/>
  <c r="I12" i="12"/>
  <c r="AE17" i="14"/>
  <c r="J12" i="12" s="1"/>
  <c r="AE81" i="14"/>
  <c r="J76" i="12" s="1"/>
  <c r="I76" i="12"/>
  <c r="I333" i="12"/>
  <c r="AE338" i="14"/>
  <c r="J333" i="12" s="1"/>
  <c r="I58" i="12"/>
  <c r="AE63" i="14"/>
  <c r="J58" i="12" s="1"/>
  <c r="I325" i="12"/>
  <c r="AE330" i="14"/>
  <c r="J325" i="12" s="1"/>
  <c r="AE135" i="14"/>
  <c r="J130" i="12" s="1"/>
  <c r="I130" i="12"/>
  <c r="AE139" i="14"/>
  <c r="J134" i="12" s="1"/>
  <c r="I134" i="12"/>
  <c r="I62" i="12"/>
  <c r="AE67" i="14"/>
  <c r="J62" i="12" s="1"/>
  <c r="I304" i="12"/>
  <c r="AE309" i="14"/>
  <c r="J304" i="12" s="1"/>
  <c r="I180" i="12"/>
  <c r="AE185" i="14"/>
  <c r="J180" i="12" s="1"/>
  <c r="I154" i="12"/>
  <c r="AE159" i="14"/>
  <c r="J154" i="12" s="1"/>
  <c r="I200" i="12"/>
  <c r="AE205" i="14"/>
  <c r="J200" i="12" s="1"/>
  <c r="AE57" i="14"/>
  <c r="J52" i="12" s="1"/>
  <c r="I52" i="12"/>
  <c r="AE323" i="14"/>
  <c r="J318" i="12" s="1"/>
  <c r="I318" i="12"/>
  <c r="AE46" i="14"/>
  <c r="J41" i="12" s="1"/>
  <c r="I41" i="12"/>
  <c r="AE226" i="14"/>
  <c r="J221" i="12" s="1"/>
  <c r="I221" i="12"/>
  <c r="AE197" i="14"/>
  <c r="J192" i="12" s="1"/>
  <c r="I192" i="12"/>
  <c r="I103" i="12"/>
  <c r="AE108" i="14"/>
  <c r="J103" i="12" s="1"/>
  <c r="I106" i="12"/>
  <c r="AE111" i="14"/>
  <c r="J106" i="12" s="1"/>
  <c r="I146" i="12"/>
  <c r="AE151" i="14"/>
  <c r="J146" i="12" s="1"/>
  <c r="I329" i="12"/>
  <c r="AE334" i="14"/>
  <c r="J329" i="12" s="1"/>
  <c r="I102" i="12"/>
  <c r="AE107" i="14"/>
  <c r="J102" i="12" s="1"/>
  <c r="I271" i="12"/>
  <c r="AE276" i="14"/>
  <c r="J271" i="12" s="1"/>
  <c r="I57" i="12"/>
  <c r="AE62" i="14"/>
  <c r="J57" i="12" s="1"/>
  <c r="I332" i="12"/>
  <c r="AE337" i="14"/>
  <c r="J332" i="12" s="1"/>
  <c r="AE193" i="14"/>
  <c r="J188" i="12" s="1"/>
  <c r="I188" i="12"/>
  <c r="I229" i="12"/>
  <c r="AE234" i="14"/>
  <c r="J229" i="12" s="1"/>
  <c r="AE60" i="14"/>
  <c r="J55" i="12" s="1"/>
  <c r="I55" i="12"/>
  <c r="AE299" i="14"/>
  <c r="J294" i="12" s="1"/>
  <c r="I294" i="12"/>
  <c r="AE294" i="14"/>
  <c r="J289" i="12" s="1"/>
  <c r="I289" i="12"/>
  <c r="AE196" i="14"/>
  <c r="J191" i="12" s="1"/>
  <c r="I191" i="12"/>
  <c r="AE30" i="14"/>
  <c r="J25" i="12" s="1"/>
  <c r="I25" i="12"/>
  <c r="AE163" i="14"/>
  <c r="J158" i="12" s="1"/>
  <c r="I158" i="12"/>
  <c r="I166" i="12"/>
  <c r="AE171" i="14"/>
  <c r="J166" i="12" s="1"/>
  <c r="I128" i="12"/>
  <c r="AE133" i="14"/>
  <c r="J128" i="12" s="1"/>
  <c r="AE28" i="14"/>
  <c r="J23" i="12" s="1"/>
  <c r="I23" i="12"/>
  <c r="AE21" i="14"/>
  <c r="J16" i="12" s="1"/>
  <c r="I16" i="12"/>
  <c r="I245" i="12"/>
  <c r="AE250" i="14"/>
  <c r="J245" i="12" s="1"/>
  <c r="AE218" i="14"/>
  <c r="J213" i="12" s="1"/>
  <c r="I213" i="12"/>
  <c r="AE192" i="14"/>
  <c r="J187" i="12" s="1"/>
  <c r="I187" i="12"/>
  <c r="AE170" i="14"/>
  <c r="J165" i="12" s="1"/>
  <c r="I165" i="12"/>
  <c r="I51" i="12"/>
  <c r="AE56" i="14"/>
  <c r="J51" i="12" s="1"/>
  <c r="AE312" i="14"/>
  <c r="J307" i="12" s="1"/>
  <c r="I84" i="12"/>
  <c r="AE89" i="14"/>
  <c r="J84" i="12" s="1"/>
  <c r="I264" i="12"/>
  <c r="AE269" i="14"/>
  <c r="J264" i="12" s="1"/>
  <c r="AE47" i="14"/>
  <c r="J42" i="12" s="1"/>
  <c r="I42" i="12"/>
  <c r="I35" i="12"/>
  <c r="AE40" i="14"/>
  <c r="J35" i="12" s="1"/>
  <c r="I159" i="12"/>
  <c r="AE164" i="14"/>
  <c r="J159" i="12" s="1"/>
  <c r="I218" i="12"/>
  <c r="AE223" i="14"/>
  <c r="J218" i="12" s="1"/>
  <c r="AE166" i="14"/>
  <c r="J161" i="12" s="1"/>
  <c r="I161" i="12"/>
  <c r="I189" i="12"/>
  <c r="AE194" i="14"/>
  <c r="J189" i="12" s="1"/>
  <c r="AE251" i="14"/>
  <c r="J246" i="12" s="1"/>
  <c r="I246" i="12"/>
  <c r="AE242" i="14"/>
  <c r="J237" i="12" s="1"/>
  <c r="I237" i="12"/>
  <c r="AE25" i="14"/>
  <c r="J20" i="12" s="1"/>
  <c r="I20" i="12"/>
  <c r="I231" i="12"/>
  <c r="AE236" i="14"/>
  <c r="J231" i="12" s="1"/>
  <c r="I273" i="12"/>
  <c r="AE278" i="14"/>
  <c r="J273" i="12" s="1"/>
  <c r="AE265" i="14"/>
  <c r="J260" i="12" s="1"/>
  <c r="I260" i="12"/>
  <c r="AE238" i="14"/>
  <c r="J233" i="12" s="1"/>
  <c r="I233" i="12"/>
  <c r="I330" i="12"/>
  <c r="AE335" i="14"/>
  <c r="J330" i="12" s="1"/>
  <c r="I198" i="12"/>
  <c r="AE203" i="14"/>
  <c r="J198" i="12" s="1"/>
  <c r="I150" i="12"/>
  <c r="AE155" i="14"/>
  <c r="J150" i="12" s="1"/>
  <c r="AE212" i="14"/>
  <c r="J207" i="12" s="1"/>
  <c r="I207" i="12"/>
  <c r="AE272" i="14"/>
  <c r="J267" i="12" s="1"/>
  <c r="I267" i="12"/>
  <c r="AE129" i="14"/>
  <c r="J124" i="12" s="1"/>
  <c r="I124" i="12"/>
  <c r="I74" i="12"/>
  <c r="AE79" i="14"/>
  <c r="J74" i="12" s="1"/>
  <c r="AE183" i="14"/>
  <c r="J178" i="12" s="1"/>
  <c r="I178" i="12"/>
  <c r="AE304" i="14"/>
  <c r="J299" i="12" s="1"/>
  <c r="I299" i="12"/>
  <c r="AE123" i="14"/>
  <c r="J118" i="12" s="1"/>
  <c r="I118" i="12"/>
  <c r="AE72" i="14"/>
  <c r="J67" i="12" s="1"/>
  <c r="I67" i="12"/>
  <c r="I93" i="12"/>
  <c r="AE98" i="14"/>
  <c r="J93" i="12" s="1"/>
  <c r="AE172" i="14"/>
  <c r="J167" i="12" s="1"/>
  <c r="I167" i="12"/>
  <c r="AE325" i="14"/>
  <c r="J320" i="12" s="1"/>
  <c r="I320" i="12"/>
  <c r="AE125" i="14"/>
  <c r="J120" i="12" s="1"/>
  <c r="I120" i="12"/>
  <c r="I14" i="12"/>
  <c r="AE19" i="14"/>
  <c r="I314" i="12" l="1"/>
  <c r="AE93" i="14"/>
  <c r="J88" i="12" s="1"/>
  <c r="I307" i="12"/>
  <c r="I250" i="12"/>
  <c r="I212" i="12"/>
  <c r="AE149" i="14"/>
  <c r="J144" i="12" s="1"/>
  <c r="AE82" i="14"/>
  <c r="J77" i="12" s="1"/>
  <c r="AE109" i="14"/>
  <c r="J104" i="12" s="1"/>
  <c r="I248" i="12"/>
  <c r="AE167" i="14"/>
  <c r="J162" i="12" s="1"/>
  <c r="I116" i="12"/>
  <c r="I82" i="12"/>
  <c r="I44" i="12"/>
  <c r="AE241" i="14"/>
  <c r="J236" i="12" s="1"/>
  <c r="AE115" i="14"/>
  <c r="J110" i="12" s="1"/>
  <c r="I208" i="12"/>
  <c r="AE144" i="14"/>
  <c r="J139" i="12" s="1"/>
  <c r="I131" i="12"/>
  <c r="AE97" i="14"/>
  <c r="J92" i="12" s="1"/>
  <c r="I278" i="12"/>
  <c r="I224" i="12"/>
  <c r="AE281" i="14"/>
  <c r="J276" i="12" s="1"/>
  <c r="AE244" i="14"/>
  <c r="J239" i="12" s="1"/>
  <c r="AE150" i="14"/>
  <c r="J145" i="12" s="1"/>
  <c r="AE53" i="14"/>
  <c r="J48" i="12" s="1"/>
  <c r="I210" i="12"/>
  <c r="I136" i="12"/>
  <c r="I19" i="12"/>
  <c r="AE287" i="14"/>
  <c r="J282" i="12" s="1"/>
  <c r="AE182" i="14"/>
  <c r="J177" i="12" s="1"/>
  <c r="AE246" i="14"/>
  <c r="J241" i="12" s="1"/>
  <c r="AE211" i="14"/>
  <c r="J206" i="12" s="1"/>
  <c r="I47" i="12"/>
  <c r="AE209" i="14"/>
  <c r="J204" i="12" s="1"/>
  <c r="I254" i="12"/>
  <c r="I195" i="12"/>
  <c r="AE290" i="14"/>
  <c r="J285" i="12" s="1"/>
  <c r="I87" i="12"/>
  <c r="I276" i="12"/>
  <c r="AE189" i="14"/>
  <c r="J184" i="12" s="1"/>
  <c r="I235" i="12"/>
  <c r="I127" i="12"/>
  <c r="AE221" i="14"/>
  <c r="J216" i="12" s="1"/>
  <c r="AE131" i="14"/>
  <c r="J126" i="12" s="1"/>
  <c r="I32" i="12"/>
  <c r="AE263" i="14"/>
  <c r="J258" i="12" s="1"/>
  <c r="AE50" i="14"/>
  <c r="J45" i="12" s="1"/>
  <c r="AE291" i="14"/>
  <c r="J286" i="12" s="1"/>
  <c r="I169" i="12"/>
  <c r="AE201" i="14"/>
  <c r="J196" i="12" s="1"/>
  <c r="I179" i="12"/>
  <c r="AE208" i="14"/>
  <c r="J203" i="12" s="1"/>
  <c r="AE106" i="14"/>
  <c r="J101" i="12" s="1"/>
  <c r="I78" i="12"/>
  <c r="AE83" i="14"/>
  <c r="J78" i="12" s="1"/>
  <c r="AE49" i="14"/>
  <c r="J44" i="12" s="1"/>
  <c r="I236" i="12"/>
  <c r="AE24" i="14"/>
  <c r="J19" i="12" s="1"/>
  <c r="AE141" i="14"/>
  <c r="J136" i="12" s="1"/>
  <c r="I144" i="12"/>
  <c r="AE217" i="14"/>
  <c r="J212" i="12" s="1"/>
  <c r="AE122" i="14"/>
  <c r="J117" i="12" s="1"/>
  <c r="I117" i="12"/>
  <c r="I206" i="12"/>
  <c r="AE222" i="14"/>
  <c r="J217" i="12" s="1"/>
  <c r="I217" i="12"/>
  <c r="AE231" i="14"/>
  <c r="J226" i="12" s="1"/>
  <c r="I226" i="12"/>
  <c r="I282" i="12"/>
  <c r="AE215" i="14"/>
  <c r="J210" i="12" s="1"/>
  <c r="AE35" i="14"/>
  <c r="J30" i="12" s="1"/>
  <c r="I30" i="12"/>
  <c r="I145" i="12"/>
  <c r="I216" i="12"/>
  <c r="AE306" i="14"/>
  <c r="J301" i="12" s="1"/>
  <c r="I301" i="12"/>
  <c r="AE156" i="14"/>
  <c r="J151" i="12" s="1"/>
  <c r="I151" i="12"/>
  <c r="I126" i="12"/>
  <c r="I182" i="12"/>
  <c r="AE187" i="14"/>
  <c r="J182" i="12" s="1"/>
  <c r="I177" i="12"/>
  <c r="I184" i="12"/>
  <c r="I203" i="12"/>
  <c r="AE200" i="14"/>
  <c r="J195" i="12" s="1"/>
  <c r="AE37" i="14"/>
  <c r="J32" i="12" s="1"/>
  <c r="I239" i="12"/>
  <c r="AE52" i="14"/>
  <c r="J47" i="12" s="1"/>
  <c r="I48" i="12"/>
  <c r="I88" i="12"/>
  <c r="I285" i="12"/>
  <c r="I204" i="12"/>
  <c r="AE26" i="14"/>
  <c r="J21" i="12" s="1"/>
  <c r="I21" i="12"/>
  <c r="AE204" i="14"/>
  <c r="J199" i="12" s="1"/>
  <c r="I199" i="12"/>
  <c r="AE92" i="14"/>
  <c r="J87" i="12" s="1"/>
  <c r="AE88" i="14"/>
  <c r="J83" i="12" s="1"/>
  <c r="I83" i="12"/>
  <c r="AE253" i="14"/>
  <c r="J248" i="12" s="1"/>
  <c r="AE240" i="14"/>
  <c r="J235" i="12" s="1"/>
  <c r="AE255" i="14"/>
  <c r="J250" i="12" s="1"/>
  <c r="AE319" i="14"/>
  <c r="J314" i="12" s="1"/>
  <c r="AE87" i="14"/>
  <c r="J82" i="12" s="1"/>
  <c r="I196" i="12"/>
  <c r="AE237" i="14"/>
  <c r="J232" i="12" s="1"/>
  <c r="I232" i="12"/>
  <c r="AE184" i="14"/>
  <c r="J179" i="12" s="1"/>
  <c r="AE136" i="14"/>
  <c r="J131" i="12" s="1"/>
  <c r="AE174" i="14"/>
  <c r="J169" i="12" s="1"/>
  <c r="AE229" i="14"/>
  <c r="J224" i="12" s="1"/>
  <c r="AE331" i="14"/>
  <c r="J326" i="12" s="1"/>
  <c r="I326" i="12"/>
  <c r="I91" i="12"/>
  <c r="AE96" i="14"/>
  <c r="J91" i="12" s="1"/>
  <c r="I157" i="12"/>
  <c r="AE162" i="14"/>
  <c r="J157" i="12" s="1"/>
  <c r="I95" i="12"/>
  <c r="AE100" i="14"/>
  <c r="J95" i="12" s="1"/>
  <c r="AE161" i="14"/>
  <c r="J156" i="12" s="1"/>
  <c r="I156" i="12"/>
  <c r="AE121" i="14"/>
  <c r="J116" i="12" s="1"/>
  <c r="AE132" i="14"/>
  <c r="J127" i="12" s="1"/>
  <c r="AE18" i="14"/>
  <c r="J13" i="12" s="1"/>
  <c r="I13" i="12"/>
  <c r="AE271" i="14"/>
  <c r="J266" i="12" s="1"/>
  <c r="I266" i="12"/>
  <c r="I111" i="12"/>
  <c r="AE116" i="14"/>
  <c r="J111" i="12" s="1"/>
  <c r="AE232" i="14"/>
  <c r="J227" i="12" s="1"/>
  <c r="I227" i="12"/>
  <c r="I228" i="12"/>
  <c r="AE233" i="14"/>
  <c r="J228" i="12" s="1"/>
  <c r="I40" i="12"/>
  <c r="AE45" i="14"/>
  <c r="J40" i="12" s="1"/>
  <c r="I153" i="12"/>
  <c r="AE158" i="14"/>
  <c r="J153" i="12" s="1"/>
  <c r="AE68" i="14"/>
  <c r="J63" i="12" s="1"/>
  <c r="I63" i="12"/>
  <c r="AE69" i="14"/>
  <c r="J64" i="12" s="1"/>
  <c r="I64" i="12"/>
  <c r="AE260" i="14"/>
  <c r="J255" i="12" s="1"/>
  <c r="I255" i="12"/>
  <c r="I291" i="12"/>
  <c r="AE296" i="14"/>
  <c r="J291" i="12" s="1"/>
  <c r="F60" i="2"/>
  <c r="M335" i="12"/>
  <c r="F55" i="2"/>
  <c r="AF340" i="14"/>
  <c r="L335" i="12"/>
  <c r="L341" i="12"/>
  <c r="AD14" i="14"/>
  <c r="AC340" i="14"/>
  <c r="J14" i="12"/>
  <c r="I9" i="12" l="1"/>
  <c r="AE14" i="14"/>
  <c r="AE3" i="14" s="1"/>
  <c r="AD340" i="14"/>
  <c r="AD11" i="14"/>
  <c r="F22" i="2" l="1"/>
  <c r="AE340" i="14"/>
  <c r="F23" i="2" s="1"/>
  <c r="J9" i="12"/>
  <c r="AE4" i="14"/>
  <c r="F28" i="2" s="1"/>
  <c r="F29" i="2" s="1"/>
  <c r="F25" i="2"/>
  <c r="F26" i="2" s="1"/>
  <c r="AE6" i="14"/>
  <c r="I335" i="12"/>
  <c r="I339" i="12"/>
  <c r="I337" i="12"/>
</calcChain>
</file>

<file path=xl/sharedStrings.xml><?xml version="1.0" encoding="utf-8"?>
<sst xmlns="http://schemas.openxmlformats.org/spreadsheetml/2006/main" count="1186" uniqueCount="526">
  <si>
    <t>Obs</t>
  </si>
  <si>
    <t>dist</t>
  </si>
  <si>
    <t>District_Name</t>
  </si>
  <si>
    <t>l601_b</t>
  </si>
  <si>
    <t>Scpp_a</t>
  </si>
  <si>
    <t>AGWSR</t>
  </si>
  <si>
    <t>Adair-Casey</t>
  </si>
  <si>
    <t>Adel DeSoto Minburn</t>
  </si>
  <si>
    <t>Akron Westfield</t>
  </si>
  <si>
    <t>Albert City-Truesdale</t>
  </si>
  <si>
    <t>Albia</t>
  </si>
  <si>
    <t>Alburnett</t>
  </si>
  <si>
    <t>Alden</t>
  </si>
  <si>
    <t>Algona</t>
  </si>
  <si>
    <t>Allamakee</t>
  </si>
  <si>
    <t>North Butler</t>
  </si>
  <si>
    <t>Alta</t>
  </si>
  <si>
    <t>Ames</t>
  </si>
  <si>
    <t>Anamosa</t>
  </si>
  <si>
    <t>Andrew</t>
  </si>
  <si>
    <t>Ankeny</t>
  </si>
  <si>
    <t>Aplington-Parkersburg</t>
  </si>
  <si>
    <t>North Union</t>
  </si>
  <si>
    <t>Ar-We-Va</t>
  </si>
  <si>
    <t>Atlantic</t>
  </si>
  <si>
    <t>Audubon</t>
  </si>
  <si>
    <t>Aurelia</t>
  </si>
  <si>
    <t>A-H-S-T</t>
  </si>
  <si>
    <t>Ballard</t>
  </si>
  <si>
    <t>Battle Creek-Ida Grove</t>
  </si>
  <si>
    <t>Baxter</t>
  </si>
  <si>
    <t>BCLUW</t>
  </si>
  <si>
    <t>Bedford</t>
  </si>
  <si>
    <t>Belle Plaine</t>
  </si>
  <si>
    <t>Bellevue</t>
  </si>
  <si>
    <t>Belmond-Klemme</t>
  </si>
  <si>
    <t>Bennett</t>
  </si>
  <si>
    <t>Benton</t>
  </si>
  <si>
    <t>Bettendorf</t>
  </si>
  <si>
    <t>Eddyville-Blakesburg-</t>
  </si>
  <si>
    <t>Bondurant-Farrar</t>
  </si>
  <si>
    <t>Boone</t>
  </si>
  <si>
    <t>Boyden-Hull</t>
  </si>
  <si>
    <t>West Hancock</t>
  </si>
  <si>
    <t>Brooklyn-Guernsey-Malcom</t>
  </si>
  <si>
    <t>North Iowa</t>
  </si>
  <si>
    <t>Burlington</t>
  </si>
  <si>
    <t>CAM</t>
  </si>
  <si>
    <t>CAL</t>
  </si>
  <si>
    <t>Calamus-Wheatland</t>
  </si>
  <si>
    <t>Camanche</t>
  </si>
  <si>
    <t>Cardinal</t>
  </si>
  <si>
    <t>Carlisle</t>
  </si>
  <si>
    <t>Carroll</t>
  </si>
  <si>
    <t>Cedar Falls</t>
  </si>
  <si>
    <t>Cedar Rapids</t>
  </si>
  <si>
    <t>Center Point-Urbana</t>
  </si>
  <si>
    <t>Centerville</t>
  </si>
  <si>
    <t>Central Lee</t>
  </si>
  <si>
    <t>Central</t>
  </si>
  <si>
    <t>Central City</t>
  </si>
  <si>
    <t>Central Decatur</t>
  </si>
  <si>
    <t>Central Lyon</t>
  </si>
  <si>
    <t>Chariton</t>
  </si>
  <si>
    <t>Charles City</t>
  </si>
  <si>
    <t>Charter Oak-Ute</t>
  </si>
  <si>
    <t>Cherokee</t>
  </si>
  <si>
    <t>Clarinda</t>
  </si>
  <si>
    <t>Clarion-Goldfield-Dows</t>
  </si>
  <si>
    <t>Clarke</t>
  </si>
  <si>
    <t>Clarksville</t>
  </si>
  <si>
    <t>Clay Central-Everly</t>
  </si>
  <si>
    <t>Clear Creek Amana</t>
  </si>
  <si>
    <t>Clear Lake</t>
  </si>
  <si>
    <t>Clinton</t>
  </si>
  <si>
    <t>Colfax-Mingo</t>
  </si>
  <si>
    <t>College</t>
  </si>
  <si>
    <t>Collins-Maxwell</t>
  </si>
  <si>
    <t>Colo-NESCO School</t>
  </si>
  <si>
    <t>Columbus</t>
  </si>
  <si>
    <t>Coon Rapids-Bayard</t>
  </si>
  <si>
    <t>Corning</t>
  </si>
  <si>
    <t>Council Bluffs</t>
  </si>
  <si>
    <t>Creston</t>
  </si>
  <si>
    <t>Dallas Center-Grimes</t>
  </si>
  <si>
    <t>Danville</t>
  </si>
  <si>
    <t>Davenport</t>
  </si>
  <si>
    <t>Davis County</t>
  </si>
  <si>
    <t>Decorah Community</t>
  </si>
  <si>
    <t>Delwood</t>
  </si>
  <si>
    <t>Denison</t>
  </si>
  <si>
    <t>Denver</t>
  </si>
  <si>
    <t>Des Moines Independent</t>
  </si>
  <si>
    <t>Diagonal</t>
  </si>
  <si>
    <t>Dike-New Hartford</t>
  </si>
  <si>
    <t>Dubuque</t>
  </si>
  <si>
    <t>Dunkerton</t>
  </si>
  <si>
    <t>Boyer Valley</t>
  </si>
  <si>
    <t>Durant</t>
  </si>
  <si>
    <t>Union</t>
  </si>
  <si>
    <t>Eagle Grove</t>
  </si>
  <si>
    <t>Earlham</t>
  </si>
  <si>
    <t>East Buchanan</t>
  </si>
  <si>
    <t>Easton Valley</t>
  </si>
  <si>
    <t>East Union</t>
  </si>
  <si>
    <t>Eastern Allamakee</t>
  </si>
  <si>
    <t>River Valley</t>
  </si>
  <si>
    <t>Edgewood-Colesburg</t>
  </si>
  <si>
    <t>Eldora-New Providence</t>
  </si>
  <si>
    <t>Emmetsburg</t>
  </si>
  <si>
    <t>English Valleys</t>
  </si>
  <si>
    <t>Essex</t>
  </si>
  <si>
    <t>Estherville Lincoln</t>
  </si>
  <si>
    <t>Exira-Elk Horn_Kimballton</t>
  </si>
  <si>
    <t>Fairfield</t>
  </si>
  <si>
    <t>Farragut</t>
  </si>
  <si>
    <t>Forest City</t>
  </si>
  <si>
    <t>Fort Dodge</t>
  </si>
  <si>
    <t>Fort Madison</t>
  </si>
  <si>
    <t>Fremont-Mills</t>
  </si>
  <si>
    <t>Galva-Holstein</t>
  </si>
  <si>
    <t>Garner-Hayfield</t>
  </si>
  <si>
    <t>George-Little Rock</t>
  </si>
  <si>
    <t>Gilbert</t>
  </si>
  <si>
    <t>Gilmore City-Bradgate</t>
  </si>
  <si>
    <t>Gladbrook-Reinbeck</t>
  </si>
  <si>
    <t>Glenwood</t>
  </si>
  <si>
    <t>Glidden-Ralston</t>
  </si>
  <si>
    <t>Graettinger-Terril</t>
  </si>
  <si>
    <t>Nodaway Valley</t>
  </si>
  <si>
    <t>GMG</t>
  </si>
  <si>
    <t>Grinnell-Newburg</t>
  </si>
  <si>
    <t>Griswold</t>
  </si>
  <si>
    <t>Grundy Center</t>
  </si>
  <si>
    <t>Guthrie Center</t>
  </si>
  <si>
    <t>Clayton Ridge</t>
  </si>
  <si>
    <t>H-L-V</t>
  </si>
  <si>
    <t>Hamburg</t>
  </si>
  <si>
    <t>Hampton-Dumont</t>
  </si>
  <si>
    <t>Harlan</t>
  </si>
  <si>
    <t>Harmony</t>
  </si>
  <si>
    <t>Harris-Lake Park</t>
  </si>
  <si>
    <t>Hartley-Melvin-Sanborn</t>
  </si>
  <si>
    <t>Highland</t>
  </si>
  <si>
    <t>Hinton</t>
  </si>
  <si>
    <t>Howard-Winneshiek</t>
  </si>
  <si>
    <t>Hubbard-Radcliffe</t>
  </si>
  <si>
    <t>Hudson</t>
  </si>
  <si>
    <t>Humboldt</t>
  </si>
  <si>
    <t>Independence</t>
  </si>
  <si>
    <t>Indianola</t>
  </si>
  <si>
    <t>Interstate 35</t>
  </si>
  <si>
    <t>Iowa City</t>
  </si>
  <si>
    <t>Iowa Falls</t>
  </si>
  <si>
    <t>Iowa Valley</t>
  </si>
  <si>
    <t>IKM-Manning</t>
  </si>
  <si>
    <t>Janesville Consolidated</t>
  </si>
  <si>
    <t>Greene County</t>
  </si>
  <si>
    <t>Jesup</t>
  </si>
  <si>
    <t>Johnston</t>
  </si>
  <si>
    <t>Keokuk</t>
  </si>
  <si>
    <t>Keota</t>
  </si>
  <si>
    <t>Kingsley-Pierson</t>
  </si>
  <si>
    <t>Knoxville</t>
  </si>
  <si>
    <t>Lake Mills</t>
  </si>
  <si>
    <t>Lamoni</t>
  </si>
  <si>
    <t>Laurens-Marathon</t>
  </si>
  <si>
    <t>Lawton-Bronson</t>
  </si>
  <si>
    <t>East Marshall</t>
  </si>
  <si>
    <t>Le Mars</t>
  </si>
  <si>
    <t>Lenox</t>
  </si>
  <si>
    <t>Lewis Central</t>
  </si>
  <si>
    <t>North Cedar</t>
  </si>
  <si>
    <t>Linn-Mar</t>
  </si>
  <si>
    <t>Lisbon</t>
  </si>
  <si>
    <t>Logan-Magnolia</t>
  </si>
  <si>
    <t>Lone Tree</t>
  </si>
  <si>
    <t>Louisa-Muscatine</t>
  </si>
  <si>
    <t>LuVerne</t>
  </si>
  <si>
    <t>Lynnville-Sully</t>
  </si>
  <si>
    <t>Madrid</t>
  </si>
  <si>
    <t>East Mills</t>
  </si>
  <si>
    <t>Manson Northwest Webster</t>
  </si>
  <si>
    <t>Maple Valley-Anthon Oto</t>
  </si>
  <si>
    <t>Maquoketa</t>
  </si>
  <si>
    <t>Maquoketa Valley</t>
  </si>
  <si>
    <t>Marcus-Meriden-Cleghorn</t>
  </si>
  <si>
    <t>Marion Independent</t>
  </si>
  <si>
    <t>Marshalltown</t>
  </si>
  <si>
    <t>Martensdale-St Marys</t>
  </si>
  <si>
    <t>Mason City</t>
  </si>
  <si>
    <t>MOC-Floyd Valley</t>
  </si>
  <si>
    <t>Mediapolis</t>
  </si>
  <si>
    <t>Melcher-Dallas</t>
  </si>
  <si>
    <t>Midland</t>
  </si>
  <si>
    <t>Mid-Prairie</t>
  </si>
  <si>
    <t>Missouri Valley</t>
  </si>
  <si>
    <t>MFL MarMac</t>
  </si>
  <si>
    <t>Montezuma</t>
  </si>
  <si>
    <t>Monticello</t>
  </si>
  <si>
    <t>Moravia</t>
  </si>
  <si>
    <t>Mormon Trail</t>
  </si>
  <si>
    <t>Morning Sun</t>
  </si>
  <si>
    <t>Moulton-Udell</t>
  </si>
  <si>
    <t>Mount Ayr</t>
  </si>
  <si>
    <t>Mount Pleasant</t>
  </si>
  <si>
    <t>Mount Vernon</t>
  </si>
  <si>
    <t>Murray</t>
  </si>
  <si>
    <t>Muscatine</t>
  </si>
  <si>
    <t>Nashua-Plainfield</t>
  </si>
  <si>
    <t>Nevada</t>
  </si>
  <si>
    <t>Newell-Fonda</t>
  </si>
  <si>
    <t>New Hampton</t>
  </si>
  <si>
    <t>New London</t>
  </si>
  <si>
    <t>Newton</t>
  </si>
  <si>
    <t>Central Springs</t>
  </si>
  <si>
    <t>Northeast</t>
  </si>
  <si>
    <t>North Fayette</t>
  </si>
  <si>
    <t>Northeast Hamilton</t>
  </si>
  <si>
    <t>North Mahaska</t>
  </si>
  <si>
    <t>North Linn</t>
  </si>
  <si>
    <t>North Kossuth</t>
  </si>
  <si>
    <t>North Polk</t>
  </si>
  <si>
    <t>North Scott</t>
  </si>
  <si>
    <t>North Tama County</t>
  </si>
  <si>
    <t>North Winneshiek</t>
  </si>
  <si>
    <t>Northwood-Kensett</t>
  </si>
  <si>
    <t>Norwalk</t>
  </si>
  <si>
    <t>Riverside</t>
  </si>
  <si>
    <t>Odebolt-Arthur</t>
  </si>
  <si>
    <t>Oelwein</t>
  </si>
  <si>
    <t>Ogden</t>
  </si>
  <si>
    <t>Okoboji</t>
  </si>
  <si>
    <t>Olin Consolidated</t>
  </si>
  <si>
    <t>Orient-Macksburg</t>
  </si>
  <si>
    <t>Osage</t>
  </si>
  <si>
    <t>Oskaloosa</t>
  </si>
  <si>
    <t>Ottumwa</t>
  </si>
  <si>
    <t>Panorama</t>
  </si>
  <si>
    <t>Paton-Churdan</t>
  </si>
  <si>
    <t>South O'Brien</t>
  </si>
  <si>
    <t>Pekin</t>
  </si>
  <si>
    <t>Pella</t>
  </si>
  <si>
    <t>Perry</t>
  </si>
  <si>
    <t>Pleasant Valley</t>
  </si>
  <si>
    <t>Pleasantville</t>
  </si>
  <si>
    <t>Pocahontas Area</t>
  </si>
  <si>
    <t>Postville</t>
  </si>
  <si>
    <t>PCM</t>
  </si>
  <si>
    <t>Prairie Valley</t>
  </si>
  <si>
    <t>Prescott</t>
  </si>
  <si>
    <t>Red Oak</t>
  </si>
  <si>
    <t>Remsen-Union</t>
  </si>
  <si>
    <t>Riceville</t>
  </si>
  <si>
    <t>Rock Valley</t>
  </si>
  <si>
    <t>Roland-Story</t>
  </si>
  <si>
    <t>Rudd-Rockford-Marble Rk</t>
  </si>
  <si>
    <t>Ruthven-Ayrshire</t>
  </si>
  <si>
    <t>St Ansgar</t>
  </si>
  <si>
    <t>Saydel</t>
  </si>
  <si>
    <t>Schaller-Crestland</t>
  </si>
  <si>
    <t>Schleswig</t>
  </si>
  <si>
    <t>Sergeant Bluff-Luton</t>
  </si>
  <si>
    <t>Seymour</t>
  </si>
  <si>
    <t>West Fork CSD</t>
  </si>
  <si>
    <t>Sheldon</t>
  </si>
  <si>
    <t>Shenandoah</t>
  </si>
  <si>
    <t>Sibley-Ocheyedan</t>
  </si>
  <si>
    <t>Sidney</t>
  </si>
  <si>
    <t>Sigourney</t>
  </si>
  <si>
    <t>Sioux Center</t>
  </si>
  <si>
    <t>Sioux City</t>
  </si>
  <si>
    <t>Sioux Central</t>
  </si>
  <si>
    <t>South Central Calhoun</t>
  </si>
  <si>
    <t>Solon</t>
  </si>
  <si>
    <t>Southeast Warren</t>
  </si>
  <si>
    <t>South Hamilton</t>
  </si>
  <si>
    <t>Southeast Webster Grand</t>
  </si>
  <si>
    <t>South Page</t>
  </si>
  <si>
    <t>South Tama County</t>
  </si>
  <si>
    <t>South Winneshiek</t>
  </si>
  <si>
    <t>Southeast Polk</t>
  </si>
  <si>
    <t>Spencer</t>
  </si>
  <si>
    <t>Spirit Lake</t>
  </si>
  <si>
    <t>Springville</t>
  </si>
  <si>
    <t>Stanton</t>
  </si>
  <si>
    <t>Starmont</t>
  </si>
  <si>
    <t>Storm Lake</t>
  </si>
  <si>
    <t>Stratford</t>
  </si>
  <si>
    <t>West Central Valley</t>
  </si>
  <si>
    <t>Sumner-Fredericksburg</t>
  </si>
  <si>
    <t>Tipton</t>
  </si>
  <si>
    <t>Treynor</t>
  </si>
  <si>
    <t>Tri-Center</t>
  </si>
  <si>
    <t>Tri-County</t>
  </si>
  <si>
    <t>Tripoli</t>
  </si>
  <si>
    <t>Turkey Valley</t>
  </si>
  <si>
    <t>Twin Cedars</t>
  </si>
  <si>
    <t>Twin Rivers</t>
  </si>
  <si>
    <t>Underwood</t>
  </si>
  <si>
    <t>United</t>
  </si>
  <si>
    <t>Urbandale</t>
  </si>
  <si>
    <t>Valley</t>
  </si>
  <si>
    <t>Van Buren</t>
  </si>
  <si>
    <t>Van Meter</t>
  </si>
  <si>
    <t>Villisca</t>
  </si>
  <si>
    <t>Vinton-Shellsburg</t>
  </si>
  <si>
    <t>Waco</t>
  </si>
  <si>
    <t>East Sac County</t>
  </si>
  <si>
    <t>Walnut</t>
  </si>
  <si>
    <t>Wapello</t>
  </si>
  <si>
    <t>Wapsie Valley</t>
  </si>
  <si>
    <t>Washington</t>
  </si>
  <si>
    <t>Waterloo</t>
  </si>
  <si>
    <t>Waukee</t>
  </si>
  <si>
    <t>Waverly-Shell Rock</t>
  </si>
  <si>
    <t>Wayne</t>
  </si>
  <si>
    <t>Webster City</t>
  </si>
  <si>
    <t>West Bend-Mallard</t>
  </si>
  <si>
    <t>West Branch</t>
  </si>
  <si>
    <t>West Burlington Ind</t>
  </si>
  <si>
    <t>West Central</t>
  </si>
  <si>
    <t>West Delaware County</t>
  </si>
  <si>
    <t>West Des Moines</t>
  </si>
  <si>
    <t>Western Dubuque</t>
  </si>
  <si>
    <t>West Harrison</t>
  </si>
  <si>
    <t>West Liberty</t>
  </si>
  <si>
    <t>West Lyon</t>
  </si>
  <si>
    <t>West Marshall</t>
  </si>
  <si>
    <t>West Monona</t>
  </si>
  <si>
    <t>West Sioux</t>
  </si>
  <si>
    <t>Westwood</t>
  </si>
  <si>
    <t>Whiting</t>
  </si>
  <si>
    <t>Williamsburg</t>
  </si>
  <si>
    <t>Wilton</t>
  </si>
  <si>
    <t>Winfield-Mt Union</t>
  </si>
  <si>
    <t>Winterset</t>
  </si>
  <si>
    <t>Woodbine</t>
  </si>
  <si>
    <t>Woodbury Central</t>
  </si>
  <si>
    <t>Woodward-Granger</t>
  </si>
  <si>
    <t>New Money for Regular Program</t>
  </si>
  <si>
    <t>Budget Guarantee Amount</t>
  </si>
  <si>
    <t>School District</t>
  </si>
  <si>
    <t>FY 2016</t>
  </si>
  <si>
    <t>FY 2017</t>
  </si>
  <si>
    <t># of Districts</t>
  </si>
  <si>
    <t>New Money Total</t>
  </si>
  <si>
    <t>State Total</t>
  </si>
  <si>
    <t>AEA Total</t>
  </si>
  <si>
    <t>School District Total</t>
  </si>
  <si>
    <t>Great Prairie AEA</t>
  </si>
  <si>
    <t>AEA 13</t>
  </si>
  <si>
    <t>Northwest AEA</t>
  </si>
  <si>
    <t>AEA 11</t>
  </si>
  <si>
    <t>Grant Wood AEA</t>
  </si>
  <si>
    <t>Mississippi Bend AEA</t>
  </si>
  <si>
    <t>AEA 267</t>
  </si>
  <si>
    <t>Prairie Lakes AEA</t>
  </si>
  <si>
    <t>Keystone AEA</t>
  </si>
  <si>
    <t>Woden-Crystal Lake</t>
  </si>
  <si>
    <t>Ventura</t>
  </si>
  <si>
    <t>Titonka Consolidated</t>
  </si>
  <si>
    <t>Sentral</t>
  </si>
  <si>
    <t>Rockwell City-Lytton</t>
  </si>
  <si>
    <t>Fredericksburg</t>
  </si>
  <si>
    <t>Dows</t>
  </si>
  <si>
    <t>Corwith-Wesley</t>
  </si>
  <si>
    <t>Clearfield</t>
  </si>
  <si>
    <t>DE_Dist</t>
  </si>
  <si>
    <t>% Sal/Ben</t>
  </si>
  <si>
    <t>Sal/Ben</t>
  </si>
  <si>
    <t>Dist</t>
  </si>
  <si>
    <t>DE_dist</t>
  </si>
  <si>
    <t>Total</t>
  </si>
  <si>
    <t>Other</t>
  </si>
  <si>
    <t>Equipment</t>
  </si>
  <si>
    <t>Supplies</t>
  </si>
  <si>
    <t>Purchased Services</t>
  </si>
  <si>
    <t>Benefits</t>
  </si>
  <si>
    <t>Salaries</t>
  </si>
  <si>
    <t>District Name</t>
  </si>
  <si>
    <t>District</t>
  </si>
  <si>
    <t>Growth rate</t>
  </si>
  <si>
    <t>Growth Amount</t>
  </si>
  <si>
    <t>FY 2015</t>
  </si>
  <si>
    <t>FICA Employer Share</t>
  </si>
  <si>
    <t>IPERS Employer Share</t>
  </si>
  <si>
    <t>FICa/IPERS</t>
  </si>
  <si>
    <t>FY 2016 - salary with FICA/IPERS</t>
  </si>
  <si>
    <t>FY 2017 - salary with FICA/IPERS</t>
  </si>
  <si>
    <t>Salary/Benefits Growth Estimate:</t>
  </si>
  <si>
    <t>This is South Central Calhoun</t>
  </si>
  <si>
    <t>Est. Property Tax Rate for Budget Guarantee</t>
  </si>
  <si>
    <t>Districts with New Money &gt; 3.0%</t>
  </si>
  <si>
    <t>Districts with New Money &lt;= 3.0%</t>
  </si>
  <si>
    <t>% of Districts with New Money &gt; 3.0%</t>
  </si>
  <si>
    <t>% of Districts with New Money &lt;= 3.0%</t>
  </si>
  <si>
    <t>Regular Program Per Pupil Funding Increase</t>
  </si>
  <si>
    <t>New State Cost Per Pupil Amount</t>
  </si>
  <si>
    <t>Net New Money Total</t>
  </si>
  <si>
    <t>Net New Money in Terms of Teacher FTEs</t>
  </si>
  <si>
    <t>Districts with in an Increase in Net New Money</t>
  </si>
  <si>
    <t>% of Districts with an Increase in Net New Money</t>
  </si>
  <si>
    <t>Districts with a Decrease in Net New Money</t>
  </si>
  <si>
    <t>% of Districts with a Decrease in Net New Money</t>
  </si>
  <si>
    <t>Statewide Impact on Regular Program Funding:  New Money for School Districts</t>
  </si>
  <si>
    <t>Net New Money:  The Impact of Increasing Salaries and Benefits on New Money</t>
  </si>
  <si>
    <t>State Totals</t>
  </si>
  <si>
    <t>Districts with Decreases:</t>
  </si>
  <si>
    <t>Percent Increase in New Money</t>
  </si>
  <si>
    <t>Notes:</t>
  </si>
  <si>
    <t xml:space="preserve">The budget guarantee is funded entirely through local property taxes and is just a portion of the total school levy rate.  Property tax rate amounts are in $1,000 of taxable valuations. </t>
  </si>
  <si>
    <t>Return to Driver Tab</t>
  </si>
  <si>
    <t>Percentage of Districts</t>
  </si>
  <si>
    <t>l101_b</t>
  </si>
  <si>
    <t>Central De Witt</t>
  </si>
  <si>
    <t>Garner-Hayfield-Ventura</t>
  </si>
  <si>
    <t>Average Regular Salary for Full-time teacher from DE website</t>
  </si>
  <si>
    <t>FY14 Expenditures by Object - General Fund</t>
  </si>
  <si>
    <t>Central DeWitt</t>
  </si>
  <si>
    <t>ExiraElk Horn-Kimballton</t>
  </si>
  <si>
    <t>Exira-Elk Horn-</t>
  </si>
  <si>
    <t>SSA State Percent of Growth Impact on the Budget Guarantee</t>
  </si>
  <si>
    <t>Districts with Increases:</t>
  </si>
  <si>
    <t>Estimated net new money is a school district's new money total less estimated increased costs in salaries and benefits applied to the regular program.  The salary and benefits cost is based on the percentage of salary and benefits expenditures to total general fund expenditures (based on FY 2014 data), then multiplied by the average salary and benefit increase over the past 4 years (estimated at 3.1%).</t>
  </si>
  <si>
    <t>Sources:</t>
  </si>
  <si>
    <t>Iowa Deparment of Management, School Aid file</t>
  </si>
  <si>
    <t>IASB analysis and calculations</t>
  </si>
  <si>
    <t>Note:  Assuming districts have cost increases of at least 3.0%, this comparison shows how many districts would be able to cover these cost increases at the specific supplemental state aid (SSA) rate.</t>
  </si>
  <si>
    <t xml:space="preserve">Note: Net new money is based on new money, less estimated cost increases for salary and benefits.  Salary and benefit costs are based on each district's percentage of salary and benefit expenditures (FY 2014 data) to total general fund expenditures, and increased by 3.1% (statewide average of salary/benefit increases over last four years).  </t>
  </si>
  <si>
    <t>"New Money" is the amount of change in a school district's total regular program.</t>
  </si>
  <si>
    <t>AHSTW</t>
  </si>
  <si>
    <t>% of New Money</t>
  </si>
  <si>
    <t>New Money &gt;3%</t>
  </si>
  <si>
    <t>New Money &lt;=3%</t>
  </si>
  <si>
    <t>New Money &lt;=0%</t>
  </si>
  <si>
    <t>PT_rate_BG</t>
  </si>
  <si>
    <t>Click Here for District Impacts</t>
  </si>
  <si>
    <t>Districts with Budget Guarantee:</t>
  </si>
  <si>
    <t>Supplemental State Aid State Percent of Growth Rate</t>
  </si>
  <si>
    <t>Est.Statewide Average Property Tax Rate for Budget Guarantee</t>
  </si>
  <si>
    <t>de_dist</t>
  </si>
  <si>
    <t>L101_a</t>
  </si>
  <si>
    <t>L203_a</t>
  </si>
  <si>
    <t>L403_a</t>
  </si>
  <si>
    <t>L408_a</t>
  </si>
  <si>
    <t>l601_a</t>
  </si>
  <si>
    <t>Adel-Desoto-Minburn</t>
  </si>
  <si>
    <t>Akron-Westfield</t>
  </si>
  <si>
    <t>Alta-Aurelia</t>
  </si>
  <si>
    <t>Central Clayton</t>
  </si>
  <si>
    <t>Clear Creek-Amana</t>
  </si>
  <si>
    <t>College Community</t>
  </si>
  <si>
    <t>Colo-Nesco</t>
  </si>
  <si>
    <t>Decorah</t>
  </si>
  <si>
    <t>Des Moines</t>
  </si>
  <si>
    <t>HLV</t>
  </si>
  <si>
    <t>Janesville</t>
  </si>
  <si>
    <t>Marion</t>
  </si>
  <si>
    <t>Moc-Floyd Valley</t>
  </si>
  <si>
    <t>MFL Mar Mac</t>
  </si>
  <si>
    <t>North Fayette Valley</t>
  </si>
  <si>
    <t>North Tama</t>
  </si>
  <si>
    <t>Olin</t>
  </si>
  <si>
    <t>West Fork</t>
  </si>
  <si>
    <t>South Tama</t>
  </si>
  <si>
    <t>West Burlington</t>
  </si>
  <si>
    <t>West Delaware Co</t>
  </si>
  <si>
    <t>Western Dubuque Co</t>
  </si>
  <si>
    <t>Added to SCPP</t>
  </si>
  <si>
    <t>New Money</t>
  </si>
  <si>
    <t>Additional Increase in the State Cost Per Pupil (Equity Legislation)</t>
  </si>
  <si>
    <t>trp_a</t>
  </si>
  <si>
    <t>_TYPE_</t>
  </si>
  <si>
    <t>_FREQ_</t>
  </si>
  <si>
    <t>py_rp</t>
  </si>
  <si>
    <t>py_bg</t>
  </si>
  <si>
    <t>py_trp</t>
  </si>
  <si>
    <t>new_money</t>
  </si>
  <si>
    <t>Eddyville-Blakesburg-Fremont</t>
  </si>
  <si>
    <t>Manson-Northwest Webster</t>
  </si>
  <si>
    <t>Marcus-Meriden Cleghorn</t>
  </si>
  <si>
    <t>Rudd-Rockford-Marble Rock</t>
  </si>
  <si>
    <t>Use this SAS Program:</t>
  </si>
  <si>
    <t>SSA_Pull_file.sas</t>
  </si>
  <si>
    <t>Located at:</t>
  </si>
  <si>
    <t>Last updated:</t>
  </si>
  <si>
    <t>new money %</t>
  </si>
  <si>
    <t>New Money Total:</t>
  </si>
  <si>
    <t>Budget Guarantee Total:</t>
  </si>
  <si>
    <t># of BG Distircts:</t>
  </si>
  <si>
    <t>BG_Tax Rate:</t>
  </si>
  <si>
    <t>TV Assumed Growth</t>
  </si>
  <si>
    <t>PY BG TR</t>
  </si>
  <si>
    <t>Updated:</t>
  </si>
  <si>
    <t>using school aid program:</t>
  </si>
  <si>
    <t>district_name</t>
  </si>
  <si>
    <t>Estherville-Lincoln Central</t>
  </si>
  <si>
    <t>Van Buren County</t>
  </si>
  <si>
    <t>SSAS_Pull_file.sas</t>
  </si>
  <si>
    <t>Note:  Need to update this number when updating for new years</t>
  </si>
  <si>
    <t>FY21_BG</t>
  </si>
  <si>
    <t>FY21_TRP</t>
  </si>
  <si>
    <t>Exira-Elk Horn-Kimballton</t>
  </si>
  <si>
    <t>Average New Money Percentage</t>
  </si>
  <si>
    <t>H:\WebPostings_IASB\Advocacy_Tools\2024_Session</t>
  </si>
  <si>
    <t>schaid_fy24_fy29_v2.2</t>
  </si>
  <si>
    <t>FY 2023 SCPP</t>
  </si>
  <si>
    <t>Southeast Valley</t>
  </si>
  <si>
    <t>Iowa Department of Education, Certified Erollments</t>
  </si>
  <si>
    <t>FY 2025</t>
  </si>
  <si>
    <t>Odebolt Arthur Battle Creek Ida Grove</t>
  </si>
  <si>
    <t>FY 27 SSA</t>
  </si>
  <si>
    <t>FY26 SCPP</t>
  </si>
  <si>
    <t>FY27 Growth</t>
  </si>
  <si>
    <t>FY 27 SCPP</t>
  </si>
  <si>
    <t>FY 2026</t>
  </si>
  <si>
    <t>FY 2025 SCPP=</t>
  </si>
  <si>
    <t>Est. FY 2027</t>
  </si>
  <si>
    <t>IASB:  Supplemental State Aid Impact Tool for FY 2027 - Statewide Totals</t>
  </si>
  <si>
    <t>UnAjd_FY27 DCPP</t>
  </si>
  <si>
    <t>FY 2027 DCPP</t>
  </si>
  <si>
    <t>FY27_RP</t>
  </si>
  <si>
    <t>IASB:  Estimated FY 2027 New Money and Budget Guarantee Amounts for Specific Supplemental State Aid Percentages</t>
  </si>
  <si>
    <t>SSA Rate for FY 2026 has been set at:</t>
  </si>
  <si>
    <t>Selected SSA Rate for Est.  FY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</si>
</sst>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43" formatCode="_(* #,##0.00_);_(* \(#,##0.00\);_(* &quot;-&quot;??_);_(@_)"/>
    <numFmt numFmtId="164" formatCode="0000"/>
    <numFmt numFmtId="165" formatCode="_(&quot;$&quot;* #,##0_);_(&quot;$&quot;* \(#,##0\);_(&quot;$&quot;* &quot;-&quot;??_);_(@_)"/>
    <numFmt numFmtId="166" formatCode="_(&quot;$&quot;* #,##0.0000_);_(&quot;$&quot;* \(#,##0.0000\);_(&quot;$&quot;* &quot;-&quot;??_);_(@_)"/>
    <numFmt numFmtId="167" formatCode="0.0%"/>
    <numFmt numFmtId="168" formatCode="_(* #,##0.0_);_(* \(#,##0.0\);_(* &quot;-&quot;??_);_(@_)"/>
    <numFmt numFmtId="169" formatCode="0.000%"/>
  </numFmts>
  <fonts count="25"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0"/>
      <color theme="1"/>
      <name val="Calibri"/>
      <family val="2"/>
      <scheme val="minor"/>
    </font>
    <font>
      <b/>
      <sz val="11"/>
      <color rgb="FF000000"/>
      <name val="Arial"/>
      <family val="2"/>
    </font>
    <font>
      <sz val="9"/>
      <color theme="1"/>
      <name val="Calibri"/>
      <family val="2"/>
      <scheme val="minor"/>
    </font>
    <font>
      <sz val="10"/>
      <color rgb="FF000000"/>
      <name val="Arial"/>
      <family val="2"/>
    </font>
    <font>
      <sz val="11"/>
      <color theme="1"/>
      <name val="Arial"/>
      <family val="2"/>
    </font>
    <font>
      <b/>
      <sz val="14"/>
      <color theme="1"/>
      <name val="Arial"/>
      <family val="2"/>
    </font>
    <font>
      <b/>
      <sz val="11"/>
      <color rgb="FFFF0000"/>
      <name val="Arial"/>
      <family val="2"/>
    </font>
    <font>
      <u/>
      <sz val="11"/>
      <color theme="10"/>
      <name val="Arial"/>
      <family val="2"/>
    </font>
    <font>
      <b/>
      <sz val="11"/>
      <color theme="1"/>
      <name val="Arial"/>
      <family val="2"/>
    </font>
    <font>
      <sz val="9"/>
      <color theme="1"/>
      <name val="Arial"/>
      <family val="2"/>
    </font>
    <font>
      <sz val="11"/>
      <color rgb="FFFF0000"/>
      <name val="Arial"/>
      <family val="2"/>
    </font>
    <font>
      <sz val="9"/>
      <color rgb="FFFF0000"/>
      <name val="Arial"/>
      <family val="2"/>
    </font>
    <font>
      <b/>
      <sz val="14"/>
      <color rgb="FF0070C0"/>
      <name val="Arial"/>
      <family val="2"/>
    </font>
    <font>
      <sz val="14"/>
      <color theme="1"/>
      <name val="Arial"/>
      <family val="2"/>
    </font>
    <font>
      <b/>
      <sz val="11"/>
      <color rgb="FF0070C0"/>
      <name val="Arial"/>
      <family val="2"/>
    </font>
    <font>
      <b/>
      <sz val="12"/>
      <color rgb="FF0070C0"/>
      <name val="Arial"/>
      <family val="2"/>
    </font>
    <font>
      <sz val="10"/>
      <color theme="1"/>
      <name val="Arial"/>
      <family val="2"/>
    </font>
    <font>
      <b/>
      <sz val="12"/>
      <color theme="1"/>
      <name val="Arial"/>
      <family val="2"/>
    </font>
    <font>
      <b/>
      <sz val="10"/>
      <color theme="1"/>
      <name val="Arial"/>
      <family val="2"/>
    </font>
  </fonts>
  <fills count="11">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2" tint="-9.9948118533890809E-2"/>
        <bgColor indexed="64"/>
      </patternFill>
    </fill>
    <fill>
      <patternFill patternType="solid">
        <fgColor theme="6" tint="0.3999450666829432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79998168889431442"/>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bottom style="medium">
        <color theme="0" tint="-0.249977111117893"/>
      </bottom>
      <diagonal/>
    </border>
    <border>
      <left/>
      <right/>
      <top style="thick">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ck">
        <color theme="0" tint="-0.249977111117893"/>
      </bottom>
      <diagonal/>
    </border>
    <border>
      <left/>
      <right/>
      <top style="thin">
        <color theme="0" tint="-0.249977111117893"/>
      </top>
      <bottom style="double">
        <color theme="0" tint="-0.249977111117893"/>
      </bottom>
      <diagonal/>
    </border>
  </borders>
  <cellStyleXfs count="7">
    <xf numFmtId="0" fontId="0" fillId="0" borderId="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0" fontId="1" fillId="0" borderId="0"/>
    <xf numFmtId="9" fontId="2" fillId="0" borderId="0" applyFont="0" applyFill="0" applyBorder="0" applyAlignment="0" applyProtection="0"/>
  </cellStyleXfs>
  <cellXfs count="154">
    <xf numFmtId="0" fontId="0" fillId="0" borderId="0" xfId="0"/>
    <xf numFmtId="4" fontId="0" fillId="0" borderId="0" xfId="0" applyNumberFormat="1"/>
    <xf numFmtId="10" fontId="2" fillId="0" borderId="0" xfId="6" applyNumberFormat="1" applyFont="1"/>
    <xf numFmtId="0" fontId="0" fillId="0" borderId="0" xfId="0" applyAlignment="1">
      <alignment horizontal="right"/>
    </xf>
    <xf numFmtId="164" fontId="0" fillId="0" borderId="0" xfId="0" applyNumberFormat="1" applyAlignment="1">
      <alignment horizontal="center"/>
    </xf>
    <xf numFmtId="167" fontId="2" fillId="0" borderId="0" xfId="6" applyNumberFormat="1" applyFont="1"/>
    <xf numFmtId="0" fontId="0" fillId="0" borderId="0" xfId="0" applyAlignment="1">
      <alignment vertical="top" wrapText="1"/>
    </xf>
    <xf numFmtId="4" fontId="0" fillId="0" borderId="10" xfId="0" applyNumberFormat="1" applyBorder="1" applyAlignment="1">
      <alignment vertical="top" wrapText="1"/>
    </xf>
    <xf numFmtId="4" fontId="0" fillId="0" borderId="11" xfId="0" applyNumberFormat="1" applyBorder="1" applyAlignment="1">
      <alignment vertical="top" wrapText="1"/>
    </xf>
    <xf numFmtId="0" fontId="0" fillId="0" borderId="11" xfId="0" applyBorder="1" applyAlignment="1">
      <alignment vertical="top" wrapText="1"/>
    </xf>
    <xf numFmtId="164" fontId="0" fillId="0" borderId="12" xfId="0" applyNumberFormat="1" applyBorder="1" applyAlignment="1">
      <alignment horizontal="center" vertical="top" wrapText="1"/>
    </xf>
    <xf numFmtId="4" fontId="0" fillId="0" borderId="13" xfId="0" applyNumberFormat="1" applyBorder="1" applyAlignment="1">
      <alignment vertical="top" wrapText="1"/>
    </xf>
    <xf numFmtId="4" fontId="0" fillId="0" borderId="14" xfId="0" applyNumberFormat="1" applyBorder="1" applyAlignment="1">
      <alignment vertical="top" wrapText="1"/>
    </xf>
    <xf numFmtId="0" fontId="0" fillId="0" borderId="14" xfId="0" applyBorder="1" applyAlignment="1">
      <alignment vertical="top" wrapText="1"/>
    </xf>
    <xf numFmtId="164" fontId="0" fillId="0" borderId="15" xfId="0" applyNumberFormat="1" applyBorder="1" applyAlignment="1">
      <alignment horizontal="center" vertical="top" wrapText="1"/>
    </xf>
    <xf numFmtId="0" fontId="7" fillId="0" borderId="0" xfId="0" applyFont="1"/>
    <xf numFmtId="0" fontId="4" fillId="0" borderId="0" xfId="0" applyFont="1" applyAlignment="1">
      <alignment horizontal="center" vertical="top" wrapText="1"/>
    </xf>
    <xf numFmtId="0" fontId="4" fillId="0" borderId="16" xfId="0" applyFont="1" applyBorder="1" applyAlignment="1">
      <alignment horizontal="center" vertical="top" wrapText="1"/>
    </xf>
    <xf numFmtId="0" fontId="4" fillId="0" borderId="17" xfId="0" applyFont="1" applyBorder="1" applyAlignment="1">
      <alignment horizontal="center" vertical="top" wrapText="1"/>
    </xf>
    <xf numFmtId="0" fontId="4" fillId="0" borderId="18" xfId="0" applyFont="1" applyBorder="1" applyAlignment="1">
      <alignment horizontal="center" vertical="top" wrapText="1"/>
    </xf>
    <xf numFmtId="164" fontId="4" fillId="0" borderId="19" xfId="0" applyNumberFormat="1" applyFont="1" applyBorder="1" applyAlignment="1">
      <alignment horizontal="center" vertical="top" wrapText="1"/>
    </xf>
    <xf numFmtId="164" fontId="4" fillId="0" borderId="0" xfId="0" applyNumberFormat="1" applyFont="1" applyAlignment="1">
      <alignment horizontal="left" vertical="top"/>
    </xf>
    <xf numFmtId="0" fontId="4" fillId="2" borderId="0" xfId="0" applyFont="1" applyFill="1"/>
    <xf numFmtId="0" fontId="4" fillId="2" borderId="0" xfId="0" applyFont="1" applyFill="1" applyAlignment="1">
      <alignment horizontal="right"/>
    </xf>
    <xf numFmtId="0" fontId="0" fillId="2" borderId="0" xfId="0" applyFill="1"/>
    <xf numFmtId="0" fontId="4" fillId="0" borderId="0" xfId="0" applyFont="1"/>
    <xf numFmtId="0" fontId="4" fillId="0" borderId="0" xfId="0" applyFont="1" applyAlignment="1">
      <alignment horizontal="right"/>
    </xf>
    <xf numFmtId="4" fontId="0" fillId="2" borderId="0" xfId="0" applyNumberFormat="1" applyFill="1"/>
    <xf numFmtId="0" fontId="9" fillId="3" borderId="0" xfId="0" applyFont="1" applyFill="1"/>
    <xf numFmtId="0" fontId="6" fillId="3" borderId="0" xfId="0" applyFont="1" applyFill="1"/>
    <xf numFmtId="0" fontId="0" fillId="0" borderId="13" xfId="0" applyBorder="1" applyAlignment="1">
      <alignment vertical="top" wrapText="1"/>
    </xf>
    <xf numFmtId="0" fontId="9" fillId="4" borderId="0" xfId="0" applyFont="1" applyFill="1"/>
    <xf numFmtId="10" fontId="0" fillId="2" borderId="0" xfId="0" applyNumberFormat="1" applyFill="1"/>
    <xf numFmtId="1" fontId="0" fillId="0" borderId="0" xfId="0" applyNumberFormat="1"/>
    <xf numFmtId="0" fontId="9" fillId="5" borderId="0" xfId="0" applyFont="1" applyFill="1"/>
    <xf numFmtId="10" fontId="9" fillId="3" borderId="0" xfId="6" applyNumberFormat="1" applyFont="1" applyFill="1" applyBorder="1" applyAlignment="1"/>
    <xf numFmtId="0" fontId="5" fillId="2" borderId="0" xfId="0" applyFont="1" applyFill="1"/>
    <xf numFmtId="14" fontId="0" fillId="0" borderId="0" xfId="0" applyNumberFormat="1"/>
    <xf numFmtId="165" fontId="4" fillId="0" borderId="0" xfId="3" applyNumberFormat="1" applyFont="1"/>
    <xf numFmtId="166" fontId="4" fillId="0" borderId="0" xfId="3" applyNumberFormat="1" applyFont="1"/>
    <xf numFmtId="0" fontId="5" fillId="0" borderId="0" xfId="0" applyFont="1" applyAlignment="1">
      <alignment horizontal="center"/>
    </xf>
    <xf numFmtId="169" fontId="2" fillId="2" borderId="0" xfId="6" applyNumberFormat="1" applyFont="1" applyFill="1"/>
    <xf numFmtId="165" fontId="8" fillId="6" borderId="0" xfId="3" applyNumberFormat="1" applyFont="1" applyFill="1"/>
    <xf numFmtId="166" fontId="8" fillId="6" borderId="0" xfId="3" applyNumberFormat="1" applyFont="1" applyFill="1"/>
    <xf numFmtId="165" fontId="8" fillId="0" borderId="0" xfId="0" applyNumberFormat="1" applyFont="1"/>
    <xf numFmtId="166" fontId="0" fillId="0" borderId="0" xfId="0" applyNumberFormat="1"/>
    <xf numFmtId="0" fontId="5" fillId="7" borderId="0" xfId="0" applyFont="1" applyFill="1"/>
    <xf numFmtId="0" fontId="10" fillId="8" borderId="0" xfId="0" applyFont="1" applyFill="1"/>
    <xf numFmtId="0" fontId="10" fillId="8" borderId="0" xfId="0" applyFont="1" applyFill="1" applyAlignment="1">
      <alignment horizontal="right"/>
    </xf>
    <xf numFmtId="0" fontId="13" fillId="8" borderId="0" xfId="4" applyFont="1" applyFill="1" applyAlignment="1">
      <alignment wrapText="1"/>
    </xf>
    <xf numFmtId="0" fontId="10" fillId="8" borderId="3" xfId="0" applyFont="1" applyFill="1" applyBorder="1" applyAlignment="1">
      <alignment horizontal="right"/>
    </xf>
    <xf numFmtId="0" fontId="10" fillId="8" borderId="4" xfId="0" applyFont="1" applyFill="1" applyBorder="1"/>
    <xf numFmtId="0" fontId="10" fillId="8" borderId="6" xfId="0" applyFont="1" applyFill="1" applyBorder="1"/>
    <xf numFmtId="0" fontId="13" fillId="8" borderId="0" xfId="4" applyFont="1" applyFill="1"/>
    <xf numFmtId="0" fontId="10" fillId="8" borderId="9" xfId="0" applyFont="1" applyFill="1" applyBorder="1"/>
    <xf numFmtId="165" fontId="10" fillId="8" borderId="0" xfId="0" applyNumberFormat="1" applyFont="1" applyFill="1"/>
    <xf numFmtId="0" fontId="16" fillId="8" borderId="6" xfId="0" applyFont="1" applyFill="1" applyBorder="1"/>
    <xf numFmtId="0" fontId="16" fillId="8" borderId="0" xfId="0" applyFont="1" applyFill="1"/>
    <xf numFmtId="0" fontId="10" fillId="8" borderId="21" xfId="0" applyFont="1" applyFill="1" applyBorder="1" applyAlignment="1">
      <alignment horizontal="right"/>
    </xf>
    <xf numFmtId="0" fontId="10" fillId="8" borderId="22" xfId="0" applyFont="1" applyFill="1" applyBorder="1"/>
    <xf numFmtId="0" fontId="14" fillId="8" borderId="24" xfId="0" applyFont="1" applyFill="1" applyBorder="1" applyAlignment="1">
      <alignment horizontal="center"/>
    </xf>
    <xf numFmtId="0" fontId="10" fillId="8" borderId="24" xfId="0" applyFont="1" applyFill="1" applyBorder="1"/>
    <xf numFmtId="0" fontId="10" fillId="8" borderId="27" xfId="0" applyFont="1" applyFill="1" applyBorder="1"/>
    <xf numFmtId="0" fontId="18" fillId="8" borderId="1" xfId="0" applyFont="1" applyFill="1" applyBorder="1" applyAlignment="1">
      <alignment horizontal="right"/>
    </xf>
    <xf numFmtId="0" fontId="18" fillId="8" borderId="0" xfId="0" applyFont="1" applyFill="1" applyAlignment="1">
      <alignment horizontal="right"/>
    </xf>
    <xf numFmtId="0" fontId="14" fillId="8" borderId="0" xfId="0" applyFont="1" applyFill="1" applyAlignment="1">
      <alignment horizontal="right"/>
    </xf>
    <xf numFmtId="165" fontId="10" fillId="8" borderId="0" xfId="3" applyNumberFormat="1" applyFont="1" applyFill="1" applyBorder="1" applyAlignment="1">
      <alignment horizontal="right"/>
    </xf>
    <xf numFmtId="10" fontId="10" fillId="8" borderId="0" xfId="6" applyNumberFormat="1" applyFont="1" applyFill="1" applyBorder="1" applyAlignment="1">
      <alignment horizontal="right"/>
    </xf>
    <xf numFmtId="0" fontId="10" fillId="8" borderId="26" xfId="0" applyFont="1" applyFill="1" applyBorder="1" applyAlignment="1">
      <alignment horizontal="right"/>
    </xf>
    <xf numFmtId="167" fontId="10" fillId="8" borderId="0" xfId="6" applyNumberFormat="1" applyFont="1" applyFill="1" applyBorder="1" applyAlignment="1">
      <alignment horizontal="right"/>
    </xf>
    <xf numFmtId="0" fontId="10" fillId="8" borderId="8" xfId="0" applyFont="1" applyFill="1" applyBorder="1" applyAlignment="1">
      <alignment horizontal="right"/>
    </xf>
    <xf numFmtId="0" fontId="12" fillId="8" borderId="1" xfId="0" applyFont="1" applyFill="1" applyBorder="1" applyAlignment="1">
      <alignment horizontal="right"/>
    </xf>
    <xf numFmtId="165" fontId="16" fillId="8" borderId="0" xfId="3" applyNumberFormat="1" applyFont="1" applyFill="1" applyBorder="1" applyAlignment="1">
      <alignment horizontal="right"/>
    </xf>
    <xf numFmtId="0" fontId="16" fillId="8" borderId="0" xfId="0" applyFont="1" applyFill="1" applyAlignment="1">
      <alignment horizontal="right"/>
    </xf>
    <xf numFmtId="168" fontId="16" fillId="8" borderId="0" xfId="1" applyNumberFormat="1" applyFont="1" applyFill="1" applyBorder="1" applyAlignment="1">
      <alignment horizontal="right"/>
    </xf>
    <xf numFmtId="167" fontId="16" fillId="8" borderId="0" xfId="6" applyNumberFormat="1" applyFont="1" applyFill="1" applyBorder="1" applyAlignment="1">
      <alignment horizontal="right"/>
    </xf>
    <xf numFmtId="166" fontId="10" fillId="8" borderId="0" xfId="3" applyNumberFormat="1" applyFont="1" applyFill="1" applyBorder="1" applyAlignment="1">
      <alignment horizontal="right"/>
    </xf>
    <xf numFmtId="10" fontId="19" fillId="8" borderId="0" xfId="6" applyNumberFormat="1" applyFont="1" applyFill="1" applyBorder="1" applyAlignment="1" applyProtection="1">
      <alignment horizontal="right"/>
      <protection locked="0"/>
    </xf>
    <xf numFmtId="0" fontId="10" fillId="8" borderId="0" xfId="0" applyFont="1" applyFill="1" applyAlignment="1">
      <alignment horizontal="left"/>
    </xf>
    <xf numFmtId="0" fontId="10" fillId="8" borderId="20" xfId="0" applyFont="1" applyFill="1" applyBorder="1" applyAlignment="1">
      <alignment horizontal="left"/>
    </xf>
    <xf numFmtId="0" fontId="10" fillId="8" borderId="23" xfId="0" applyFont="1" applyFill="1" applyBorder="1" applyAlignment="1">
      <alignment horizontal="left"/>
    </xf>
    <xf numFmtId="0" fontId="14" fillId="8" borderId="23" xfId="0" applyFont="1" applyFill="1" applyBorder="1" applyAlignment="1">
      <alignment horizontal="left"/>
    </xf>
    <xf numFmtId="0" fontId="10" fillId="8" borderId="25" xfId="0" applyFont="1" applyFill="1" applyBorder="1" applyAlignment="1">
      <alignment horizontal="left"/>
    </xf>
    <xf numFmtId="0" fontId="10" fillId="8" borderId="2" xfId="0" applyFont="1" applyFill="1" applyBorder="1" applyAlignment="1">
      <alignment horizontal="left"/>
    </xf>
    <xf numFmtId="0" fontId="10" fillId="8" borderId="5" xfId="0" applyFont="1" applyFill="1" applyBorder="1" applyAlignment="1">
      <alignment horizontal="left"/>
    </xf>
    <xf numFmtId="0" fontId="10" fillId="8" borderId="7" xfId="0" applyFont="1" applyFill="1" applyBorder="1" applyAlignment="1">
      <alignment horizontal="left"/>
    </xf>
    <xf numFmtId="0" fontId="16" fillId="8" borderId="5" xfId="0" applyFont="1" applyFill="1" applyBorder="1" applyAlignment="1">
      <alignment horizontal="left"/>
    </xf>
    <xf numFmtId="10" fontId="19" fillId="9" borderId="0" xfId="6" applyNumberFormat="1" applyFont="1" applyFill="1" applyBorder="1" applyAlignment="1">
      <alignment horizontal="right"/>
    </xf>
    <xf numFmtId="0" fontId="10" fillId="8" borderId="23" xfId="0" applyFont="1" applyFill="1" applyBorder="1" applyAlignment="1">
      <alignment horizontal="left" wrapText="1"/>
    </xf>
    <xf numFmtId="14" fontId="10" fillId="8" borderId="0" xfId="0" applyNumberFormat="1" applyFont="1" applyFill="1" applyAlignment="1">
      <alignment horizontal="right"/>
    </xf>
    <xf numFmtId="0" fontId="22" fillId="8" borderId="0" xfId="0" applyFont="1" applyFill="1"/>
    <xf numFmtId="0" fontId="22" fillId="8" borderId="0" xfId="0" applyFont="1" applyFill="1" applyAlignment="1">
      <alignment horizontal="left"/>
    </xf>
    <xf numFmtId="0" fontId="22" fillId="8" borderId="0" xfId="0" applyFont="1" applyFill="1" applyAlignment="1" applyProtection="1">
      <alignment horizontal="left"/>
      <protection locked="0"/>
    </xf>
    <xf numFmtId="0" fontId="22" fillId="8" borderId="0" xfId="0" applyFont="1" applyFill="1" applyProtection="1">
      <protection locked="0"/>
    </xf>
    <xf numFmtId="0" fontId="13" fillId="8" borderId="0" xfId="4" applyFont="1" applyFill="1" applyAlignment="1" applyProtection="1">
      <alignment horizontal="left"/>
      <protection locked="0"/>
    </xf>
    <xf numFmtId="0" fontId="22" fillId="8" borderId="0" xfId="0" applyFont="1" applyFill="1" applyAlignment="1" applyProtection="1">
      <alignment horizontal="right"/>
      <protection locked="0"/>
    </xf>
    <xf numFmtId="10" fontId="22" fillId="8" borderId="0" xfId="0" applyNumberFormat="1" applyFont="1" applyFill="1" applyProtection="1">
      <protection locked="0"/>
    </xf>
    <xf numFmtId="0" fontId="22" fillId="8" borderId="0" xfId="0" applyFont="1" applyFill="1" applyAlignment="1" applyProtection="1">
      <alignment horizontal="center" wrapText="1"/>
      <protection locked="0"/>
    </xf>
    <xf numFmtId="0" fontId="10" fillId="8" borderId="0" xfId="0" applyFont="1" applyFill="1" applyAlignment="1" applyProtection="1">
      <alignment horizontal="center" wrapText="1"/>
      <protection locked="0"/>
    </xf>
    <xf numFmtId="0" fontId="22" fillId="8" borderId="0" xfId="0" applyFont="1" applyFill="1" applyAlignment="1">
      <alignment horizontal="center" wrapText="1"/>
    </xf>
    <xf numFmtId="165" fontId="22" fillId="8" borderId="0" xfId="3" applyNumberFormat="1" applyFont="1" applyFill="1" applyAlignment="1" applyProtection="1">
      <protection locked="0"/>
    </xf>
    <xf numFmtId="168" fontId="22" fillId="8" borderId="0" xfId="1" applyNumberFormat="1" applyFont="1" applyFill="1" applyAlignment="1" applyProtection="1">
      <protection locked="0"/>
    </xf>
    <xf numFmtId="166" fontId="22" fillId="8" borderId="0" xfId="3" applyNumberFormat="1" applyFont="1" applyFill="1" applyAlignment="1" applyProtection="1">
      <protection locked="0"/>
    </xf>
    <xf numFmtId="0" fontId="15" fillId="8" borderId="0" xfId="0" applyFont="1" applyFill="1" applyAlignment="1">
      <alignment horizontal="left"/>
    </xf>
    <xf numFmtId="0" fontId="15" fillId="8" borderId="0" xfId="0" applyFont="1" applyFill="1"/>
    <xf numFmtId="10" fontId="24" fillId="8" borderId="0" xfId="0" applyNumberFormat="1" applyFont="1" applyFill="1" applyProtection="1">
      <protection locked="0"/>
    </xf>
    <xf numFmtId="0" fontId="21" fillId="8" borderId="0" xfId="0" applyFont="1" applyFill="1" applyAlignment="1" applyProtection="1">
      <alignment horizontal="left" wrapText="1"/>
      <protection locked="0"/>
    </xf>
    <xf numFmtId="0" fontId="20" fillId="8" borderId="0" xfId="0" applyFont="1" applyFill="1" applyAlignment="1" applyProtection="1">
      <alignment horizontal="right" wrapText="1"/>
      <protection locked="0"/>
    </xf>
    <xf numFmtId="0" fontId="22" fillId="8" borderId="0" xfId="0" applyFont="1" applyFill="1" applyAlignment="1">
      <alignment vertical="center"/>
    </xf>
    <xf numFmtId="0" fontId="22" fillId="8" borderId="29" xfId="0" applyFont="1" applyFill="1" applyBorder="1" applyAlignment="1" applyProtection="1">
      <alignment horizontal="left" vertical="center"/>
      <protection locked="0"/>
    </xf>
    <xf numFmtId="165" fontId="22" fillId="8" borderId="29" xfId="3" applyNumberFormat="1" applyFont="1" applyFill="1" applyBorder="1" applyAlignment="1" applyProtection="1">
      <alignment vertical="center"/>
      <protection locked="0"/>
    </xf>
    <xf numFmtId="167" fontId="22" fillId="8" borderId="29" xfId="6" applyNumberFormat="1" applyFont="1" applyFill="1" applyBorder="1" applyAlignment="1" applyProtection="1">
      <alignment vertical="center"/>
      <protection locked="0"/>
    </xf>
    <xf numFmtId="168" fontId="22" fillId="8" borderId="29" xfId="1" applyNumberFormat="1" applyFont="1" applyFill="1" applyBorder="1" applyAlignment="1" applyProtection="1">
      <alignment vertical="center"/>
      <protection locked="0"/>
    </xf>
    <xf numFmtId="166" fontId="22" fillId="8" borderId="29" xfId="3" applyNumberFormat="1" applyFont="1" applyFill="1" applyBorder="1" applyAlignment="1" applyProtection="1">
      <alignment vertical="center"/>
      <protection locked="0"/>
    </xf>
    <xf numFmtId="0" fontId="22" fillId="8" borderId="29" xfId="0" applyFont="1" applyFill="1" applyBorder="1" applyAlignment="1" applyProtection="1">
      <alignment vertical="center"/>
      <protection locked="0"/>
    </xf>
    <xf numFmtId="0" fontId="22" fillId="8" borderId="30" xfId="0" applyFont="1" applyFill="1" applyBorder="1" applyAlignment="1" applyProtection="1">
      <alignment horizontal="left" vertical="center"/>
      <protection locked="0"/>
    </xf>
    <xf numFmtId="165" fontId="22" fillId="8" borderId="30" xfId="3" applyNumberFormat="1" applyFont="1" applyFill="1" applyBorder="1" applyAlignment="1" applyProtection="1">
      <alignment vertical="center"/>
      <protection locked="0"/>
    </xf>
    <xf numFmtId="167" fontId="22" fillId="8" borderId="30" xfId="6" applyNumberFormat="1" applyFont="1" applyFill="1" applyBorder="1" applyAlignment="1" applyProtection="1">
      <alignment vertical="center"/>
      <protection locked="0"/>
    </xf>
    <xf numFmtId="168" fontId="22" fillId="8" borderId="30" xfId="1" applyNumberFormat="1" applyFont="1" applyFill="1" applyBorder="1" applyAlignment="1" applyProtection="1">
      <alignment vertical="center"/>
      <protection locked="0"/>
    </xf>
    <xf numFmtId="166" fontId="22" fillId="8" borderId="30" xfId="3" applyNumberFormat="1" applyFont="1" applyFill="1" applyBorder="1" applyAlignment="1" applyProtection="1">
      <alignment vertical="center"/>
      <protection locked="0"/>
    </xf>
    <xf numFmtId="0" fontId="22" fillId="8" borderId="30" xfId="0" applyFont="1" applyFill="1" applyBorder="1" applyAlignment="1" applyProtection="1">
      <alignment vertical="center"/>
      <protection locked="0"/>
    </xf>
    <xf numFmtId="0" fontId="22" fillId="8" borderId="31" xfId="0" applyFont="1" applyFill="1" applyBorder="1" applyAlignment="1" applyProtection="1">
      <alignment horizontal="left" vertical="center"/>
      <protection locked="0"/>
    </xf>
    <xf numFmtId="165" fontId="22" fillId="8" borderId="31" xfId="3" applyNumberFormat="1" applyFont="1" applyFill="1" applyBorder="1" applyAlignment="1" applyProtection="1">
      <alignment vertical="center"/>
      <protection locked="0"/>
    </xf>
    <xf numFmtId="167" fontId="22" fillId="8" borderId="31" xfId="6" applyNumberFormat="1" applyFont="1" applyFill="1" applyBorder="1" applyAlignment="1" applyProtection="1">
      <alignment vertical="center"/>
      <protection locked="0"/>
    </xf>
    <xf numFmtId="168" fontId="22" fillId="8" borderId="31" xfId="1" applyNumberFormat="1" applyFont="1" applyFill="1" applyBorder="1" applyAlignment="1" applyProtection="1">
      <alignment vertical="center"/>
      <protection locked="0"/>
    </xf>
    <xf numFmtId="166" fontId="22" fillId="8" borderId="31" xfId="3" applyNumberFormat="1" applyFont="1" applyFill="1" applyBorder="1" applyAlignment="1" applyProtection="1">
      <alignment vertical="center"/>
      <protection locked="0"/>
    </xf>
    <xf numFmtId="0" fontId="22" fillId="8" borderId="31" xfId="0" applyFont="1" applyFill="1" applyBorder="1" applyAlignment="1" applyProtection="1">
      <alignment vertical="center"/>
      <protection locked="0"/>
    </xf>
    <xf numFmtId="0" fontId="22" fillId="10" borderId="32" xfId="0" applyFont="1" applyFill="1" applyBorder="1" applyAlignment="1" applyProtection="1">
      <alignment horizontal="left"/>
      <protection locked="0"/>
    </xf>
    <xf numFmtId="165" fontId="22" fillId="10" borderId="32" xfId="3" applyNumberFormat="1" applyFont="1" applyFill="1" applyBorder="1" applyAlignment="1" applyProtection="1">
      <protection locked="0"/>
    </xf>
    <xf numFmtId="168" fontId="22" fillId="10" borderId="32" xfId="1" applyNumberFormat="1" applyFont="1" applyFill="1" applyBorder="1" applyAlignment="1" applyProtection="1">
      <protection locked="0"/>
    </xf>
    <xf numFmtId="166" fontId="22" fillId="10" borderId="32" xfId="3" applyNumberFormat="1" applyFont="1" applyFill="1" applyBorder="1" applyAlignment="1" applyProtection="1">
      <protection locked="0"/>
    </xf>
    <xf numFmtId="0" fontId="22" fillId="10" borderId="32" xfId="0" applyFont="1" applyFill="1" applyBorder="1" applyProtection="1">
      <protection locked="0"/>
    </xf>
    <xf numFmtId="0" fontId="22" fillId="8" borderId="26" xfId="0" applyFont="1" applyFill="1" applyBorder="1" applyAlignment="1" applyProtection="1">
      <alignment horizontal="left"/>
      <protection locked="0"/>
    </xf>
    <xf numFmtId="0" fontId="22" fillId="8" borderId="26" xfId="0" applyFont="1" applyFill="1" applyBorder="1" applyProtection="1">
      <protection locked="0"/>
    </xf>
    <xf numFmtId="3" fontId="0" fillId="0" borderId="0" xfId="0" applyNumberFormat="1"/>
    <xf numFmtId="0" fontId="9" fillId="0" borderId="0" xfId="0" applyFont="1"/>
    <xf numFmtId="0" fontId="10" fillId="8" borderId="23" xfId="0" applyFont="1" applyFill="1" applyBorder="1" applyAlignment="1">
      <alignment horizontal="left" wrapText="1"/>
    </xf>
    <xf numFmtId="0" fontId="10" fillId="8" borderId="0" xfId="0" applyFont="1" applyFill="1" applyAlignment="1">
      <alignment horizontal="left" wrapText="1"/>
    </xf>
    <xf numFmtId="0" fontId="10" fillId="8" borderId="24" xfId="0" applyFont="1" applyFill="1" applyBorder="1" applyAlignment="1">
      <alignment horizontal="left" wrapText="1"/>
    </xf>
    <xf numFmtId="0" fontId="14" fillId="8" borderId="5" xfId="0" applyFont="1" applyFill="1" applyBorder="1" applyAlignment="1">
      <alignment horizontal="center" wrapText="1"/>
    </xf>
    <xf numFmtId="0" fontId="14" fillId="8" borderId="0" xfId="0" applyFont="1" applyFill="1" applyAlignment="1">
      <alignment horizontal="center" wrapText="1"/>
    </xf>
    <xf numFmtId="0" fontId="11" fillId="8" borderId="0" xfId="0" applyFont="1" applyFill="1" applyAlignment="1">
      <alignment horizontal="left" wrapText="1"/>
    </xf>
    <xf numFmtId="0" fontId="15" fillId="8" borderId="23" xfId="0" applyFont="1" applyFill="1" applyBorder="1" applyAlignment="1">
      <alignment horizontal="left" wrapText="1"/>
    </xf>
    <xf numFmtId="0" fontId="15" fillId="8" borderId="0" xfId="0" applyFont="1" applyFill="1" applyAlignment="1">
      <alignment horizontal="left" wrapText="1"/>
    </xf>
    <xf numFmtId="0" fontId="15" fillId="8" borderId="24" xfId="0" applyFont="1" applyFill="1" applyBorder="1" applyAlignment="1">
      <alignment horizontal="left" wrapText="1"/>
    </xf>
    <xf numFmtId="0" fontId="17" fillId="8" borderId="5" xfId="0" applyFont="1" applyFill="1" applyBorder="1" applyAlignment="1">
      <alignment horizontal="left" wrapText="1"/>
    </xf>
    <xf numFmtId="0" fontId="17" fillId="8" borderId="0" xfId="0" applyFont="1" applyFill="1" applyAlignment="1">
      <alignment horizontal="left" wrapText="1"/>
    </xf>
    <xf numFmtId="0" fontId="17" fillId="8" borderId="6" xfId="0" applyFont="1" applyFill="1" applyBorder="1" applyAlignment="1">
      <alignment horizontal="left" wrapText="1"/>
    </xf>
    <xf numFmtId="0" fontId="12" fillId="8" borderId="0" xfId="0" applyFont="1" applyFill="1" applyAlignment="1">
      <alignment horizontal="right" wrapText="1"/>
    </xf>
    <xf numFmtId="0" fontId="22" fillId="8" borderId="28" xfId="0" applyFont="1" applyFill="1" applyBorder="1" applyAlignment="1" applyProtection="1">
      <alignment horizontal="center" wrapText="1"/>
      <protection locked="0"/>
    </xf>
    <xf numFmtId="0" fontId="10" fillId="8" borderId="28" xfId="0" applyFont="1" applyFill="1" applyBorder="1" applyAlignment="1" applyProtection="1">
      <alignment horizontal="center" wrapText="1"/>
      <protection locked="0"/>
    </xf>
    <xf numFmtId="0" fontId="23" fillId="8" borderId="0" xfId="0" applyFont="1" applyFill="1" applyAlignment="1" applyProtection="1">
      <alignment horizontal="left" wrapText="1"/>
      <protection locked="0"/>
    </xf>
    <xf numFmtId="0" fontId="15" fillId="8" borderId="0" xfId="0" applyFont="1" applyFill="1" applyAlignment="1">
      <alignment wrapText="1"/>
    </xf>
    <xf numFmtId="0" fontId="10" fillId="8" borderId="0" xfId="0" applyFont="1" applyFill="1" applyAlignment="1">
      <alignment wrapText="1"/>
    </xf>
  </cellXfs>
  <cellStyles count="7">
    <cellStyle name="Comma" xfId="1" builtinId="3"/>
    <cellStyle name="Comma 2" xfId="2" xr:uid="{00000000-0005-0000-0000-000001000000}"/>
    <cellStyle name="Currency" xfId="3" builtinId="4"/>
    <cellStyle name="Hyperlink" xfId="4" builtinId="8"/>
    <cellStyle name="Normal" xfId="0" builtinId="0"/>
    <cellStyle name="Normal 2" xfId="5" xr:uid="{00000000-0005-0000-0000-000005000000}"/>
    <cellStyle name="Percent" xfId="6" builtinId="5"/>
  </cellStyles>
  <dxfs count="0"/>
  <tableStyles count="1" defaultTableStyle="TableStyleMedium2" defaultPivotStyle="PivotStyleLight16">
    <tableStyle name="Invisible" pivot="0" table="0" count="0" xr9:uid="{C9F2BC2F-4BA8-404D-B85C-300B7B1C0D8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ASB%203%2015%202013/ALLOWABLE%20GROWTH/Documents%20and%20Settings/CharissaB/Local%20Settings/Temporary%20Internet%20Files/OLK1560/Website%20materials/SD%20Comparison%20FY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Districts"/>
      <sheetName val="Instructions"/>
      <sheetName val="Form"/>
      <sheetName val="Data Items"/>
      <sheetName val="Datafields"/>
      <sheetName val="data"/>
      <sheetName val="AthleticConf"/>
      <sheetName val="Compgroups"/>
    </sheetNames>
    <sheetDataSet>
      <sheetData sheetId="0" refreshError="1"/>
      <sheetData sheetId="1" refreshError="1"/>
      <sheetData sheetId="2"/>
      <sheetData sheetId="3" refreshError="1"/>
      <sheetData sheetId="4"/>
      <sheetData sheetId="5">
        <row r="6">
          <cell r="A6">
            <v>1</v>
          </cell>
          <cell r="C6" t="str">
            <v>BLANK</v>
          </cell>
        </row>
        <row r="7">
          <cell r="A7">
            <v>2</v>
          </cell>
          <cell r="B7">
            <v>9</v>
          </cell>
          <cell r="C7" t="str">
            <v>AGWSR</v>
          </cell>
          <cell r="D7">
            <v>10.074685195648827</v>
          </cell>
          <cell r="E7">
            <v>309</v>
          </cell>
          <cell r="F7">
            <v>5.4</v>
          </cell>
          <cell r="G7">
            <v>1</v>
          </cell>
          <cell r="H7">
            <v>3.4864129746258725</v>
          </cell>
          <cell r="I7">
            <v>297</v>
          </cell>
          <cell r="J7">
            <v>0.7342966048132028</v>
          </cell>
          <cell r="K7">
            <v>104</v>
          </cell>
          <cell r="L7">
            <v>0.45397495906785801</v>
          </cell>
          <cell r="M7">
            <v>297</v>
          </cell>
          <cell r="N7">
            <v>0</v>
          </cell>
          <cell r="O7">
            <v>6</v>
          </cell>
          <cell r="P7">
            <v>0.24070625098479967</v>
          </cell>
          <cell r="Q7">
            <v>198</v>
          </cell>
          <cell r="R7">
            <v>0</v>
          </cell>
          <cell r="S7">
            <v>8</v>
          </cell>
          <cell r="T7">
            <v>10.315391446633628</v>
          </cell>
          <cell r="U7">
            <v>314</v>
          </cell>
          <cell r="V7">
            <v>2.0387</v>
          </cell>
          <cell r="W7">
            <v>10</v>
          </cell>
          <cell r="X7">
            <v>0</v>
          </cell>
          <cell r="Y7">
            <v>1</v>
          </cell>
          <cell r="Z7">
            <v>0.41643000000000002</v>
          </cell>
          <cell r="AA7">
            <v>188</v>
          </cell>
          <cell r="AB7">
            <v>0</v>
          </cell>
          <cell r="AC7">
            <v>329</v>
          </cell>
          <cell r="AD7">
            <v>0.41643000000000002</v>
          </cell>
          <cell r="AE7">
            <v>232</v>
          </cell>
          <cell r="AF7">
            <v>0</v>
          </cell>
          <cell r="AG7">
            <v>19</v>
          </cell>
          <cell r="AH7">
            <v>0</v>
          </cell>
          <cell r="AI7">
            <v>184</v>
          </cell>
          <cell r="AJ7">
            <v>2.45513</v>
          </cell>
          <cell r="AK7">
            <v>165</v>
          </cell>
          <cell r="AL7">
            <v>12.770519999999999</v>
          </cell>
          <cell r="AM7">
            <v>301</v>
          </cell>
          <cell r="AN7">
            <v>3762710</v>
          </cell>
          <cell r="AO7">
            <v>120</v>
          </cell>
          <cell r="AP7">
            <v>294304779</v>
          </cell>
          <cell r="AQ7">
            <v>86</v>
          </cell>
          <cell r="AR7">
            <v>0.08</v>
          </cell>
          <cell r="AS7">
            <v>9.0782773582431281E-2</v>
          </cell>
          <cell r="AT7">
            <v>0.08</v>
          </cell>
          <cell r="AU7">
            <v>0.16</v>
          </cell>
          <cell r="AV7">
            <v>278261</v>
          </cell>
          <cell r="AW7">
            <v>84</v>
          </cell>
          <cell r="AX7">
            <v>278261</v>
          </cell>
          <cell r="AY7">
            <v>8</v>
          </cell>
          <cell r="AZ7">
            <v>2013</v>
          </cell>
          <cell r="BA7">
            <v>2011</v>
          </cell>
          <cell r="BB7">
            <v>10283111</v>
          </cell>
          <cell r="BC7">
            <v>125</v>
          </cell>
          <cell r="BD7">
            <v>304587890</v>
          </cell>
          <cell r="BE7">
            <v>92</v>
          </cell>
          <cell r="BF7">
            <v>661.9</v>
          </cell>
          <cell r="BG7">
            <v>174</v>
          </cell>
          <cell r="BH7">
            <v>444636.31817495089</v>
          </cell>
          <cell r="BI7">
            <v>35</v>
          </cell>
          <cell r="BJ7">
            <v>15535.747091705696</v>
          </cell>
          <cell r="BK7">
            <v>104</v>
          </cell>
          <cell r="BL7">
            <v>460172.06526665663</v>
          </cell>
          <cell r="BM7">
            <v>35</v>
          </cell>
          <cell r="BN7">
            <v>3.376073487360249E-2</v>
          </cell>
          <cell r="BO7">
            <v>144</v>
          </cell>
          <cell r="BP7">
            <v>1589246</v>
          </cell>
          <cell r="BQ7">
            <v>86</v>
          </cell>
          <cell r="BR7">
            <v>1026068</v>
          </cell>
          <cell r="BS7">
            <v>136</v>
          </cell>
          <cell r="BT7">
            <v>216107</v>
          </cell>
          <cell r="BU7">
            <v>70</v>
          </cell>
          <cell r="BV7">
            <v>133607</v>
          </cell>
          <cell r="BW7">
            <v>269</v>
          </cell>
          <cell r="BX7">
            <v>0</v>
          </cell>
          <cell r="BY7">
            <v>6</v>
          </cell>
          <cell r="BZ7">
            <v>2965028</v>
          </cell>
          <cell r="CA7">
            <v>121</v>
          </cell>
          <cell r="CB7">
            <v>70841</v>
          </cell>
          <cell r="CC7">
            <v>153</v>
          </cell>
          <cell r="CD7">
            <v>600000</v>
          </cell>
          <cell r="CE7">
            <v>30</v>
          </cell>
          <cell r="CF7">
            <v>0</v>
          </cell>
          <cell r="CG7">
            <v>2</v>
          </cell>
          <cell r="CH7">
            <v>126841</v>
          </cell>
          <cell r="CI7">
            <v>119</v>
          </cell>
          <cell r="CJ7">
            <v>0</v>
          </cell>
          <cell r="CK7">
            <v>329</v>
          </cell>
          <cell r="CL7">
            <v>126841</v>
          </cell>
          <cell r="CM7">
            <v>185</v>
          </cell>
          <cell r="CN7">
            <v>0</v>
          </cell>
          <cell r="CO7">
            <v>19</v>
          </cell>
          <cell r="CP7">
            <v>0</v>
          </cell>
          <cell r="CQ7">
            <v>185</v>
          </cell>
          <cell r="CR7">
            <v>3762710</v>
          </cell>
          <cell r="CS7">
            <v>120</v>
          </cell>
          <cell r="CT7">
            <v>661.9</v>
          </cell>
          <cell r="CU7">
            <v>174</v>
          </cell>
          <cell r="CV7">
            <v>5878</v>
          </cell>
          <cell r="CW7">
            <v>41</v>
          </cell>
          <cell r="CX7">
            <v>4132474</v>
          </cell>
          <cell r="CY7">
            <v>157</v>
          </cell>
          <cell r="CZ7">
            <v>654</v>
          </cell>
          <cell r="DA7">
            <v>171</v>
          </cell>
          <cell r="DB7">
            <v>5993</v>
          </cell>
          <cell r="DC7">
            <v>41</v>
          </cell>
          <cell r="DD7">
            <v>4092160</v>
          </cell>
          <cell r="DE7">
            <v>163</v>
          </cell>
          <cell r="DF7">
            <v>-40314</v>
          </cell>
          <cell r="DG7">
            <v>313</v>
          </cell>
          <cell r="DH7">
            <v>172738</v>
          </cell>
          <cell r="DI7">
            <v>33</v>
          </cell>
          <cell r="DJ7" t="str">
            <v>Scale down</v>
          </cell>
          <cell r="DK7">
            <v>612.5</v>
          </cell>
          <cell r="DL7">
            <v>598.1</v>
          </cell>
          <cell r="DM7">
            <v>598.79999999999995</v>
          </cell>
          <cell r="DN7">
            <v>611.79999999999995</v>
          </cell>
          <cell r="DO7">
            <v>607.79999999999995</v>
          </cell>
          <cell r="DP7">
            <v>959</v>
          </cell>
          <cell r="DQ7">
            <v>935</v>
          </cell>
          <cell r="DR7">
            <v>125</v>
          </cell>
          <cell r="DS7">
            <v>897.3</v>
          </cell>
          <cell r="DT7">
            <v>130</v>
          </cell>
          <cell r="DU7">
            <v>839.8</v>
          </cell>
          <cell r="DV7">
            <v>134</v>
          </cell>
          <cell r="DW7">
            <v>832.3</v>
          </cell>
          <cell r="DX7">
            <v>135</v>
          </cell>
          <cell r="DY7">
            <v>778</v>
          </cell>
          <cell r="DZ7">
            <v>145</v>
          </cell>
          <cell r="EA7">
            <v>719.2</v>
          </cell>
          <cell r="EB7">
            <v>159</v>
          </cell>
          <cell r="EC7">
            <v>704.5</v>
          </cell>
          <cell r="ED7">
            <v>159</v>
          </cell>
          <cell r="EE7">
            <v>661.9</v>
          </cell>
          <cell r="EF7">
            <v>174</v>
          </cell>
          <cell r="EG7">
            <v>654</v>
          </cell>
          <cell r="EH7">
            <v>171</v>
          </cell>
          <cell r="EI7">
            <v>5753.3792048929699</v>
          </cell>
          <cell r="EJ7">
            <v>50</v>
          </cell>
          <cell r="EK7">
            <v>4533.6819571865444</v>
          </cell>
          <cell r="EL7">
            <v>57</v>
          </cell>
          <cell r="EM7">
            <v>1624827</v>
          </cell>
          <cell r="EN7">
            <v>2652.778775510204</v>
          </cell>
          <cell r="EO7">
            <v>1726435</v>
          </cell>
          <cell r="EP7">
            <v>2886.5323524494229</v>
          </cell>
          <cell r="EQ7">
            <v>1669891</v>
          </cell>
          <cell r="ER7">
            <v>2788.7291249165</v>
          </cell>
          <cell r="ES7">
            <v>1453715</v>
          </cell>
          <cell r="ET7">
            <v>2376.1278195488721</v>
          </cell>
          <cell r="EU7">
            <v>1355619</v>
          </cell>
          <cell r="EV7">
            <v>2230.370187561698</v>
          </cell>
          <cell r="EW7">
            <v>1025085</v>
          </cell>
          <cell r="EX7">
            <v>1068.9103232533889</v>
          </cell>
          <cell r="EY7">
            <v>1322074</v>
          </cell>
          <cell r="EZ7">
            <v>1413.9828877005348</v>
          </cell>
          <cell r="FA7">
            <v>1905208</v>
          </cell>
          <cell r="FB7">
            <v>2037.6556149732621</v>
          </cell>
          <cell r="FC7">
            <v>2095862</v>
          </cell>
          <cell r="FD7">
            <v>2335.7427839072775</v>
          </cell>
          <cell r="FE7">
            <v>1839104</v>
          </cell>
          <cell r="FF7">
            <v>2189.9309359371282</v>
          </cell>
          <cell r="FG7">
            <v>2108363</v>
          </cell>
          <cell r="FH7">
            <v>2533.176739156554</v>
          </cell>
          <cell r="FI7">
            <v>2112784</v>
          </cell>
          <cell r="FJ7">
            <v>2715.6606683804625</v>
          </cell>
          <cell r="FK7">
            <v>1973358</v>
          </cell>
          <cell r="FL7">
            <v>2981.3536788034448</v>
          </cell>
          <cell r="FM7">
            <v>1965579</v>
          </cell>
          <cell r="FN7">
            <v>3005.4724770642201</v>
          </cell>
          <cell r="FO7">
            <v>0.22114405850584065</v>
          </cell>
          <cell r="FP7">
            <v>0.22433627617127697</v>
          </cell>
          <cell r="FQ7">
            <v>0.20754313170714125</v>
          </cell>
          <cell r="FR7">
            <v>0.18242995650438845</v>
          </cell>
          <cell r="FS7">
            <v>0.16808573293763396</v>
          </cell>
          <cell r="FT7">
            <v>0.12499274492522762</v>
          </cell>
          <cell r="FU7">
            <v>0.16476918525076789</v>
          </cell>
          <cell r="FV7">
            <v>0.28868681839278243</v>
          </cell>
          <cell r="FW7">
            <v>0.30826708807120495</v>
          </cell>
          <cell r="FX7">
            <v>0.25451404750909329</v>
          </cell>
          <cell r="FY7">
            <v>0.28363541312968193</v>
          </cell>
          <cell r="FZ7">
            <v>0.30692015133608153</v>
          </cell>
          <cell r="GA7">
            <v>0.29211641917511105</v>
          </cell>
          <cell r="GB7">
            <v>0.27746509097617261</v>
          </cell>
          <cell r="GC7">
            <v>5722542</v>
          </cell>
          <cell r="GD7">
            <v>5969311</v>
          </cell>
          <cell r="GE7">
            <v>6376104</v>
          </cell>
          <cell r="GF7">
            <v>6514905</v>
          </cell>
          <cell r="GG7">
            <v>6709426</v>
          </cell>
          <cell r="GH7">
            <v>7176071</v>
          </cell>
          <cell r="GI7">
            <v>6701720</v>
          </cell>
          <cell r="GJ7">
            <v>6599567</v>
          </cell>
          <cell r="GK7">
            <v>6798851</v>
          </cell>
          <cell r="GL7">
            <v>7225943</v>
          </cell>
          <cell r="GM7">
            <v>7433356</v>
          </cell>
          <cell r="GN7">
            <v>6883823.0099999998</v>
          </cell>
          <cell r="GO7">
            <v>6894808</v>
          </cell>
          <cell r="GP7">
            <v>7084058.7300000004</v>
          </cell>
          <cell r="GQ7">
            <v>0.15153389193496891</v>
          </cell>
          <cell r="GR7">
            <v>0.11280085906366619</v>
          </cell>
          <cell r="GS7">
            <v>0.14223884082500035</v>
          </cell>
          <cell r="GT7">
            <v>0.12394327941106466</v>
          </cell>
          <cell r="GU7">
            <v>8.5555470962187741E-2</v>
          </cell>
          <cell r="GV7">
            <v>8.7885019447563884E-2</v>
          </cell>
          <cell r="GW7">
            <v>0.13763386254058876</v>
          </cell>
          <cell r="GX7">
            <v>0.19207059144720257</v>
          </cell>
          <cell r="GY7">
            <v>0.19723172613158987</v>
          </cell>
          <cell r="GZ7">
            <v>11.783675358740936</v>
          </cell>
          <cell r="HA7">
            <v>10.561172161172161</v>
          </cell>
          <cell r="HB7">
            <v>10.726315789473684</v>
          </cell>
          <cell r="HC7">
            <v>10.103888394182249</v>
          </cell>
          <cell r="HD7">
            <v>10.856652360515021</v>
          </cell>
          <cell r="HE7">
            <v>11.166607206564395</v>
          </cell>
          <cell r="HF7">
            <v>10.334638661445355</v>
          </cell>
          <cell r="HG7">
            <v>11.819642857142856</v>
          </cell>
          <cell r="HH7">
            <v>9</v>
          </cell>
          <cell r="HI7" t="str">
            <v>Y</v>
          </cell>
        </row>
        <row r="8">
          <cell r="A8">
            <v>3</v>
          </cell>
          <cell r="B8">
            <v>18</v>
          </cell>
          <cell r="C8" t="str">
            <v>Adair-Casey</v>
          </cell>
          <cell r="D8">
            <v>10.298244577318624</v>
          </cell>
          <cell r="E8">
            <v>302</v>
          </cell>
          <cell r="F8">
            <v>5.4</v>
          </cell>
          <cell r="G8">
            <v>1</v>
          </cell>
          <cell r="H8">
            <v>3.7866845495695816</v>
          </cell>
          <cell r="I8">
            <v>271</v>
          </cell>
          <cell r="J8">
            <v>0.49959270911012721</v>
          </cell>
          <cell r="K8">
            <v>148</v>
          </cell>
          <cell r="L8">
            <v>0.61196395997342012</v>
          </cell>
          <cell r="M8">
            <v>286</v>
          </cell>
          <cell r="N8">
            <v>0</v>
          </cell>
          <cell r="O8">
            <v>6</v>
          </cell>
          <cell r="P8">
            <v>0.95000872339583853</v>
          </cell>
          <cell r="Q8">
            <v>73</v>
          </cell>
          <cell r="R8">
            <v>0</v>
          </cell>
          <cell r="S8">
            <v>8</v>
          </cell>
          <cell r="T8">
            <v>11.248253300714461</v>
          </cell>
          <cell r="U8">
            <v>282</v>
          </cell>
          <cell r="V8">
            <v>0.61482000000000003</v>
          </cell>
          <cell r="W8">
            <v>266</v>
          </cell>
          <cell r="X8">
            <v>0</v>
          </cell>
          <cell r="Y8">
            <v>1</v>
          </cell>
          <cell r="Z8">
            <v>0.83752000000000004</v>
          </cell>
          <cell r="AA8">
            <v>68</v>
          </cell>
          <cell r="AB8">
            <v>0.33</v>
          </cell>
          <cell r="AC8">
            <v>1</v>
          </cell>
          <cell r="AD8">
            <v>1.1675200000000001</v>
          </cell>
          <cell r="AE8">
            <v>65</v>
          </cell>
          <cell r="AF8">
            <v>0</v>
          </cell>
          <cell r="AG8">
            <v>19</v>
          </cell>
          <cell r="AH8">
            <v>0</v>
          </cell>
          <cell r="AI8">
            <v>184</v>
          </cell>
          <cell r="AJ8">
            <v>1.78234</v>
          </cell>
          <cell r="AK8">
            <v>240</v>
          </cell>
          <cell r="AL8">
            <v>13.03059</v>
          </cell>
          <cell r="AM8">
            <v>287</v>
          </cell>
          <cell r="AN8">
            <v>1486910</v>
          </cell>
          <cell r="AO8">
            <v>303</v>
          </cell>
          <cell r="AP8">
            <v>113854744</v>
          </cell>
          <cell r="AQ8">
            <v>282</v>
          </cell>
          <cell r="AR8">
            <v>0.04</v>
          </cell>
          <cell r="AS8">
            <v>8.1541144588098177E-2</v>
          </cell>
          <cell r="AT8">
            <v>0.04</v>
          </cell>
          <cell r="AU8">
            <v>0.08</v>
          </cell>
          <cell r="AV8">
            <v>58637</v>
          </cell>
          <cell r="AW8">
            <v>272</v>
          </cell>
          <cell r="AX8">
            <v>58637</v>
          </cell>
          <cell r="AY8">
            <v>63</v>
          </cell>
          <cell r="AZ8">
            <v>2019</v>
          </cell>
          <cell r="BA8">
            <v>2014</v>
          </cell>
          <cell r="BB8">
            <v>2840131</v>
          </cell>
          <cell r="BC8">
            <v>201</v>
          </cell>
          <cell r="BD8">
            <v>116694875</v>
          </cell>
          <cell r="BE8">
            <v>279</v>
          </cell>
          <cell r="BF8">
            <v>351.5</v>
          </cell>
          <cell r="BG8">
            <v>291</v>
          </cell>
          <cell r="BH8">
            <v>323911.07823613088</v>
          </cell>
          <cell r="BI8">
            <v>121</v>
          </cell>
          <cell r="BJ8">
            <v>8080.0312944523475</v>
          </cell>
          <cell r="BK8">
            <v>148</v>
          </cell>
          <cell r="BL8">
            <v>331991.1095305832</v>
          </cell>
          <cell r="BM8">
            <v>124</v>
          </cell>
          <cell r="BN8">
            <v>2.4338095396220272E-2</v>
          </cell>
          <cell r="BO8">
            <v>176</v>
          </cell>
          <cell r="BP8">
            <v>614816</v>
          </cell>
          <cell r="BQ8">
            <v>283</v>
          </cell>
          <cell r="BR8">
            <v>431132</v>
          </cell>
          <cell r="BS8">
            <v>302</v>
          </cell>
          <cell r="BT8">
            <v>56881</v>
          </cell>
          <cell r="BU8">
            <v>200</v>
          </cell>
          <cell r="BV8">
            <v>69675</v>
          </cell>
          <cell r="BW8">
            <v>295</v>
          </cell>
          <cell r="BX8">
            <v>0</v>
          </cell>
          <cell r="BY8">
            <v>6</v>
          </cell>
          <cell r="BZ8">
            <v>1172504</v>
          </cell>
          <cell r="CA8">
            <v>304</v>
          </cell>
          <cell r="CB8">
            <v>108163</v>
          </cell>
          <cell r="CC8">
            <v>118</v>
          </cell>
          <cell r="CD8">
            <v>70000</v>
          </cell>
          <cell r="CE8">
            <v>304</v>
          </cell>
          <cell r="CF8">
            <v>0</v>
          </cell>
          <cell r="CG8">
            <v>2</v>
          </cell>
          <cell r="CH8">
            <v>97734</v>
          </cell>
          <cell r="CI8">
            <v>150</v>
          </cell>
          <cell r="CJ8">
            <v>38509</v>
          </cell>
          <cell r="CK8">
            <v>260</v>
          </cell>
          <cell r="CL8">
            <v>136243</v>
          </cell>
          <cell r="CM8">
            <v>170</v>
          </cell>
          <cell r="CN8">
            <v>0</v>
          </cell>
          <cell r="CO8">
            <v>19</v>
          </cell>
          <cell r="CP8">
            <v>0</v>
          </cell>
          <cell r="CQ8">
            <v>185</v>
          </cell>
          <cell r="CR8">
            <v>1486910</v>
          </cell>
          <cell r="CS8">
            <v>303</v>
          </cell>
          <cell r="CT8">
            <v>351.5</v>
          </cell>
          <cell r="CU8">
            <v>291</v>
          </cell>
          <cell r="CV8">
            <v>5768</v>
          </cell>
          <cell r="CW8">
            <v>184</v>
          </cell>
          <cell r="CX8">
            <v>2078142</v>
          </cell>
          <cell r="CY8">
            <v>288</v>
          </cell>
          <cell r="CZ8">
            <v>357.9</v>
          </cell>
          <cell r="DA8">
            <v>286</v>
          </cell>
          <cell r="DB8">
            <v>5883</v>
          </cell>
          <cell r="DC8">
            <v>185</v>
          </cell>
          <cell r="DD8">
            <v>2105526</v>
          </cell>
          <cell r="DE8">
            <v>287</v>
          </cell>
          <cell r="DF8">
            <v>27384</v>
          </cell>
          <cell r="DG8">
            <v>228</v>
          </cell>
          <cell r="DH8">
            <v>0</v>
          </cell>
          <cell r="DI8">
            <v>223</v>
          </cell>
          <cell r="DJ8" t="str">
            <v>No Guar</v>
          </cell>
          <cell r="DK8">
            <v>443</v>
          </cell>
          <cell r="DL8">
            <v>463.7</v>
          </cell>
          <cell r="DM8">
            <v>446.2</v>
          </cell>
          <cell r="DN8">
            <v>440.8</v>
          </cell>
          <cell r="DO8">
            <v>394.8</v>
          </cell>
          <cell r="DP8">
            <v>383.5</v>
          </cell>
          <cell r="DQ8">
            <v>388.2</v>
          </cell>
          <cell r="DR8">
            <v>295</v>
          </cell>
          <cell r="DS8">
            <v>368.2</v>
          </cell>
          <cell r="DT8">
            <v>297</v>
          </cell>
          <cell r="DU8">
            <v>365.9</v>
          </cell>
          <cell r="DV8">
            <v>295</v>
          </cell>
          <cell r="DW8">
            <v>346.4</v>
          </cell>
          <cell r="DX8">
            <v>302</v>
          </cell>
          <cell r="DY8">
            <v>343.7</v>
          </cell>
          <cell r="DZ8">
            <v>301</v>
          </cell>
          <cell r="EA8">
            <v>365.6</v>
          </cell>
          <cell r="EB8">
            <v>288</v>
          </cell>
          <cell r="EC8">
            <v>371</v>
          </cell>
          <cell r="ED8">
            <v>287</v>
          </cell>
          <cell r="EE8">
            <v>351.5</v>
          </cell>
          <cell r="EF8">
            <v>291</v>
          </cell>
          <cell r="EG8">
            <v>357.9</v>
          </cell>
          <cell r="EH8">
            <v>285</v>
          </cell>
          <cell r="EI8">
            <v>4154.5403744062587</v>
          </cell>
          <cell r="EJ8">
            <v>198</v>
          </cell>
          <cell r="EK8">
            <v>3276.0659402067618</v>
          </cell>
          <cell r="EL8">
            <v>205</v>
          </cell>
          <cell r="EM8">
            <v>362769</v>
          </cell>
          <cell r="EN8">
            <v>818.89164785553044</v>
          </cell>
          <cell r="EO8">
            <v>216254</v>
          </cell>
          <cell r="EP8">
            <v>466.3661850334268</v>
          </cell>
          <cell r="EQ8">
            <v>186977</v>
          </cell>
          <cell r="ER8">
            <v>419.04303003137608</v>
          </cell>
          <cell r="ES8">
            <v>187053</v>
          </cell>
          <cell r="ET8">
            <v>424.34891107078039</v>
          </cell>
          <cell r="EU8">
            <v>148614</v>
          </cell>
          <cell r="EV8">
            <v>376.42857142857144</v>
          </cell>
          <cell r="EW8">
            <v>249664</v>
          </cell>
          <cell r="EX8">
            <v>651.01434159061273</v>
          </cell>
          <cell r="EY8">
            <v>201527</v>
          </cell>
          <cell r="EZ8">
            <v>519.13189077794948</v>
          </cell>
          <cell r="FA8">
            <v>252620</v>
          </cell>
          <cell r="FB8">
            <v>650.74703760947966</v>
          </cell>
          <cell r="FC8">
            <v>271409</v>
          </cell>
          <cell r="FD8">
            <v>737.1238457360131</v>
          </cell>
          <cell r="FE8">
            <v>240652</v>
          </cell>
          <cell r="FF8">
            <v>657.69882481552338</v>
          </cell>
          <cell r="FG8">
            <v>276606</v>
          </cell>
          <cell r="FH8">
            <v>798.5161662817552</v>
          </cell>
          <cell r="FI8">
            <v>401208</v>
          </cell>
          <cell r="FJ8">
            <v>1167.3203375036369</v>
          </cell>
          <cell r="FK8">
            <v>491016</v>
          </cell>
          <cell r="FL8">
            <v>1396.9160739687056</v>
          </cell>
          <cell r="FM8">
            <v>497411</v>
          </cell>
          <cell r="FN8">
            <v>1389.8044146409613</v>
          </cell>
          <cell r="FO8">
            <v>0.13251322505868265</v>
          </cell>
          <cell r="FP8">
            <v>8.0371564341775573E-2</v>
          </cell>
          <cell r="FQ8">
            <v>6.7307207724794135E-2</v>
          </cell>
          <cell r="FR8">
            <v>6.6178382641127867E-2</v>
          </cell>
          <cell r="FS8">
            <v>5.2692432469804866E-2</v>
          </cell>
          <cell r="FT8">
            <v>8.1473881522440034E-2</v>
          </cell>
          <cell r="FU8">
            <v>5.7977347847113357E-2</v>
          </cell>
          <cell r="FV8">
            <v>9.2688566489975491E-2</v>
          </cell>
          <cell r="FW8">
            <v>9.8617332020901532E-2</v>
          </cell>
          <cell r="FX8">
            <v>8.6911111239519473E-2</v>
          </cell>
          <cell r="FY8">
            <v>9.1442509001073424E-2</v>
          </cell>
          <cell r="FZ8">
            <v>0.13488839608088976</v>
          </cell>
          <cell r="GA8">
            <v>0.14886260247613198</v>
          </cell>
          <cell r="GB8">
            <v>0.14654406288813229</v>
          </cell>
          <cell r="GC8">
            <v>2374837</v>
          </cell>
          <cell r="GD8">
            <v>2474424</v>
          </cell>
          <cell r="GE8">
            <v>2590987</v>
          </cell>
          <cell r="GF8">
            <v>2639444</v>
          </cell>
          <cell r="GG8">
            <v>2671791</v>
          </cell>
          <cell r="GH8">
            <v>2814680</v>
          </cell>
          <cell r="GI8">
            <v>3274434</v>
          </cell>
          <cell r="GJ8">
            <v>2725471</v>
          </cell>
          <cell r="GK8">
            <v>2752143</v>
          </cell>
          <cell r="GL8">
            <v>2768944</v>
          </cell>
          <cell r="GM8">
            <v>3024917</v>
          </cell>
          <cell r="GN8">
            <v>2974370.01</v>
          </cell>
          <cell r="GO8">
            <v>3208643</v>
          </cell>
          <cell r="GP8">
            <v>3394276.03</v>
          </cell>
          <cell r="GQ8">
            <v>0.13757503181461558</v>
          </cell>
          <cell r="GR8">
            <v>7.9233545977385897E-2</v>
          </cell>
          <cell r="GS8">
            <v>0.13326351731906505</v>
          </cell>
          <cell r="GT8">
            <v>0.14183215621887363</v>
          </cell>
          <cell r="GU8">
            <v>0.13976231995244048</v>
          </cell>
          <cell r="GV8">
            <v>0.15508200175485684</v>
          </cell>
          <cell r="GW8">
            <v>0.15327597028043263</v>
          </cell>
          <cell r="GX8">
            <v>0.19418331312287446</v>
          </cell>
          <cell r="GY8">
            <v>0.20675582915262447</v>
          </cell>
          <cell r="GZ8">
            <v>10.975757575757575</v>
          </cell>
          <cell r="HA8">
            <v>11.15968992248062</v>
          </cell>
          <cell r="HB8">
            <v>10.708908406524467</v>
          </cell>
          <cell r="HC8">
            <v>10.679949399114484</v>
          </cell>
          <cell r="HD8">
            <v>11.404174573055029</v>
          </cell>
          <cell r="HE8">
            <v>11.419082125603865</v>
          </cell>
          <cell r="HF8">
            <v>10.916615573267935</v>
          </cell>
          <cell r="HG8">
            <v>10.651515151515152</v>
          </cell>
          <cell r="HH8">
            <v>18</v>
          </cell>
          <cell r="HI8" t="str">
            <v>Y</v>
          </cell>
        </row>
        <row r="9">
          <cell r="A9">
            <v>4</v>
          </cell>
          <cell r="B9">
            <v>27</v>
          </cell>
          <cell r="C9" t="str">
            <v>Adel DeSoto Minburn</v>
          </cell>
          <cell r="D9">
            <v>12.820131839200801</v>
          </cell>
          <cell r="E9">
            <v>133</v>
          </cell>
          <cell r="F9">
            <v>5.4</v>
          </cell>
          <cell r="G9">
            <v>1</v>
          </cell>
          <cell r="H9">
            <v>5.2381884278130251</v>
          </cell>
          <cell r="I9">
            <v>81</v>
          </cell>
          <cell r="J9">
            <v>2.1819431635714537</v>
          </cell>
          <cell r="K9">
            <v>7</v>
          </cell>
          <cell r="L9">
            <v>0</v>
          </cell>
          <cell r="M9">
            <v>310</v>
          </cell>
          <cell r="N9">
            <v>0</v>
          </cell>
          <cell r="O9">
            <v>6</v>
          </cell>
          <cell r="P9">
            <v>1.8195530963066082</v>
          </cell>
          <cell r="Q9">
            <v>14</v>
          </cell>
          <cell r="R9">
            <v>0</v>
          </cell>
          <cell r="S9">
            <v>8</v>
          </cell>
          <cell r="T9">
            <v>14.639684935507409</v>
          </cell>
          <cell r="U9">
            <v>60</v>
          </cell>
          <cell r="V9">
            <v>1.4976700000000001</v>
          </cell>
          <cell r="W9">
            <v>37</v>
          </cell>
          <cell r="X9">
            <v>0</v>
          </cell>
          <cell r="Y9">
            <v>1</v>
          </cell>
          <cell r="Z9">
            <v>0</v>
          </cell>
          <cell r="AA9">
            <v>249</v>
          </cell>
          <cell r="AB9">
            <v>0.33</v>
          </cell>
          <cell r="AC9">
            <v>1</v>
          </cell>
          <cell r="AD9">
            <v>0.33</v>
          </cell>
          <cell r="AE9">
            <v>244</v>
          </cell>
          <cell r="AF9">
            <v>0</v>
          </cell>
          <cell r="AG9">
            <v>19</v>
          </cell>
          <cell r="AH9">
            <v>1.9537199999999999</v>
          </cell>
          <cell r="AI9">
            <v>59</v>
          </cell>
          <cell r="AJ9">
            <v>3.78139</v>
          </cell>
          <cell r="AK9">
            <v>58</v>
          </cell>
          <cell r="AL9">
            <v>18.42107</v>
          </cell>
          <cell r="AM9">
            <v>37</v>
          </cell>
          <cell r="AN9">
            <v>6082458</v>
          </cell>
          <cell r="AO9">
            <v>62</v>
          </cell>
          <cell r="AP9">
            <v>326854985</v>
          </cell>
          <cell r="AQ9">
            <v>77</v>
          </cell>
          <cell r="AR9">
            <v>0</v>
          </cell>
          <cell r="AS9">
            <v>7.4692033666568985E-2</v>
          </cell>
          <cell r="AT9">
            <v>0</v>
          </cell>
          <cell r="AU9">
            <v>0</v>
          </cell>
          <cell r="AV9">
            <v>0</v>
          </cell>
          <cell r="AW9">
            <v>284</v>
          </cell>
          <cell r="AX9">
            <v>0</v>
          </cell>
          <cell r="AY9">
            <v>89</v>
          </cell>
          <cell r="AZ9">
            <v>0</v>
          </cell>
          <cell r="BA9">
            <v>2014</v>
          </cell>
          <cell r="BB9">
            <v>26902683</v>
          </cell>
          <cell r="BC9">
            <v>68</v>
          </cell>
          <cell r="BD9">
            <v>353757668</v>
          </cell>
          <cell r="BE9">
            <v>78</v>
          </cell>
          <cell r="BF9">
            <v>1395.8</v>
          </cell>
          <cell r="BG9">
            <v>73</v>
          </cell>
          <cell r="BH9">
            <v>234170.35750107467</v>
          </cell>
          <cell r="BI9">
            <v>259</v>
          </cell>
          <cell r="BJ9">
            <v>19274.024215503654</v>
          </cell>
          <cell r="BK9">
            <v>77</v>
          </cell>
          <cell r="BL9">
            <v>253444.38171657833</v>
          </cell>
          <cell r="BM9">
            <v>251</v>
          </cell>
          <cell r="BN9">
            <v>7.6048338830637024E-2</v>
          </cell>
          <cell r="BO9">
            <v>64</v>
          </cell>
          <cell r="BP9">
            <v>1765017</v>
          </cell>
          <cell r="BQ9">
            <v>77</v>
          </cell>
          <cell r="BR9">
            <v>1712128</v>
          </cell>
          <cell r="BS9">
            <v>71</v>
          </cell>
          <cell r="BT9">
            <v>713179</v>
          </cell>
          <cell r="BU9">
            <v>22</v>
          </cell>
          <cell r="BV9">
            <v>0</v>
          </cell>
          <cell r="BW9">
            <v>310</v>
          </cell>
          <cell r="BX9">
            <v>0</v>
          </cell>
          <cell r="BY9">
            <v>6</v>
          </cell>
          <cell r="BZ9">
            <v>4190324</v>
          </cell>
          <cell r="CA9">
            <v>72</v>
          </cell>
          <cell r="CB9">
            <v>594730</v>
          </cell>
          <cell r="CC9">
            <v>31</v>
          </cell>
          <cell r="CD9">
            <v>489521</v>
          </cell>
          <cell r="CE9">
            <v>43</v>
          </cell>
          <cell r="CF9">
            <v>0</v>
          </cell>
          <cell r="CG9">
            <v>2</v>
          </cell>
          <cell r="CH9">
            <v>0</v>
          </cell>
          <cell r="CI9">
            <v>249</v>
          </cell>
          <cell r="CJ9">
            <v>116740</v>
          </cell>
          <cell r="CK9">
            <v>71</v>
          </cell>
          <cell r="CL9">
            <v>116740</v>
          </cell>
          <cell r="CM9">
            <v>199</v>
          </cell>
          <cell r="CN9">
            <v>0</v>
          </cell>
          <cell r="CO9">
            <v>19</v>
          </cell>
          <cell r="CP9">
            <v>691143</v>
          </cell>
          <cell r="CQ9">
            <v>36</v>
          </cell>
          <cell r="CR9">
            <v>6082458</v>
          </cell>
          <cell r="CS9">
            <v>62</v>
          </cell>
          <cell r="CT9">
            <v>1395.8</v>
          </cell>
          <cell r="CU9">
            <v>73</v>
          </cell>
          <cell r="CV9">
            <v>5788</v>
          </cell>
          <cell r="CW9">
            <v>143</v>
          </cell>
          <cell r="CX9">
            <v>8078890</v>
          </cell>
          <cell r="CY9">
            <v>75</v>
          </cell>
          <cell r="CZ9">
            <v>1408.9</v>
          </cell>
          <cell r="DA9">
            <v>71</v>
          </cell>
          <cell r="DB9">
            <v>5903</v>
          </cell>
          <cell r="DC9">
            <v>143</v>
          </cell>
          <cell r="DD9">
            <v>8316737</v>
          </cell>
          <cell r="DE9">
            <v>72</v>
          </cell>
          <cell r="DF9">
            <v>237847</v>
          </cell>
          <cell r="DG9">
            <v>46</v>
          </cell>
          <cell r="DH9">
            <v>0</v>
          </cell>
          <cell r="DI9">
            <v>223</v>
          </cell>
          <cell r="DJ9" t="str">
            <v>No Guar</v>
          </cell>
          <cell r="DK9">
            <v>1476.2</v>
          </cell>
          <cell r="DL9">
            <v>1502.7</v>
          </cell>
          <cell r="DM9">
            <v>1523.8</v>
          </cell>
          <cell r="DN9">
            <v>1470</v>
          </cell>
          <cell r="DO9">
            <v>1447.5</v>
          </cell>
          <cell r="DP9">
            <v>1436.5</v>
          </cell>
          <cell r="DQ9">
            <v>1423.6</v>
          </cell>
          <cell r="DR9">
            <v>76</v>
          </cell>
          <cell r="DS9">
            <v>1444.7</v>
          </cell>
          <cell r="DT9">
            <v>77</v>
          </cell>
          <cell r="DU9">
            <v>1427.1</v>
          </cell>
          <cell r="DV9">
            <v>78</v>
          </cell>
          <cell r="DW9">
            <v>1414.7</v>
          </cell>
          <cell r="DX9">
            <v>76</v>
          </cell>
          <cell r="DY9">
            <v>1424.4</v>
          </cell>
          <cell r="DZ9">
            <v>75</v>
          </cell>
          <cell r="EA9">
            <v>1425.9</v>
          </cell>
          <cell r="EB9">
            <v>72</v>
          </cell>
          <cell r="EC9">
            <v>1424.1</v>
          </cell>
          <cell r="ED9">
            <v>71</v>
          </cell>
          <cell r="EE9">
            <v>1395.8</v>
          </cell>
          <cell r="EF9">
            <v>73</v>
          </cell>
          <cell r="EG9">
            <v>1408.9</v>
          </cell>
          <cell r="EH9">
            <v>71</v>
          </cell>
          <cell r="EI9">
            <v>4317.1680034069132</v>
          </cell>
          <cell r="EJ9">
            <v>171</v>
          </cell>
          <cell r="EK9">
            <v>2974.1812761729007</v>
          </cell>
          <cell r="EL9">
            <v>261</v>
          </cell>
          <cell r="EM9">
            <v>1269817</v>
          </cell>
          <cell r="EN9">
            <v>860.19306327055949</v>
          </cell>
          <cell r="EO9">
            <v>1117470</v>
          </cell>
          <cell r="EP9">
            <v>743.64144539828305</v>
          </cell>
          <cell r="EQ9">
            <v>1105304</v>
          </cell>
          <cell r="ER9">
            <v>725.36028350177196</v>
          </cell>
          <cell r="ES9">
            <v>1262184</v>
          </cell>
          <cell r="ET9">
            <v>858.62857142857138</v>
          </cell>
          <cell r="EU9">
            <v>1407457</v>
          </cell>
          <cell r="EV9">
            <v>972.33644214162348</v>
          </cell>
          <cell r="EW9">
            <v>1427778</v>
          </cell>
          <cell r="EX9">
            <v>993.92829794639749</v>
          </cell>
          <cell r="EY9">
            <v>1557188</v>
          </cell>
          <cell r="EZ9">
            <v>1093.838156785614</v>
          </cell>
          <cell r="FA9">
            <v>1593017</v>
          </cell>
          <cell r="FB9">
            <v>1119.0060410227593</v>
          </cell>
          <cell r="FC9">
            <v>1744178</v>
          </cell>
          <cell r="FD9">
            <v>1207.2942479407488</v>
          </cell>
          <cell r="FE9">
            <v>1608136</v>
          </cell>
          <cell r="FF9">
            <v>1126.8558615373836</v>
          </cell>
          <cell r="FG9">
            <v>1768218</v>
          </cell>
          <cell r="FH9">
            <v>1249.8890224075776</v>
          </cell>
          <cell r="FI9">
            <v>1887854</v>
          </cell>
          <cell r="FJ9">
            <v>1325.3678741926424</v>
          </cell>
          <cell r="FK9">
            <v>1984196</v>
          </cell>
          <cell r="FL9">
            <v>1421.5474996417825</v>
          </cell>
          <cell r="FM9">
            <v>2696206</v>
          </cell>
          <cell r="FN9">
            <v>1913.6957910426572</v>
          </cell>
          <cell r="FO9">
            <v>0.14680084116287645</v>
          </cell>
          <cell r="FP9">
            <v>0.12042241113153228</v>
          </cell>
          <cell r="FQ9">
            <v>0.11597364628302294</v>
          </cell>
          <cell r="FR9">
            <v>0.1275051307777568</v>
          </cell>
          <cell r="FS9">
            <v>0.14162490742529624</v>
          </cell>
          <cell r="FT9">
            <v>0.1366682770122388</v>
          </cell>
          <cell r="FU9">
            <v>0.14256087333031889</v>
          </cell>
          <cell r="FV9">
            <v>0.16269860277810261</v>
          </cell>
          <cell r="FW9">
            <v>0.17230247695096834</v>
          </cell>
          <cell r="FX9">
            <v>0.14727360361309991</v>
          </cell>
          <cell r="FY9">
            <v>0.141811298897914</v>
          </cell>
          <cell r="FZ9">
            <v>0.15768669941614977</v>
          </cell>
          <cell r="GA9">
            <v>0.15725430668994708</v>
          </cell>
          <cell r="GB9">
            <v>0.21374388430318692</v>
          </cell>
          <cell r="GC9">
            <v>7380113</v>
          </cell>
          <cell r="GD9">
            <v>8162115</v>
          </cell>
          <cell r="GE9">
            <v>8425344</v>
          </cell>
          <cell r="GF9">
            <v>8636900</v>
          </cell>
          <cell r="GG9">
            <v>8530463</v>
          </cell>
          <cell r="GH9">
            <v>9019255</v>
          </cell>
          <cell r="GI9">
            <v>9365781</v>
          </cell>
          <cell r="GJ9">
            <v>9791215</v>
          </cell>
          <cell r="GK9">
            <v>10122768</v>
          </cell>
          <cell r="GL9">
            <v>10919377</v>
          </cell>
          <cell r="GM9">
            <v>12468809</v>
          </cell>
          <cell r="GN9">
            <v>11972182.859999999</v>
          </cell>
          <cell r="GO9">
            <v>12521411</v>
          </cell>
          <cell r="GP9">
            <v>12614190.15</v>
          </cell>
          <cell r="GQ9">
            <v>8.9100181602413703E-2</v>
          </cell>
          <cell r="GR9">
            <v>7.6233398443217706E-2</v>
          </cell>
          <cell r="GS9">
            <v>7.174635219128972E-2</v>
          </cell>
          <cell r="GT9">
            <v>5.6422318271314102E-2</v>
          </cell>
          <cell r="GU9">
            <v>1.1332752196995127E-2</v>
          </cell>
          <cell r="GV9">
            <v>-2.1768298414667452E-2</v>
          </cell>
          <cell r="GW9">
            <v>-3.4360981257949584E-2</v>
          </cell>
          <cell r="GX9">
            <v>-9.0353255938522854E-3</v>
          </cell>
          <cell r="GY9">
            <v>4.4385776442001965E-2</v>
          </cell>
          <cell r="GZ9">
            <v>13.161364035858675</v>
          </cell>
          <cell r="HA9">
            <v>12.582826233941853</v>
          </cell>
          <cell r="HB9">
            <v>12.363469863469863</v>
          </cell>
          <cell r="HC9">
            <v>12.506127968895274</v>
          </cell>
          <cell r="HD9">
            <v>12.403677392394483</v>
          </cell>
          <cell r="HE9">
            <v>13.132781889420984</v>
          </cell>
          <cell r="HF9">
            <v>12.933496889511959</v>
          </cell>
          <cell r="HG9">
            <v>12.4625</v>
          </cell>
          <cell r="HH9">
            <v>27</v>
          </cell>
          <cell r="HI9" t="str">
            <v>Y</v>
          </cell>
        </row>
        <row r="10">
          <cell r="A10">
            <v>5</v>
          </cell>
          <cell r="B10">
            <v>441</v>
          </cell>
          <cell r="C10" t="str">
            <v>A-H-S-T</v>
          </cell>
          <cell r="D10">
            <v>11.317888740977381</v>
          </cell>
          <cell r="E10">
            <v>240</v>
          </cell>
          <cell r="F10">
            <v>5.4</v>
          </cell>
          <cell r="G10">
            <v>1</v>
          </cell>
          <cell r="H10">
            <v>3.8381991905679085</v>
          </cell>
          <cell r="I10">
            <v>267</v>
          </cell>
          <cell r="J10">
            <v>0</v>
          </cell>
          <cell r="K10">
            <v>272</v>
          </cell>
          <cell r="L10">
            <v>2.0796907161121068</v>
          </cell>
          <cell r="M10">
            <v>131</v>
          </cell>
          <cell r="N10">
            <v>0</v>
          </cell>
          <cell r="O10">
            <v>6</v>
          </cell>
          <cell r="P10">
            <v>0</v>
          </cell>
          <cell r="Q10">
            <v>342</v>
          </cell>
          <cell r="R10">
            <v>0</v>
          </cell>
          <cell r="S10">
            <v>8</v>
          </cell>
          <cell r="T10">
            <v>11.317888740977381</v>
          </cell>
          <cell r="U10">
            <v>276</v>
          </cell>
          <cell r="V10">
            <v>0.46516000000000002</v>
          </cell>
          <cell r="W10">
            <v>303</v>
          </cell>
          <cell r="X10">
            <v>0</v>
          </cell>
          <cell r="Y10">
            <v>1</v>
          </cell>
          <cell r="Z10">
            <v>0</v>
          </cell>
          <cell r="AA10">
            <v>249</v>
          </cell>
          <cell r="AB10">
            <v>0.33</v>
          </cell>
          <cell r="AC10">
            <v>1</v>
          </cell>
          <cell r="AD10">
            <v>0.33</v>
          </cell>
          <cell r="AE10">
            <v>244</v>
          </cell>
          <cell r="AF10">
            <v>0</v>
          </cell>
          <cell r="AG10">
            <v>19</v>
          </cell>
          <cell r="AH10">
            <v>1.6885399999999999</v>
          </cell>
          <cell r="AI10">
            <v>80</v>
          </cell>
          <cell r="AJ10">
            <v>2.4836999999999998</v>
          </cell>
          <cell r="AK10">
            <v>161</v>
          </cell>
          <cell r="AL10">
            <v>13.801589999999999</v>
          </cell>
          <cell r="AM10">
            <v>257</v>
          </cell>
          <cell r="AN10">
            <v>3048094</v>
          </cell>
          <cell r="AO10">
            <v>155</v>
          </cell>
          <cell r="AP10">
            <v>214977639</v>
          </cell>
          <cell r="AQ10">
            <v>148</v>
          </cell>
          <cell r="AR10">
            <v>0</v>
          </cell>
          <cell r="AS10">
            <v>0</v>
          </cell>
          <cell r="AT10">
            <v>0</v>
          </cell>
          <cell r="AU10">
            <v>0</v>
          </cell>
          <cell r="AV10">
            <v>0</v>
          </cell>
          <cell r="AW10">
            <v>284</v>
          </cell>
          <cell r="AX10">
            <v>0</v>
          </cell>
          <cell r="AY10">
            <v>89</v>
          </cell>
          <cell r="AZ10">
            <v>0</v>
          </cell>
          <cell r="BA10">
            <v>0</v>
          </cell>
          <cell r="BB10">
            <v>40157626</v>
          </cell>
          <cell r="BC10">
            <v>53</v>
          </cell>
          <cell r="BD10">
            <v>255135265</v>
          </cell>
          <cell r="BE10">
            <v>118</v>
          </cell>
          <cell r="BF10">
            <v>663.8</v>
          </cell>
          <cell r="BG10">
            <v>172</v>
          </cell>
          <cell r="BH10">
            <v>323859.05242542934</v>
          </cell>
          <cell r="BI10">
            <v>122</v>
          </cell>
          <cell r="BJ10">
            <v>60496.574269358243</v>
          </cell>
          <cell r="BK10">
            <v>12</v>
          </cell>
          <cell r="BL10">
            <v>384355.62669478758</v>
          </cell>
          <cell r="BM10">
            <v>71</v>
          </cell>
          <cell r="BN10">
            <v>0.15739739467219477</v>
          </cell>
          <cell r="BO10">
            <v>14</v>
          </cell>
          <cell r="BP10">
            <v>1160879</v>
          </cell>
          <cell r="BQ10">
            <v>150</v>
          </cell>
          <cell r="BR10">
            <v>825127</v>
          </cell>
          <cell r="BS10">
            <v>170</v>
          </cell>
          <cell r="BT10">
            <v>0</v>
          </cell>
          <cell r="BU10">
            <v>272</v>
          </cell>
          <cell r="BV10">
            <v>447087</v>
          </cell>
          <cell r="BW10">
            <v>115</v>
          </cell>
          <cell r="BX10">
            <v>0</v>
          </cell>
          <cell r="BY10">
            <v>6</v>
          </cell>
          <cell r="BZ10">
            <v>2433093</v>
          </cell>
          <cell r="CA10">
            <v>160</v>
          </cell>
          <cell r="CB10">
            <v>0</v>
          </cell>
          <cell r="CC10">
            <v>342</v>
          </cell>
          <cell r="CD10">
            <v>100000</v>
          </cell>
          <cell r="CE10">
            <v>248</v>
          </cell>
          <cell r="CF10">
            <v>0</v>
          </cell>
          <cell r="CG10">
            <v>2</v>
          </cell>
          <cell r="CH10">
            <v>0</v>
          </cell>
          <cell r="CI10">
            <v>249</v>
          </cell>
          <cell r="CJ10">
            <v>84195</v>
          </cell>
          <cell r="CK10">
            <v>107</v>
          </cell>
          <cell r="CL10">
            <v>84195</v>
          </cell>
          <cell r="CM10">
            <v>240</v>
          </cell>
          <cell r="CN10">
            <v>0</v>
          </cell>
          <cell r="CO10">
            <v>19</v>
          </cell>
          <cell r="CP10">
            <v>430806</v>
          </cell>
          <cell r="CQ10">
            <v>61</v>
          </cell>
          <cell r="CR10">
            <v>3048094</v>
          </cell>
          <cell r="CS10">
            <v>155</v>
          </cell>
          <cell r="CT10">
            <v>663.8</v>
          </cell>
          <cell r="CU10">
            <v>172</v>
          </cell>
          <cell r="CV10">
            <v>5825</v>
          </cell>
          <cell r="CW10">
            <v>87</v>
          </cell>
          <cell r="CX10">
            <v>3866635</v>
          </cell>
          <cell r="CY10">
            <v>173</v>
          </cell>
          <cell r="CZ10">
            <v>646.5</v>
          </cell>
          <cell r="DA10">
            <v>174</v>
          </cell>
          <cell r="DB10">
            <v>5940</v>
          </cell>
          <cell r="DC10">
            <v>87</v>
          </cell>
          <cell r="DD10">
            <v>3905301</v>
          </cell>
          <cell r="DE10">
            <v>175</v>
          </cell>
          <cell r="DF10">
            <v>38666</v>
          </cell>
          <cell r="DG10">
            <v>197</v>
          </cell>
          <cell r="DH10">
            <v>65091</v>
          </cell>
          <cell r="DI10">
            <v>125</v>
          </cell>
          <cell r="DJ10" t="str">
            <v>101</v>
          </cell>
          <cell r="DK10">
            <v>759.2</v>
          </cell>
          <cell r="DL10">
            <v>756.2</v>
          </cell>
          <cell r="DM10">
            <v>744</v>
          </cell>
          <cell r="DN10">
            <v>735</v>
          </cell>
          <cell r="DO10">
            <v>716.1</v>
          </cell>
          <cell r="DP10">
            <v>718</v>
          </cell>
          <cell r="DQ10">
            <v>700.8</v>
          </cell>
          <cell r="DR10">
            <v>180</v>
          </cell>
          <cell r="DS10">
            <v>697.8</v>
          </cell>
          <cell r="DT10">
            <v>178</v>
          </cell>
          <cell r="DU10">
            <v>680.4</v>
          </cell>
          <cell r="DV10">
            <v>180</v>
          </cell>
          <cell r="DW10">
            <v>685.8</v>
          </cell>
          <cell r="DX10">
            <v>172</v>
          </cell>
          <cell r="DY10">
            <v>692.8</v>
          </cell>
          <cell r="DZ10">
            <v>170</v>
          </cell>
          <cell r="EA10">
            <v>682</v>
          </cell>
          <cell r="EB10">
            <v>174</v>
          </cell>
          <cell r="EC10">
            <v>646</v>
          </cell>
          <cell r="ED10">
            <v>186</v>
          </cell>
          <cell r="EE10">
            <v>663.8</v>
          </cell>
          <cell r="EF10">
            <v>172</v>
          </cell>
          <cell r="EG10">
            <v>646.5</v>
          </cell>
          <cell r="EH10">
            <v>174</v>
          </cell>
          <cell r="EI10">
            <v>4714.7625676720809</v>
          </cell>
          <cell r="EJ10">
            <v>129</v>
          </cell>
          <cell r="EK10">
            <v>3763.4849187935033</v>
          </cell>
          <cell r="EL10">
            <v>119</v>
          </cell>
          <cell r="EM10">
            <v>444179</v>
          </cell>
          <cell r="EN10">
            <v>585.06190727081139</v>
          </cell>
          <cell r="EO10">
            <v>368340</v>
          </cell>
          <cell r="EP10">
            <v>487.09336154456491</v>
          </cell>
          <cell r="EQ10">
            <v>207869</v>
          </cell>
          <cell r="ER10">
            <v>279.39381720430106</v>
          </cell>
          <cell r="ES10">
            <v>69553</v>
          </cell>
          <cell r="ET10">
            <v>94.629931972789109</v>
          </cell>
          <cell r="EU10">
            <v>13880</v>
          </cell>
          <cell r="EV10">
            <v>19.382767769864543</v>
          </cell>
          <cell r="EW10">
            <v>-64011</v>
          </cell>
          <cell r="EX10">
            <v>-89.151810584958213</v>
          </cell>
          <cell r="EY10">
            <v>277500</v>
          </cell>
          <cell r="EZ10">
            <v>395.97602739726028</v>
          </cell>
          <cell r="FA10">
            <v>625051</v>
          </cell>
          <cell r="FB10">
            <v>891.91067351598178</v>
          </cell>
          <cell r="FC10">
            <v>528514</v>
          </cell>
          <cell r="FD10">
            <v>757.40040126110637</v>
          </cell>
          <cell r="FE10">
            <v>122633</v>
          </cell>
          <cell r="FF10">
            <v>180.2366255144033</v>
          </cell>
          <cell r="FG10">
            <v>-36049</v>
          </cell>
          <cell r="FH10">
            <v>-52.564887722368042</v>
          </cell>
          <cell r="FI10">
            <v>167432</v>
          </cell>
          <cell r="FJ10">
            <v>241.67436489607391</v>
          </cell>
          <cell r="FK10">
            <v>182530</v>
          </cell>
          <cell r="FL10">
            <v>274.97740283217837</v>
          </cell>
          <cell r="FM10">
            <v>464922</v>
          </cell>
          <cell r="FN10">
            <v>719.13689095127609</v>
          </cell>
          <cell r="FO10">
            <v>9.4201798189933544E-2</v>
          </cell>
          <cell r="FP10">
            <v>7.6850742771588224E-2</v>
          </cell>
          <cell r="FQ10">
            <v>4.4001280228138012E-2</v>
          </cell>
          <cell r="FR10">
            <v>1.4647655370592863E-2</v>
          </cell>
          <cell r="FS10">
            <v>2.9798906757975553E-3</v>
          </cell>
          <cell r="FT10">
            <v>-1.3862618207239115E-2</v>
          </cell>
          <cell r="FU10">
            <v>5.7081558748237414E-2</v>
          </cell>
          <cell r="FV10">
            <v>0.1354465753448405</v>
          </cell>
          <cell r="FW10">
            <v>0.105710263144578</v>
          </cell>
          <cell r="FX10">
            <v>2.2202773368693716E-2</v>
          </cell>
          <cell r="FY10">
            <v>-6.0574785806320657E-3</v>
          </cell>
          <cell r="FZ10">
            <v>3.063106981389627E-2</v>
          </cell>
          <cell r="GA10">
            <v>3.2679270496560914E-2</v>
          </cell>
          <cell r="GB10">
            <v>8.2452833921345781E-2</v>
          </cell>
          <cell r="GC10">
            <v>4271007</v>
          </cell>
          <cell r="GD10">
            <v>4424587</v>
          </cell>
          <cell r="GE10">
            <v>4516289</v>
          </cell>
          <cell r="GF10">
            <v>4678852</v>
          </cell>
          <cell r="GG10">
            <v>4644009</v>
          </cell>
          <cell r="GH10">
            <v>4681537</v>
          </cell>
          <cell r="GI10">
            <v>4583965</v>
          </cell>
          <cell r="GJ10">
            <v>4614742</v>
          </cell>
          <cell r="GK10">
            <v>4999647</v>
          </cell>
          <cell r="GL10">
            <v>5523319</v>
          </cell>
          <cell r="GM10">
            <v>5951156</v>
          </cell>
          <cell r="GN10">
            <v>5466083.9800000004</v>
          </cell>
          <cell r="GO10">
            <v>5570400</v>
          </cell>
          <cell r="GP10">
            <v>5638641.8500000006</v>
          </cell>
          <cell r="GQ10">
            <v>2.2777275661432683E-2</v>
          </cell>
          <cell r="GR10">
            <v>8.382406623073177E-2</v>
          </cell>
          <cell r="GS10">
            <v>0.16366929989778448</v>
          </cell>
          <cell r="GT10">
            <v>0.16391981288250337</v>
          </cell>
          <cell r="GU10">
            <v>7.7222330967992511E-2</v>
          </cell>
          <cell r="GV10">
            <v>4.1028367345976861E-2</v>
          </cell>
          <cell r="GW10">
            <v>5.9998643314450664E-2</v>
          </cell>
          <cell r="GX10">
            <v>0.12751784974208558</v>
          </cell>
          <cell r="GY10">
            <v>0.12163159406307621</v>
          </cell>
          <cell r="GZ10">
            <v>11.912063550711249</v>
          </cell>
          <cell r="HA10">
            <v>10.76</v>
          </cell>
          <cell r="HB10">
            <v>10.654545454545454</v>
          </cell>
          <cell r="HC10">
            <v>11.441100259118995</v>
          </cell>
          <cell r="HD10">
            <v>12.007623888182973</v>
          </cell>
          <cell r="HE10">
            <v>12.599718442045988</v>
          </cell>
          <cell r="HF10">
            <v>13.751807228915665</v>
          </cell>
          <cell r="HG10">
            <v>15.086363636363636</v>
          </cell>
          <cell r="HH10">
            <v>441</v>
          </cell>
          <cell r="HI10" t="str">
            <v>Y</v>
          </cell>
        </row>
        <row r="11">
          <cell r="A11">
            <v>6</v>
          </cell>
          <cell r="B11">
            <v>63</v>
          </cell>
          <cell r="C11" t="str">
            <v>Akron Westfield</v>
          </cell>
          <cell r="D11">
            <v>13.605894826615913</v>
          </cell>
          <cell r="E11">
            <v>81</v>
          </cell>
          <cell r="F11">
            <v>5.4</v>
          </cell>
          <cell r="G11">
            <v>1</v>
          </cell>
          <cell r="H11">
            <v>4.8733798489989306</v>
          </cell>
          <cell r="I11">
            <v>130</v>
          </cell>
          <cell r="J11">
            <v>0.95801834757521009</v>
          </cell>
          <cell r="K11">
            <v>73</v>
          </cell>
          <cell r="L11">
            <v>2.3744978887966433</v>
          </cell>
          <cell r="M11">
            <v>102</v>
          </cell>
          <cell r="N11">
            <v>0</v>
          </cell>
          <cell r="O11">
            <v>6</v>
          </cell>
          <cell r="P11">
            <v>0.11159518156987194</v>
          </cell>
          <cell r="Q11">
            <v>264</v>
          </cell>
          <cell r="R11">
            <v>0</v>
          </cell>
          <cell r="S11">
            <v>8</v>
          </cell>
          <cell r="T11">
            <v>13.717490008185784</v>
          </cell>
          <cell r="U11">
            <v>117</v>
          </cell>
          <cell r="V11">
            <v>1.3422700000000001</v>
          </cell>
          <cell r="W11">
            <v>50</v>
          </cell>
          <cell r="X11">
            <v>0</v>
          </cell>
          <cell r="Y11">
            <v>1</v>
          </cell>
          <cell r="Z11">
            <v>0</v>
          </cell>
          <cell r="AA11">
            <v>249</v>
          </cell>
          <cell r="AB11">
            <v>0.33</v>
          </cell>
          <cell r="AC11">
            <v>1</v>
          </cell>
          <cell r="AD11">
            <v>0.33</v>
          </cell>
          <cell r="AE11">
            <v>244</v>
          </cell>
          <cell r="AF11">
            <v>0</v>
          </cell>
          <cell r="AG11">
            <v>19</v>
          </cell>
          <cell r="AH11">
            <v>1.42801</v>
          </cell>
          <cell r="AI11">
            <v>98</v>
          </cell>
          <cell r="AJ11">
            <v>3.1002800000000001</v>
          </cell>
          <cell r="AK11">
            <v>97</v>
          </cell>
          <cell r="AL11">
            <v>16.817769999999999</v>
          </cell>
          <cell r="AM11">
            <v>82</v>
          </cell>
          <cell r="AN11">
            <v>2270795</v>
          </cell>
          <cell r="AO11">
            <v>227</v>
          </cell>
          <cell r="AP11">
            <v>134100772</v>
          </cell>
          <cell r="AQ11">
            <v>249</v>
          </cell>
          <cell r="AR11">
            <v>0.09</v>
          </cell>
          <cell r="AS11">
            <v>7.6708454655344122E-2</v>
          </cell>
          <cell r="AT11">
            <v>0</v>
          </cell>
          <cell r="AU11">
            <v>0.09</v>
          </cell>
          <cell r="AV11">
            <v>217950</v>
          </cell>
          <cell r="AW11">
            <v>127</v>
          </cell>
          <cell r="AX11">
            <v>0</v>
          </cell>
          <cell r="AY11">
            <v>89</v>
          </cell>
          <cell r="AZ11">
            <v>0</v>
          </cell>
          <cell r="BA11">
            <v>2011</v>
          </cell>
          <cell r="BB11">
            <v>8827992</v>
          </cell>
          <cell r="BC11">
            <v>134</v>
          </cell>
          <cell r="BD11">
            <v>142928764</v>
          </cell>
          <cell r="BE11">
            <v>244</v>
          </cell>
          <cell r="BF11">
            <v>535</v>
          </cell>
          <cell r="BG11">
            <v>223</v>
          </cell>
          <cell r="BH11">
            <v>250655.64859813085</v>
          </cell>
          <cell r="BI11">
            <v>234</v>
          </cell>
          <cell r="BJ11">
            <v>16500.919626168223</v>
          </cell>
          <cell r="BK11">
            <v>93</v>
          </cell>
          <cell r="BL11">
            <v>267156.56822429906</v>
          </cell>
          <cell r="BM11">
            <v>220</v>
          </cell>
          <cell r="BN11">
            <v>6.1764978251683478E-2</v>
          </cell>
          <cell r="BO11">
            <v>82</v>
          </cell>
          <cell r="BP11">
            <v>724144</v>
          </cell>
          <cell r="BQ11">
            <v>254</v>
          </cell>
          <cell r="BR11">
            <v>653524</v>
          </cell>
          <cell r="BS11">
            <v>224</v>
          </cell>
          <cell r="BT11">
            <v>128471</v>
          </cell>
          <cell r="BU11">
            <v>112</v>
          </cell>
          <cell r="BV11">
            <v>318422</v>
          </cell>
          <cell r="BW11">
            <v>186</v>
          </cell>
          <cell r="BX11">
            <v>0</v>
          </cell>
          <cell r="BY11">
            <v>6</v>
          </cell>
          <cell r="BZ11">
            <v>1824561</v>
          </cell>
          <cell r="CA11">
            <v>225</v>
          </cell>
          <cell r="CB11">
            <v>14965</v>
          </cell>
          <cell r="CC11">
            <v>274</v>
          </cell>
          <cell r="CD11">
            <v>180000</v>
          </cell>
          <cell r="CE11">
            <v>154</v>
          </cell>
          <cell r="CF11">
            <v>0</v>
          </cell>
          <cell r="CG11">
            <v>2</v>
          </cell>
          <cell r="CH11">
            <v>0</v>
          </cell>
          <cell r="CI11">
            <v>249</v>
          </cell>
          <cell r="CJ11">
            <v>47166</v>
          </cell>
          <cell r="CK11">
            <v>231</v>
          </cell>
          <cell r="CL11">
            <v>47166</v>
          </cell>
          <cell r="CM11">
            <v>304</v>
          </cell>
          <cell r="CN11">
            <v>0</v>
          </cell>
          <cell r="CO11">
            <v>19</v>
          </cell>
          <cell r="CP11">
            <v>204103</v>
          </cell>
          <cell r="CQ11">
            <v>123</v>
          </cell>
          <cell r="CR11">
            <v>2270795</v>
          </cell>
          <cell r="CS11">
            <v>227</v>
          </cell>
          <cell r="CT11">
            <v>535</v>
          </cell>
          <cell r="CU11">
            <v>223</v>
          </cell>
          <cell r="CV11">
            <v>5819</v>
          </cell>
          <cell r="CW11">
            <v>93</v>
          </cell>
          <cell r="CX11">
            <v>3113165</v>
          </cell>
          <cell r="CY11">
            <v>224</v>
          </cell>
          <cell r="CZ11">
            <v>532</v>
          </cell>
          <cell r="DA11">
            <v>218</v>
          </cell>
          <cell r="DB11">
            <v>5934</v>
          </cell>
          <cell r="DC11">
            <v>93</v>
          </cell>
          <cell r="DD11">
            <v>3156888</v>
          </cell>
          <cell r="DE11">
            <v>222</v>
          </cell>
          <cell r="DF11">
            <v>43723</v>
          </cell>
          <cell r="DG11">
            <v>178</v>
          </cell>
          <cell r="DH11">
            <v>0</v>
          </cell>
          <cell r="DI11">
            <v>223</v>
          </cell>
          <cell r="DJ11" t="str">
            <v>No Guar</v>
          </cell>
          <cell r="DK11">
            <v>634</v>
          </cell>
          <cell r="DL11">
            <v>658</v>
          </cell>
          <cell r="DM11">
            <v>646</v>
          </cell>
          <cell r="DN11">
            <v>642</v>
          </cell>
          <cell r="DO11">
            <v>632.4</v>
          </cell>
          <cell r="DP11">
            <v>615.79999999999995</v>
          </cell>
          <cell r="DQ11">
            <v>566.20000000000005</v>
          </cell>
          <cell r="DR11">
            <v>225</v>
          </cell>
          <cell r="DS11">
            <v>560.4</v>
          </cell>
          <cell r="DT11">
            <v>226</v>
          </cell>
          <cell r="DU11">
            <v>556.79999999999995</v>
          </cell>
          <cell r="DV11">
            <v>226</v>
          </cell>
          <cell r="DW11">
            <v>550.1</v>
          </cell>
          <cell r="DX11">
            <v>228</v>
          </cell>
          <cell r="DY11">
            <v>537.70000000000005</v>
          </cell>
          <cell r="DZ11">
            <v>234</v>
          </cell>
          <cell r="EA11">
            <v>520</v>
          </cell>
          <cell r="EB11">
            <v>238</v>
          </cell>
          <cell r="EC11">
            <v>515</v>
          </cell>
          <cell r="ED11">
            <v>233</v>
          </cell>
          <cell r="EE11">
            <v>535</v>
          </cell>
          <cell r="EF11">
            <v>221</v>
          </cell>
          <cell r="EG11">
            <v>532</v>
          </cell>
          <cell r="EH11">
            <v>218</v>
          </cell>
          <cell r="EI11">
            <v>4268.4116541353387</v>
          </cell>
          <cell r="EJ11">
            <v>179</v>
          </cell>
          <cell r="EK11">
            <v>3429.625939849624</v>
          </cell>
          <cell r="EL11">
            <v>170</v>
          </cell>
          <cell r="EM11">
            <v>229501</v>
          </cell>
          <cell r="EN11">
            <v>361.98895899053628</v>
          </cell>
          <cell r="EO11">
            <v>200172</v>
          </cell>
          <cell r="EP11">
            <v>304.21276595744683</v>
          </cell>
          <cell r="EQ11">
            <v>124823</v>
          </cell>
          <cell r="ER11">
            <v>193.22445820433435</v>
          </cell>
          <cell r="ES11">
            <v>-121007</v>
          </cell>
          <cell r="ET11">
            <v>-188.48442367601245</v>
          </cell>
          <cell r="EU11">
            <v>-408971</v>
          </cell>
          <cell r="EV11">
            <v>-646.69671094244154</v>
          </cell>
          <cell r="EW11">
            <v>29760</v>
          </cell>
          <cell r="EX11">
            <v>48.327379019162066</v>
          </cell>
          <cell r="EY11">
            <v>577005</v>
          </cell>
          <cell r="EZ11">
            <v>1019.0833627693394</v>
          </cell>
          <cell r="FA11">
            <v>725366</v>
          </cell>
          <cell r="FB11">
            <v>1281.1126810314377</v>
          </cell>
          <cell r="FC11">
            <v>986280</v>
          </cell>
          <cell r="FD11">
            <v>1759.9571734475376</v>
          </cell>
          <cell r="FE11">
            <v>972837</v>
          </cell>
          <cell r="FF11">
            <v>1747.1928879310346</v>
          </cell>
          <cell r="FG11">
            <v>1023255</v>
          </cell>
          <cell r="FH11">
            <v>1860.1254317396836</v>
          </cell>
          <cell r="FI11">
            <v>861643</v>
          </cell>
          <cell r="FJ11">
            <v>1602.4604798214616</v>
          </cell>
          <cell r="FK11">
            <v>537804</v>
          </cell>
          <cell r="FL11">
            <v>1005.2411214953271</v>
          </cell>
          <cell r="FM11">
            <v>528834</v>
          </cell>
          <cell r="FN11">
            <v>994.0488721804511</v>
          </cell>
          <cell r="FO11">
            <v>5.9388044449493339E-2</v>
          </cell>
          <cell r="FP11">
            <v>4.9802454146472538E-2</v>
          </cell>
          <cell r="FQ11">
            <v>2.9205556362771931E-2</v>
          </cell>
          <cell r="FR11">
            <v>-2.7397331608986168E-2</v>
          </cell>
          <cell r="FS11">
            <v>-9.1412229096631145E-2</v>
          </cell>
          <cell r="FT11">
            <v>6.2506340423896323E-3</v>
          </cell>
          <cell r="FU11">
            <v>0.1157153059139234</v>
          </cell>
          <cell r="FV11">
            <v>0.14784186415846848</v>
          </cell>
          <cell r="FW11">
            <v>0.20976843545262663</v>
          </cell>
          <cell r="FX11">
            <v>0.20375508347294535</v>
          </cell>
          <cell r="FY11">
            <v>0.19332034020435082</v>
          </cell>
          <cell r="FZ11">
            <v>0.1708764993686839</v>
          </cell>
          <cell r="GA11">
            <v>0.10966576862937977</v>
          </cell>
          <cell r="GB11">
            <v>9.8688934061967895E-2</v>
          </cell>
          <cell r="GC11">
            <v>3634930</v>
          </cell>
          <cell r="GD11">
            <v>3819148</v>
          </cell>
          <cell r="GE11">
            <v>4149124</v>
          </cell>
          <cell r="GF11">
            <v>4537751</v>
          </cell>
          <cell r="GG11">
            <v>4882891</v>
          </cell>
          <cell r="GH11">
            <v>4731357</v>
          </cell>
          <cell r="GI11">
            <v>4409414</v>
          </cell>
          <cell r="GJ11">
            <v>4906364</v>
          </cell>
          <cell r="GK11">
            <v>4701756</v>
          </cell>
          <cell r="GL11">
            <v>4774541</v>
          </cell>
          <cell r="GM11">
            <v>5293054</v>
          </cell>
          <cell r="GN11">
            <v>5042489.7699999996</v>
          </cell>
          <cell r="GO11">
            <v>5227867</v>
          </cell>
          <cell r="GP11">
            <v>5358594.71</v>
          </cell>
          <cell r="GQ11">
            <v>-0.14314645409605714</v>
          </cell>
          <cell r="GR11">
            <v>-0.11706197085460543</v>
          </cell>
          <cell r="GS11">
            <v>-7.2104165187721808E-2</v>
          </cell>
          <cell r="GT11">
            <v>8.0499868140149495E-3</v>
          </cell>
          <cell r="GU11">
            <v>8.4778990976505555E-2</v>
          </cell>
          <cell r="GV11">
            <v>0.13925565699527831</v>
          </cell>
          <cell r="GW11">
            <v>0.16728738831859222</v>
          </cell>
          <cell r="GX11">
            <v>0.15779954635163679</v>
          </cell>
          <cell r="GY11">
            <v>0.1625772611229544</v>
          </cell>
          <cell r="GZ11">
            <v>11.476363636363637</v>
          </cell>
          <cell r="HA11">
            <v>12.10048309178744</v>
          </cell>
          <cell r="HB11">
            <v>11.925714285714285</v>
          </cell>
          <cell r="HC11">
            <v>11.925430210325048</v>
          </cell>
          <cell r="HD11">
            <v>11.469740634005765</v>
          </cell>
          <cell r="HE11">
            <v>10.754892823858341</v>
          </cell>
          <cell r="HF11">
            <v>10.590372388737512</v>
          </cell>
          <cell r="HG11">
            <v>10.288461538461538</v>
          </cell>
          <cell r="HH11">
            <v>63</v>
          </cell>
          <cell r="HI11" t="str">
            <v>Y</v>
          </cell>
        </row>
        <row r="12">
          <cell r="A12">
            <v>7</v>
          </cell>
          <cell r="B12">
            <v>72</v>
          </cell>
          <cell r="C12" t="str">
            <v>Albert City-Truesdale</v>
          </cell>
          <cell r="D12">
            <v>10.040330842235637</v>
          </cell>
          <cell r="E12">
            <v>310</v>
          </cell>
          <cell r="F12">
            <v>5.4</v>
          </cell>
          <cell r="G12">
            <v>1</v>
          </cell>
          <cell r="H12">
            <v>3.2525870686365534</v>
          </cell>
          <cell r="I12">
            <v>321</v>
          </cell>
          <cell r="J12">
            <v>0.63859979848636417</v>
          </cell>
          <cell r="K12">
            <v>120</v>
          </cell>
          <cell r="L12">
            <v>0.7491475340041811</v>
          </cell>
          <cell r="M12">
            <v>272</v>
          </cell>
          <cell r="N12">
            <v>0</v>
          </cell>
          <cell r="O12">
            <v>6</v>
          </cell>
          <cell r="P12">
            <v>1.083637501186848</v>
          </cell>
          <cell r="Q12">
            <v>63</v>
          </cell>
          <cell r="R12">
            <v>0</v>
          </cell>
          <cell r="S12">
            <v>8</v>
          </cell>
          <cell r="T12">
            <v>11.123968343422485</v>
          </cell>
          <cell r="U12">
            <v>286</v>
          </cell>
          <cell r="V12">
            <v>0.44068000000000002</v>
          </cell>
          <cell r="W12">
            <v>308</v>
          </cell>
          <cell r="X12">
            <v>0</v>
          </cell>
          <cell r="Y12">
            <v>1</v>
          </cell>
          <cell r="Z12">
            <v>1</v>
          </cell>
          <cell r="AA12">
            <v>52</v>
          </cell>
          <cell r="AB12">
            <v>0.33</v>
          </cell>
          <cell r="AC12">
            <v>1</v>
          </cell>
          <cell r="AD12">
            <v>1.33</v>
          </cell>
          <cell r="AE12">
            <v>51</v>
          </cell>
          <cell r="AF12">
            <v>0</v>
          </cell>
          <cell r="AG12">
            <v>19</v>
          </cell>
          <cell r="AH12">
            <v>0</v>
          </cell>
          <cell r="AI12">
            <v>184</v>
          </cell>
          <cell r="AJ12">
            <v>1.77068</v>
          </cell>
          <cell r="AK12">
            <v>243</v>
          </cell>
          <cell r="AL12">
            <v>12.89465</v>
          </cell>
          <cell r="AM12">
            <v>295</v>
          </cell>
          <cell r="AN12">
            <v>1463056</v>
          </cell>
          <cell r="AO12">
            <v>305</v>
          </cell>
          <cell r="AP12">
            <v>113462297</v>
          </cell>
          <cell r="AQ12">
            <v>283</v>
          </cell>
          <cell r="AR12">
            <v>0</v>
          </cell>
          <cell r="AS12">
            <v>9.2006598018240196E-2</v>
          </cell>
          <cell r="AT12">
            <v>0</v>
          </cell>
          <cell r="AU12">
            <v>0</v>
          </cell>
          <cell r="AV12">
            <v>0</v>
          </cell>
          <cell r="AW12">
            <v>284</v>
          </cell>
          <cell r="AX12">
            <v>0</v>
          </cell>
          <cell r="AY12">
            <v>89</v>
          </cell>
          <cell r="AZ12">
            <v>2021</v>
          </cell>
          <cell r="BA12">
            <v>2015</v>
          </cell>
          <cell r="BB12">
            <v>0</v>
          </cell>
          <cell r="BC12">
            <v>267</v>
          </cell>
          <cell r="BD12">
            <v>113462297</v>
          </cell>
          <cell r="BE12">
            <v>287</v>
          </cell>
          <cell r="BF12">
            <v>240</v>
          </cell>
          <cell r="BG12">
            <v>330</v>
          </cell>
          <cell r="BH12">
            <v>472759.57083333336</v>
          </cell>
          <cell r="BI12">
            <v>24</v>
          </cell>
          <cell r="BJ12">
            <v>0</v>
          </cell>
          <cell r="BK12">
            <v>267</v>
          </cell>
          <cell r="BL12">
            <v>472759.57083333336</v>
          </cell>
          <cell r="BM12">
            <v>30</v>
          </cell>
          <cell r="BN12">
            <v>0</v>
          </cell>
          <cell r="BO12">
            <v>267</v>
          </cell>
          <cell r="BP12">
            <v>612696</v>
          </cell>
          <cell r="BQ12">
            <v>284</v>
          </cell>
          <cell r="BR12">
            <v>369046</v>
          </cell>
          <cell r="BS12">
            <v>324</v>
          </cell>
          <cell r="BT12">
            <v>72457</v>
          </cell>
          <cell r="BU12">
            <v>180</v>
          </cell>
          <cell r="BV12">
            <v>85000</v>
          </cell>
          <cell r="BW12">
            <v>292</v>
          </cell>
          <cell r="BX12">
            <v>0</v>
          </cell>
          <cell r="BY12">
            <v>6</v>
          </cell>
          <cell r="BZ12">
            <v>1139199</v>
          </cell>
          <cell r="CA12">
            <v>312</v>
          </cell>
          <cell r="CB12">
            <v>122952</v>
          </cell>
          <cell r="CC12">
            <v>106</v>
          </cell>
          <cell r="CD12">
            <v>50000</v>
          </cell>
          <cell r="CE12">
            <v>314</v>
          </cell>
          <cell r="CF12">
            <v>0</v>
          </cell>
          <cell r="CG12">
            <v>2</v>
          </cell>
          <cell r="CH12">
            <v>113462</v>
          </cell>
          <cell r="CI12">
            <v>135</v>
          </cell>
          <cell r="CJ12">
            <v>37443</v>
          </cell>
          <cell r="CK12">
            <v>266</v>
          </cell>
          <cell r="CL12">
            <v>150905</v>
          </cell>
          <cell r="CM12">
            <v>163</v>
          </cell>
          <cell r="CN12">
            <v>0</v>
          </cell>
          <cell r="CO12">
            <v>19</v>
          </cell>
          <cell r="CP12">
            <v>0</v>
          </cell>
          <cell r="CQ12">
            <v>185</v>
          </cell>
          <cell r="CR12">
            <v>1463056</v>
          </cell>
          <cell r="CS12">
            <v>305</v>
          </cell>
          <cell r="CT12">
            <v>240</v>
          </cell>
          <cell r="CU12">
            <v>330</v>
          </cell>
          <cell r="CV12">
            <v>5849</v>
          </cell>
          <cell r="CW12">
            <v>59</v>
          </cell>
          <cell r="CX12">
            <v>1425716</v>
          </cell>
          <cell r="CY12">
            <v>332</v>
          </cell>
          <cell r="CZ12">
            <v>227.9</v>
          </cell>
          <cell r="DA12">
            <v>332</v>
          </cell>
          <cell r="DB12">
            <v>5964</v>
          </cell>
          <cell r="DC12">
            <v>59</v>
          </cell>
          <cell r="DD12">
            <v>1417798</v>
          </cell>
          <cell r="DE12">
            <v>333</v>
          </cell>
          <cell r="DF12">
            <v>-7918</v>
          </cell>
          <cell r="DG12">
            <v>285</v>
          </cell>
          <cell r="DH12">
            <v>58602</v>
          </cell>
          <cell r="DI12">
            <v>132</v>
          </cell>
          <cell r="DJ12" t="str">
            <v>101</v>
          </cell>
          <cell r="DK12">
            <v>351</v>
          </cell>
          <cell r="DL12">
            <v>362.3</v>
          </cell>
          <cell r="DM12">
            <v>328.8</v>
          </cell>
          <cell r="DN12">
            <v>320.39999999999998</v>
          </cell>
          <cell r="DO12">
            <v>312.89999999999998</v>
          </cell>
          <cell r="DP12">
            <v>299.5</v>
          </cell>
          <cell r="DQ12">
            <v>314.5</v>
          </cell>
          <cell r="DR12">
            <v>326</v>
          </cell>
          <cell r="DS12">
            <v>300.89999999999998</v>
          </cell>
          <cell r="DT12">
            <v>329</v>
          </cell>
          <cell r="DU12">
            <v>280.5</v>
          </cell>
          <cell r="DV12">
            <v>331</v>
          </cell>
          <cell r="DW12">
            <v>253.2</v>
          </cell>
          <cell r="DX12">
            <v>337</v>
          </cell>
          <cell r="DY12">
            <v>238.7</v>
          </cell>
          <cell r="DZ12">
            <v>338</v>
          </cell>
          <cell r="EA12">
            <v>251.3</v>
          </cell>
          <cell r="EB12">
            <v>334</v>
          </cell>
          <cell r="EC12">
            <v>227.9</v>
          </cell>
          <cell r="ED12">
            <v>339</v>
          </cell>
          <cell r="EE12">
            <v>240</v>
          </cell>
          <cell r="EF12">
            <v>330</v>
          </cell>
          <cell r="EG12">
            <v>227.9</v>
          </cell>
          <cell r="EH12">
            <v>331</v>
          </cell>
          <cell r="EI12">
            <v>6419.7279508556385</v>
          </cell>
          <cell r="EJ12">
            <v>29</v>
          </cell>
          <cell r="EK12">
            <v>4998.6792452830186</v>
          </cell>
          <cell r="EL12">
            <v>36</v>
          </cell>
          <cell r="EM12">
            <v>171945</v>
          </cell>
          <cell r="EN12">
            <v>489.87179487179486</v>
          </cell>
          <cell r="EO12">
            <v>193222</v>
          </cell>
          <cell r="EP12">
            <v>533.3204526635385</v>
          </cell>
          <cell r="EQ12">
            <v>230559</v>
          </cell>
          <cell r="ER12">
            <v>701.21350364963496</v>
          </cell>
          <cell r="ES12">
            <v>309413</v>
          </cell>
          <cell r="ET12">
            <v>965.70848938826475</v>
          </cell>
          <cell r="EU12">
            <v>344768</v>
          </cell>
          <cell r="EV12">
            <v>1101.8472355385109</v>
          </cell>
          <cell r="EW12">
            <v>302157</v>
          </cell>
          <cell r="EX12">
            <v>1008.8714524207012</v>
          </cell>
          <cell r="EY12">
            <v>279187</v>
          </cell>
          <cell r="EZ12">
            <v>887.71701112877588</v>
          </cell>
          <cell r="FA12">
            <v>381884</v>
          </cell>
          <cell r="FB12">
            <v>1214.2575516693164</v>
          </cell>
          <cell r="FC12">
            <v>412458</v>
          </cell>
          <cell r="FD12">
            <v>1370.7477567298106</v>
          </cell>
          <cell r="FE12">
            <v>581907</v>
          </cell>
          <cell r="FF12">
            <v>2074.5347593582887</v>
          </cell>
          <cell r="FG12">
            <v>897978</v>
          </cell>
          <cell r="FH12">
            <v>3546.5165876777251</v>
          </cell>
          <cell r="FI12">
            <v>1022413</v>
          </cell>
          <cell r="FJ12">
            <v>4283.2551319648092</v>
          </cell>
          <cell r="FK12">
            <v>759223</v>
          </cell>
          <cell r="FL12">
            <v>3163.4291666666668</v>
          </cell>
          <cell r="FM12">
            <v>562825</v>
          </cell>
          <cell r="FN12">
            <v>2469.6138657305837</v>
          </cell>
          <cell r="FO12">
            <v>7.728525132483223E-2</v>
          </cell>
          <cell r="FP12">
            <v>8.4438992563484819E-2</v>
          </cell>
          <cell r="FQ12">
            <v>9.432709420067506E-2</v>
          </cell>
          <cell r="FR12">
            <v>0.12389955667926299</v>
          </cell>
          <cell r="FS12">
            <v>0.13681671604642359</v>
          </cell>
          <cell r="FT12">
            <v>0.11527883172580031</v>
          </cell>
          <cell r="FU12">
            <v>0.10642656549064665</v>
          </cell>
          <cell r="FV12">
            <v>0.16222197772975719</v>
          </cell>
          <cell r="FW12">
            <v>0.17034814446167604</v>
          </cell>
          <cell r="FX12">
            <v>0.26349388048597489</v>
          </cell>
          <cell r="FY12">
            <v>0.41790929470726784</v>
          </cell>
          <cell r="FZ12">
            <v>0.50229530659199328</v>
          </cell>
          <cell r="GA12">
            <v>0.35308345715528083</v>
          </cell>
          <cell r="GB12">
            <v>0.24155436436279631</v>
          </cell>
          <cell r="GC12">
            <v>2052865</v>
          </cell>
          <cell r="GD12">
            <v>2095081</v>
          </cell>
          <cell r="GE12">
            <v>2213691</v>
          </cell>
          <cell r="GF12">
            <v>2187876</v>
          </cell>
          <cell r="GG12">
            <v>2175158</v>
          </cell>
          <cell r="GH12">
            <v>2318940</v>
          </cell>
          <cell r="GI12">
            <v>2344096</v>
          </cell>
          <cell r="GJ12">
            <v>2354083</v>
          </cell>
          <cell r="GK12">
            <v>2421265</v>
          </cell>
          <cell r="GL12">
            <v>2208427</v>
          </cell>
          <cell r="GM12">
            <v>2148739</v>
          </cell>
          <cell r="GN12">
            <v>2035481.89</v>
          </cell>
          <cell r="GO12">
            <v>2413455</v>
          </cell>
          <cell r="GP12">
            <v>2330013.79</v>
          </cell>
          <cell r="GQ12">
            <v>0.23774667758173237</v>
          </cell>
          <cell r="GR12">
            <v>0.15595270123608423</v>
          </cell>
          <cell r="GS12">
            <v>0.14228252891067897</v>
          </cell>
          <cell r="GT12">
            <v>4.6340074171392458E-2</v>
          </cell>
          <cell r="GU12">
            <v>0.19122645664080273</v>
          </cell>
          <cell r="GV12">
            <v>0.42110281314668763</v>
          </cell>
          <cell r="GW12">
            <v>0.36918206371340057</v>
          </cell>
          <cell r="GX12">
            <v>0.33468639140863604</v>
          </cell>
          <cell r="GY12">
            <v>0.16998170133283311</v>
          </cell>
          <cell r="GZ12">
            <v>8.5043478260869563</v>
          </cell>
          <cell r="HA12">
            <v>8.2046678635547572</v>
          </cell>
          <cell r="HB12">
            <v>6.3287671232876717</v>
          </cell>
          <cell r="HC12">
            <v>6.8484848484848495</v>
          </cell>
          <cell r="HD12">
            <v>6.9696969696969697</v>
          </cell>
          <cell r="HE12">
            <v>6.4621212121212119</v>
          </cell>
          <cell r="HF12">
            <v>6.1605839416058403</v>
          </cell>
          <cell r="HG12">
            <v>16</v>
          </cell>
          <cell r="HH12">
            <v>72</v>
          </cell>
          <cell r="HI12" t="str">
            <v>Y</v>
          </cell>
        </row>
        <row r="13">
          <cell r="A13">
            <v>8</v>
          </cell>
          <cell r="B13">
            <v>81</v>
          </cell>
          <cell r="C13" t="str">
            <v>Albia</v>
          </cell>
          <cell r="D13">
            <v>14.506034173754649</v>
          </cell>
          <cell r="E13">
            <v>41</v>
          </cell>
          <cell r="F13">
            <v>5.4</v>
          </cell>
          <cell r="G13">
            <v>1</v>
          </cell>
          <cell r="H13">
            <v>5.8062721394502184</v>
          </cell>
          <cell r="I13">
            <v>32</v>
          </cell>
          <cell r="J13">
            <v>0.91445451539449363</v>
          </cell>
          <cell r="K13">
            <v>78</v>
          </cell>
          <cell r="L13">
            <v>2.3853053587774045</v>
          </cell>
          <cell r="M13">
            <v>100</v>
          </cell>
          <cell r="N13">
            <v>0</v>
          </cell>
          <cell r="O13">
            <v>6</v>
          </cell>
          <cell r="P13">
            <v>0.10724809954134967</v>
          </cell>
          <cell r="Q13">
            <v>266</v>
          </cell>
          <cell r="R13">
            <v>0</v>
          </cell>
          <cell r="S13">
            <v>8</v>
          </cell>
          <cell r="T13">
            <v>14.613282273295999</v>
          </cell>
          <cell r="U13">
            <v>62</v>
          </cell>
          <cell r="V13">
            <v>1.31192</v>
          </cell>
          <cell r="W13">
            <v>53</v>
          </cell>
          <cell r="X13">
            <v>0</v>
          </cell>
          <cell r="Y13">
            <v>1</v>
          </cell>
          <cell r="Z13">
            <v>0</v>
          </cell>
          <cell r="AA13">
            <v>249</v>
          </cell>
          <cell r="AB13">
            <v>0</v>
          </cell>
          <cell r="AC13">
            <v>329</v>
          </cell>
          <cell r="AD13">
            <v>0</v>
          </cell>
          <cell r="AE13">
            <v>350</v>
          </cell>
          <cell r="AF13">
            <v>0</v>
          </cell>
          <cell r="AG13">
            <v>19</v>
          </cell>
          <cell r="AH13">
            <v>0</v>
          </cell>
          <cell r="AI13">
            <v>184</v>
          </cell>
          <cell r="AJ13">
            <v>1.31192</v>
          </cell>
          <cell r="AK13">
            <v>293</v>
          </cell>
          <cell r="AL13">
            <v>15.9252</v>
          </cell>
          <cell r="AM13">
            <v>132</v>
          </cell>
          <cell r="AN13">
            <v>3338189</v>
          </cell>
          <cell r="AO13">
            <v>139</v>
          </cell>
          <cell r="AP13">
            <v>209616768</v>
          </cell>
          <cell r="AQ13">
            <v>153</v>
          </cell>
          <cell r="AR13">
            <v>0.09</v>
          </cell>
          <cell r="AS13">
            <v>6.7253066654877611E-2</v>
          </cell>
          <cell r="AT13">
            <v>0</v>
          </cell>
          <cell r="AU13">
            <v>0.09</v>
          </cell>
          <cell r="AV13">
            <v>415528</v>
          </cell>
          <cell r="AW13">
            <v>45</v>
          </cell>
          <cell r="AX13">
            <v>0</v>
          </cell>
          <cell r="AY13">
            <v>89</v>
          </cell>
          <cell r="AZ13">
            <v>0</v>
          </cell>
          <cell r="BA13">
            <v>2012</v>
          </cell>
          <cell r="BB13">
            <v>0</v>
          </cell>
          <cell r="BC13">
            <v>267</v>
          </cell>
          <cell r="BD13">
            <v>209616768</v>
          </cell>
          <cell r="BE13">
            <v>163</v>
          </cell>
          <cell r="BF13">
            <v>1197.8</v>
          </cell>
          <cell r="BG13">
            <v>95</v>
          </cell>
          <cell r="BH13">
            <v>175001.47603940559</v>
          </cell>
          <cell r="BI13">
            <v>341</v>
          </cell>
          <cell r="BJ13">
            <v>0</v>
          </cell>
          <cell r="BK13">
            <v>267</v>
          </cell>
          <cell r="BL13">
            <v>175001.47603940559</v>
          </cell>
          <cell r="BM13">
            <v>347</v>
          </cell>
          <cell r="BN13">
            <v>0</v>
          </cell>
          <cell r="BO13">
            <v>267</v>
          </cell>
          <cell r="BP13">
            <v>1131931</v>
          </cell>
          <cell r="BQ13">
            <v>154</v>
          </cell>
          <cell r="BR13">
            <v>1217092</v>
          </cell>
          <cell r="BS13">
            <v>108</v>
          </cell>
          <cell r="BT13">
            <v>191685</v>
          </cell>
          <cell r="BU13">
            <v>87</v>
          </cell>
          <cell r="BV13">
            <v>500000</v>
          </cell>
          <cell r="BW13">
            <v>90</v>
          </cell>
          <cell r="BX13">
            <v>0</v>
          </cell>
          <cell r="BY13">
            <v>6</v>
          </cell>
          <cell r="BZ13">
            <v>3040708</v>
          </cell>
          <cell r="CA13">
            <v>114</v>
          </cell>
          <cell r="CB13">
            <v>22481</v>
          </cell>
          <cell r="CC13">
            <v>251</v>
          </cell>
          <cell r="CD13">
            <v>275000</v>
          </cell>
          <cell r="CE13">
            <v>89</v>
          </cell>
          <cell r="CF13">
            <v>0</v>
          </cell>
          <cell r="CG13">
            <v>2</v>
          </cell>
          <cell r="CH13">
            <v>0</v>
          </cell>
          <cell r="CI13">
            <v>249</v>
          </cell>
          <cell r="CJ13">
            <v>0</v>
          </cell>
          <cell r="CK13">
            <v>329</v>
          </cell>
          <cell r="CL13">
            <v>0</v>
          </cell>
          <cell r="CM13">
            <v>350</v>
          </cell>
          <cell r="CN13">
            <v>0</v>
          </cell>
          <cell r="CO13">
            <v>19</v>
          </cell>
          <cell r="CP13">
            <v>0</v>
          </cell>
          <cell r="CQ13">
            <v>185</v>
          </cell>
          <cell r="CR13">
            <v>3338189</v>
          </cell>
          <cell r="CS13">
            <v>139</v>
          </cell>
          <cell r="CT13">
            <v>1197.8</v>
          </cell>
          <cell r="CU13">
            <v>95</v>
          </cell>
          <cell r="CV13">
            <v>5768</v>
          </cell>
          <cell r="CW13">
            <v>184</v>
          </cell>
          <cell r="CX13">
            <v>6908910</v>
          </cell>
          <cell r="CY13">
            <v>95</v>
          </cell>
          <cell r="CZ13">
            <v>1180.4000000000001</v>
          </cell>
          <cell r="DA13">
            <v>95</v>
          </cell>
          <cell r="DB13">
            <v>5883</v>
          </cell>
          <cell r="DC13">
            <v>185</v>
          </cell>
          <cell r="DD13">
            <v>6977999</v>
          </cell>
          <cell r="DE13">
            <v>97</v>
          </cell>
          <cell r="DF13">
            <v>69089</v>
          </cell>
          <cell r="DG13">
            <v>145</v>
          </cell>
          <cell r="DH13">
            <v>33706</v>
          </cell>
          <cell r="DI13">
            <v>174</v>
          </cell>
          <cell r="DJ13" t="str">
            <v>101</v>
          </cell>
          <cell r="DK13">
            <v>1397.1</v>
          </cell>
          <cell r="DL13">
            <v>1369.3</v>
          </cell>
          <cell r="DM13">
            <v>1393.8</v>
          </cell>
          <cell r="DN13">
            <v>1410.1</v>
          </cell>
          <cell r="DO13">
            <v>1388.5</v>
          </cell>
          <cell r="DP13">
            <v>1322.9</v>
          </cell>
          <cell r="DQ13">
            <v>1297.0999999999999</v>
          </cell>
          <cell r="DR13">
            <v>86</v>
          </cell>
          <cell r="DS13">
            <v>1292.5999999999999</v>
          </cell>
          <cell r="DT13">
            <v>86</v>
          </cell>
          <cell r="DU13">
            <v>1313.7</v>
          </cell>
          <cell r="DV13">
            <v>84</v>
          </cell>
          <cell r="DW13">
            <v>1296.4000000000001</v>
          </cell>
          <cell r="DX13">
            <v>86</v>
          </cell>
          <cell r="DY13">
            <v>1249.2</v>
          </cell>
          <cell r="DZ13">
            <v>88</v>
          </cell>
          <cell r="EA13">
            <v>1245.5</v>
          </cell>
          <cell r="EB13">
            <v>89</v>
          </cell>
          <cell r="EC13">
            <v>1181.4000000000001</v>
          </cell>
          <cell r="ED13">
            <v>95</v>
          </cell>
          <cell r="EE13">
            <v>1197.8</v>
          </cell>
          <cell r="EF13">
            <v>95</v>
          </cell>
          <cell r="EG13">
            <v>1180.4000000000001</v>
          </cell>
          <cell r="EH13">
            <v>95</v>
          </cell>
          <cell r="EI13">
            <v>2828.0150796340222</v>
          </cell>
          <cell r="EJ13">
            <v>348</v>
          </cell>
          <cell r="EK13">
            <v>2575.9979667909183</v>
          </cell>
          <cell r="EL13">
            <v>325</v>
          </cell>
          <cell r="EM13">
            <v>569324</v>
          </cell>
          <cell r="EN13">
            <v>407.50411566816979</v>
          </cell>
          <cell r="EO13">
            <v>296729</v>
          </cell>
          <cell r="EP13">
            <v>216.7012342072592</v>
          </cell>
          <cell r="EQ13">
            <v>262662</v>
          </cell>
          <cell r="ER13">
            <v>188.45027981058976</v>
          </cell>
          <cell r="ES13">
            <v>894384</v>
          </cell>
          <cell r="ET13">
            <v>634.26990993546565</v>
          </cell>
          <cell r="EU13">
            <v>760027</v>
          </cell>
          <cell r="EV13">
            <v>547.37270435722007</v>
          </cell>
          <cell r="EW13">
            <v>213083</v>
          </cell>
          <cell r="EX13">
            <v>161.0726434348779</v>
          </cell>
          <cell r="EY13">
            <v>462811</v>
          </cell>
          <cell r="EZ13">
            <v>356.80440983732944</v>
          </cell>
          <cell r="FA13">
            <v>843886</v>
          </cell>
          <cell r="FB13">
            <v>650.59440289877421</v>
          </cell>
          <cell r="FC13">
            <v>1206786</v>
          </cell>
          <cell r="FD13">
            <v>933.61132600959309</v>
          </cell>
          <cell r="FE13">
            <v>1491753</v>
          </cell>
          <cell r="FF13">
            <v>1135.5355103905001</v>
          </cell>
          <cell r="FG13">
            <v>2491145</v>
          </cell>
          <cell r="FH13">
            <v>1921.5867016352977</v>
          </cell>
          <cell r="FI13">
            <v>2582459</v>
          </cell>
          <cell r="FJ13">
            <v>2067.2902657700929</v>
          </cell>
          <cell r="FK13">
            <v>2298718</v>
          </cell>
          <cell r="FL13">
            <v>1919.1167139756221</v>
          </cell>
          <cell r="FM13">
            <v>2236604</v>
          </cell>
          <cell r="FN13">
            <v>1894.7848187055233</v>
          </cell>
          <cell r="FO13">
            <v>7.5222672449922812E-2</v>
          </cell>
          <cell r="FP13">
            <v>3.8188976935314298E-2</v>
          </cell>
          <cell r="FQ13">
            <v>3.4397131542555422E-2</v>
          </cell>
          <cell r="FR13">
            <v>0.10740560740794915</v>
          </cell>
          <cell r="FS13">
            <v>7.8835226020343124E-2</v>
          </cell>
          <cell r="FT13">
            <v>2.2750924763810864E-2</v>
          </cell>
          <cell r="FU13">
            <v>4.9479012705476548E-2</v>
          </cell>
          <cell r="FV13">
            <v>9.6431242092484118E-2</v>
          </cell>
          <cell r="FW13">
            <v>0.1351380920604778</v>
          </cell>
          <cell r="FX13">
            <v>0.16268864155830048</v>
          </cell>
          <cell r="FY13">
            <v>0.2584918072931745</v>
          </cell>
          <cell r="FZ13">
            <v>0.2578830049723389</v>
          </cell>
          <cell r="GA13">
            <v>0.2249625546511258</v>
          </cell>
          <cell r="GB13">
            <v>0.1925537228940947</v>
          </cell>
          <cell r="GC13">
            <v>6999192</v>
          </cell>
          <cell r="GD13">
            <v>7473288</v>
          </cell>
          <cell r="GE13">
            <v>7373498</v>
          </cell>
          <cell r="GF13">
            <v>7432779</v>
          </cell>
          <cell r="GG13">
            <v>8880676</v>
          </cell>
          <cell r="GH13">
            <v>9152822</v>
          </cell>
          <cell r="GI13">
            <v>8890872</v>
          </cell>
          <cell r="GJ13">
            <v>8751168</v>
          </cell>
          <cell r="GK13">
            <v>8930021</v>
          </cell>
          <cell r="GL13">
            <v>9169374</v>
          </cell>
          <cell r="GM13">
            <v>9637230</v>
          </cell>
          <cell r="GN13">
            <v>10014072.08</v>
          </cell>
          <cell r="GO13">
            <v>10501966</v>
          </cell>
          <cell r="GP13">
            <v>11615480.43</v>
          </cell>
          <cell r="GQ13">
            <v>3.6235563490980706E-2</v>
          </cell>
          <cell r="GR13">
            <v>4.625356219731435E-2</v>
          </cell>
          <cell r="GS13">
            <v>0.10022534868832521</v>
          </cell>
          <cell r="GT13">
            <v>0.11780771000967022</v>
          </cell>
          <cell r="GU13">
            <v>0.16081135773431166</v>
          </cell>
          <cell r="GV13">
            <v>0.18087015334288681</v>
          </cell>
          <cell r="GW13">
            <v>8.7244652524327282E-2</v>
          </cell>
          <cell r="GX13">
            <v>0.1576421750788467</v>
          </cell>
          <cell r="GY13">
            <v>0.1164883464739368</v>
          </cell>
          <cell r="GZ13">
            <v>13.227716259182108</v>
          </cell>
          <cell r="HA13">
            <v>13.040755678199957</v>
          </cell>
          <cell r="HB13">
            <v>12.686693463084408</v>
          </cell>
          <cell r="HC13">
            <v>12.518628912071536</v>
          </cell>
          <cell r="HD13">
            <v>12.608041281444851</v>
          </cell>
          <cell r="HE13">
            <v>12.193442622950821</v>
          </cell>
          <cell r="HF13">
            <v>12.633077765607888</v>
          </cell>
          <cell r="HG13">
            <v>13.458426966292134</v>
          </cell>
          <cell r="HH13">
            <v>81</v>
          </cell>
          <cell r="HI13" t="str">
            <v>Y</v>
          </cell>
        </row>
        <row r="14">
          <cell r="A14">
            <v>9</v>
          </cell>
          <cell r="B14">
            <v>99</v>
          </cell>
          <cell r="C14" t="str">
            <v>Alburnett</v>
          </cell>
          <cell r="D14">
            <v>12.866592653034553</v>
          </cell>
          <cell r="E14">
            <v>131</v>
          </cell>
          <cell r="F14">
            <v>5.4</v>
          </cell>
          <cell r="G14">
            <v>1</v>
          </cell>
          <cell r="H14">
            <v>5.7615336422755687</v>
          </cell>
          <cell r="I14">
            <v>35</v>
          </cell>
          <cell r="J14">
            <v>0</v>
          </cell>
          <cell r="K14">
            <v>272</v>
          </cell>
          <cell r="L14">
            <v>1.705059452375804</v>
          </cell>
          <cell r="M14">
            <v>168</v>
          </cell>
          <cell r="N14">
            <v>0</v>
          </cell>
          <cell r="O14">
            <v>6</v>
          </cell>
          <cell r="P14">
            <v>1.7761583172632676</v>
          </cell>
          <cell r="Q14">
            <v>18</v>
          </cell>
          <cell r="R14">
            <v>0</v>
          </cell>
          <cell r="S14">
            <v>8</v>
          </cell>
          <cell r="T14">
            <v>14.64275097029782</v>
          </cell>
          <cell r="U14">
            <v>59</v>
          </cell>
          <cell r="V14">
            <v>0.90200000000000002</v>
          </cell>
          <cell r="W14">
            <v>160</v>
          </cell>
          <cell r="X14">
            <v>0</v>
          </cell>
          <cell r="Y14">
            <v>1</v>
          </cell>
          <cell r="Z14">
            <v>0.67</v>
          </cell>
          <cell r="AA14">
            <v>81</v>
          </cell>
          <cell r="AB14">
            <v>0.33</v>
          </cell>
          <cell r="AC14">
            <v>1</v>
          </cell>
          <cell r="AD14">
            <v>1</v>
          </cell>
          <cell r="AE14">
            <v>78</v>
          </cell>
          <cell r="AF14">
            <v>0</v>
          </cell>
          <cell r="AG14">
            <v>19</v>
          </cell>
          <cell r="AH14">
            <v>1.47553</v>
          </cell>
          <cell r="AI14">
            <v>91</v>
          </cell>
          <cell r="AJ14">
            <v>3.3775300000000001</v>
          </cell>
          <cell r="AK14">
            <v>79</v>
          </cell>
          <cell r="AL14">
            <v>18.02028</v>
          </cell>
          <cell r="AM14">
            <v>43</v>
          </cell>
          <cell r="AN14">
            <v>2506257</v>
          </cell>
          <cell r="AO14">
            <v>202</v>
          </cell>
          <cell r="AP14">
            <v>138581678</v>
          </cell>
          <cell r="AQ14">
            <v>243</v>
          </cell>
          <cell r="AR14">
            <v>0</v>
          </cell>
          <cell r="AS14">
            <v>7.9038839679889117E-2</v>
          </cell>
          <cell r="AT14">
            <v>0</v>
          </cell>
          <cell r="AU14">
            <v>0</v>
          </cell>
          <cell r="AV14">
            <v>0</v>
          </cell>
          <cell r="AW14">
            <v>284</v>
          </cell>
          <cell r="AX14">
            <v>0</v>
          </cell>
          <cell r="AY14">
            <v>89</v>
          </cell>
          <cell r="AZ14">
            <v>2014</v>
          </cell>
          <cell r="BA14">
            <v>2011</v>
          </cell>
          <cell r="BB14">
            <v>3625920</v>
          </cell>
          <cell r="BC14">
            <v>188</v>
          </cell>
          <cell r="BD14">
            <v>142207598</v>
          </cell>
          <cell r="BE14">
            <v>245</v>
          </cell>
          <cell r="BF14">
            <v>572.9</v>
          </cell>
          <cell r="BG14">
            <v>206</v>
          </cell>
          <cell r="BH14">
            <v>241895.05672892302</v>
          </cell>
          <cell r="BI14">
            <v>248</v>
          </cell>
          <cell r="BJ14">
            <v>6329.0626636411243</v>
          </cell>
          <cell r="BK14">
            <v>176</v>
          </cell>
          <cell r="BL14">
            <v>248224.11939256417</v>
          </cell>
          <cell r="BM14">
            <v>259</v>
          </cell>
          <cell r="BN14">
            <v>2.5497371807095708E-2</v>
          </cell>
          <cell r="BO14">
            <v>172</v>
          </cell>
          <cell r="BP14">
            <v>748341</v>
          </cell>
          <cell r="BQ14">
            <v>249</v>
          </cell>
          <cell r="BR14">
            <v>798443</v>
          </cell>
          <cell r="BS14">
            <v>180</v>
          </cell>
          <cell r="BT14">
            <v>0</v>
          </cell>
          <cell r="BU14">
            <v>272</v>
          </cell>
          <cell r="BV14">
            <v>236290</v>
          </cell>
          <cell r="BW14">
            <v>224</v>
          </cell>
          <cell r="BX14">
            <v>0</v>
          </cell>
          <cell r="BY14">
            <v>6</v>
          </cell>
          <cell r="BZ14">
            <v>1783074</v>
          </cell>
          <cell r="CA14">
            <v>234</v>
          </cell>
          <cell r="CB14">
            <v>246143</v>
          </cell>
          <cell r="CC14">
            <v>57</v>
          </cell>
          <cell r="CD14">
            <v>125000</v>
          </cell>
          <cell r="CE14">
            <v>218</v>
          </cell>
          <cell r="CF14">
            <v>0</v>
          </cell>
          <cell r="CG14">
            <v>2</v>
          </cell>
          <cell r="CH14">
            <v>95279</v>
          </cell>
          <cell r="CI14">
            <v>153</v>
          </cell>
          <cell r="CJ14">
            <v>46929</v>
          </cell>
          <cell r="CK14">
            <v>232</v>
          </cell>
          <cell r="CL14">
            <v>142208</v>
          </cell>
          <cell r="CM14">
            <v>169</v>
          </cell>
          <cell r="CN14">
            <v>0</v>
          </cell>
          <cell r="CO14">
            <v>19</v>
          </cell>
          <cell r="CP14">
            <v>209832</v>
          </cell>
          <cell r="CQ14">
            <v>122</v>
          </cell>
          <cell r="CR14">
            <v>2506257</v>
          </cell>
          <cell r="CS14">
            <v>202</v>
          </cell>
          <cell r="CT14">
            <v>572.9</v>
          </cell>
          <cell r="CU14">
            <v>206</v>
          </cell>
          <cell r="CV14">
            <v>5768</v>
          </cell>
          <cell r="CW14">
            <v>184</v>
          </cell>
          <cell r="CX14">
            <v>3304487</v>
          </cell>
          <cell r="CY14">
            <v>211</v>
          </cell>
          <cell r="CZ14">
            <v>550.4</v>
          </cell>
          <cell r="DA14">
            <v>210</v>
          </cell>
          <cell r="DB14">
            <v>5883</v>
          </cell>
          <cell r="DC14">
            <v>185</v>
          </cell>
          <cell r="DD14">
            <v>3337532</v>
          </cell>
          <cell r="DE14">
            <v>209</v>
          </cell>
          <cell r="DF14">
            <v>33045</v>
          </cell>
          <cell r="DG14">
            <v>212</v>
          </cell>
          <cell r="DH14">
            <v>99529</v>
          </cell>
          <cell r="DI14">
            <v>88</v>
          </cell>
          <cell r="DJ14" t="str">
            <v>101</v>
          </cell>
          <cell r="DK14">
            <v>665.4</v>
          </cell>
          <cell r="DL14">
            <v>634.20000000000005</v>
          </cell>
          <cell r="DM14">
            <v>643.4</v>
          </cell>
          <cell r="DN14">
            <v>622.20000000000005</v>
          </cell>
          <cell r="DO14">
            <v>627.20000000000005</v>
          </cell>
          <cell r="DP14">
            <v>632.20000000000005</v>
          </cell>
          <cell r="DQ14">
            <v>630.6</v>
          </cell>
          <cell r="DR14">
            <v>201</v>
          </cell>
          <cell r="DS14">
            <v>617.4</v>
          </cell>
          <cell r="DT14">
            <v>203</v>
          </cell>
          <cell r="DU14">
            <v>621.9</v>
          </cell>
          <cell r="DV14">
            <v>201</v>
          </cell>
          <cell r="DW14">
            <v>604.6</v>
          </cell>
          <cell r="DX14">
            <v>206</v>
          </cell>
          <cell r="DY14">
            <v>601.79999999999995</v>
          </cell>
          <cell r="DZ14">
            <v>207</v>
          </cell>
          <cell r="EA14">
            <v>596.9</v>
          </cell>
          <cell r="EB14">
            <v>209</v>
          </cell>
          <cell r="EC14">
            <v>587</v>
          </cell>
          <cell r="ED14">
            <v>208</v>
          </cell>
          <cell r="EE14">
            <v>572.9</v>
          </cell>
          <cell r="EF14">
            <v>206</v>
          </cell>
          <cell r="EG14">
            <v>550.4</v>
          </cell>
          <cell r="EH14">
            <v>210</v>
          </cell>
          <cell r="EI14">
            <v>4553.5192587209303</v>
          </cell>
          <cell r="EJ14">
            <v>146</v>
          </cell>
          <cell r="EK14">
            <v>3239.5966569767443</v>
          </cell>
          <cell r="EL14">
            <v>213</v>
          </cell>
          <cell r="EM14">
            <v>1144329</v>
          </cell>
          <cell r="EN14">
            <v>1719.7610459873761</v>
          </cell>
          <cell r="EO14">
            <v>1290238</v>
          </cell>
          <cell r="EP14">
            <v>2034.4339325134026</v>
          </cell>
          <cell r="EQ14">
            <v>1503704</v>
          </cell>
          <cell r="ER14">
            <v>2337.1215418091392</v>
          </cell>
          <cell r="ES14">
            <v>1745521</v>
          </cell>
          <cell r="ET14">
            <v>2805.4018000642877</v>
          </cell>
          <cell r="EU14">
            <v>1784379</v>
          </cell>
          <cell r="EV14">
            <v>2844.9920280612241</v>
          </cell>
          <cell r="EW14">
            <v>1707824</v>
          </cell>
          <cell r="EX14">
            <v>2701.3982916798482</v>
          </cell>
          <cell r="EY14">
            <v>1837695</v>
          </cell>
          <cell r="EZ14">
            <v>2914.2007611798285</v>
          </cell>
          <cell r="FA14">
            <v>1776841</v>
          </cell>
          <cell r="FB14">
            <v>2817.6990168093876</v>
          </cell>
          <cell r="FC14">
            <v>1258045</v>
          </cell>
          <cell r="FD14">
            <v>2037.6498218334955</v>
          </cell>
          <cell r="FE14">
            <v>1317548</v>
          </cell>
          <cell r="FF14">
            <v>2118.5849815082811</v>
          </cell>
          <cell r="FG14">
            <v>687203</v>
          </cell>
          <cell r="FH14">
            <v>1136.6242143565994</v>
          </cell>
          <cell r="FI14">
            <v>442563</v>
          </cell>
          <cell r="FJ14">
            <v>735.39880358923233</v>
          </cell>
          <cell r="FK14">
            <v>367464</v>
          </cell>
          <cell r="FL14">
            <v>641.41036830162329</v>
          </cell>
          <cell r="FM14">
            <v>352375</v>
          </cell>
          <cell r="FN14">
            <v>640.21620639534888</v>
          </cell>
          <cell r="FO14">
            <v>0.2655524560136952</v>
          </cell>
          <cell r="FP14">
            <v>0.27501708947895581</v>
          </cell>
          <cell r="FQ14">
            <v>0.31369881989308773</v>
          </cell>
          <cell r="FR14">
            <v>0.33191713257472183</v>
          </cell>
          <cell r="FS14">
            <v>0.31454934775722299</v>
          </cell>
          <cell r="FT14">
            <v>0.29335980027490716</v>
          </cell>
          <cell r="FU14">
            <v>0.30399644672066062</v>
          </cell>
          <cell r="FV14">
            <v>0.39537694677153734</v>
          </cell>
          <cell r="FW14">
            <v>0.25563504748992838</v>
          </cell>
          <cell r="FX14">
            <v>0.28335218694756403</v>
          </cell>
          <cell r="FY14">
            <v>0.11698402473677007</v>
          </cell>
          <cell r="FZ14">
            <v>8.2222706359869849E-2</v>
          </cell>
          <cell r="GA14">
            <v>6.7506846415972196E-2</v>
          </cell>
          <cell r="GB14">
            <v>6.3075177260938128E-2</v>
          </cell>
          <cell r="GC14">
            <v>3164910</v>
          </cell>
          <cell r="GD14">
            <v>3401245</v>
          </cell>
          <cell r="GE14">
            <v>3289760</v>
          </cell>
          <cell r="GF14">
            <v>3513385</v>
          </cell>
          <cell r="GG14">
            <v>3888432</v>
          </cell>
          <cell r="GH14">
            <v>4113778</v>
          </cell>
          <cell r="GI14">
            <v>4207425</v>
          </cell>
          <cell r="GJ14">
            <v>4494043</v>
          </cell>
          <cell r="GK14">
            <v>4921254</v>
          </cell>
          <cell r="GL14">
            <v>4649860</v>
          </cell>
          <cell r="GM14">
            <v>5874332</v>
          </cell>
          <cell r="GN14">
            <v>5382491.2800000003</v>
          </cell>
          <cell r="GO14">
            <v>5518458</v>
          </cell>
          <cell r="GP14">
            <v>5586587.5499999998</v>
          </cell>
          <cell r="GQ14">
            <v>0.2929633068927221</v>
          </cell>
          <cell r="GR14">
            <v>0.25644397855378726</v>
          </cell>
          <cell r="GS14">
            <v>0.2069275188234676</v>
          </cell>
          <cell r="GT14">
            <v>8.0487630344645469E-2</v>
          </cell>
          <cell r="GU14">
            <v>2.4592117098476699E-2</v>
          </cell>
          <cell r="GV14">
            <v>-8.4275162645507593E-2</v>
          </cell>
          <cell r="GW14">
            <v>-0.14399611007601085</v>
          </cell>
          <cell r="GX14">
            <v>-0.17555577034242612</v>
          </cell>
          <cell r="GY14">
            <v>-0.1788282228402707</v>
          </cell>
          <cell r="GZ14">
            <v>13.578947368421053</v>
          </cell>
          <cell r="HA14">
            <v>13.166320166320165</v>
          </cell>
          <cell r="HB14">
            <v>12.857142857142856</v>
          </cell>
          <cell r="HC14">
            <v>12.773109243697478</v>
          </cell>
          <cell r="HD14">
            <v>13.582608695652173</v>
          </cell>
          <cell r="HE14">
            <v>13.663043478260869</v>
          </cell>
          <cell r="HF14">
            <v>13.739130434782609</v>
          </cell>
          <cell r="HG14">
            <v>13.640476190476189</v>
          </cell>
          <cell r="HH14">
            <v>99</v>
          </cell>
          <cell r="HI14" t="str">
            <v>Y</v>
          </cell>
        </row>
        <row r="15">
          <cell r="A15">
            <v>10</v>
          </cell>
          <cell r="B15">
            <v>108</v>
          </cell>
          <cell r="C15" t="str">
            <v>Alden</v>
          </cell>
          <cell r="D15">
            <v>9.1436857235591997</v>
          </cell>
          <cell r="E15">
            <v>337</v>
          </cell>
          <cell r="F15">
            <v>5.4</v>
          </cell>
          <cell r="G15">
            <v>1</v>
          </cell>
          <cell r="H15">
            <v>3.38424423955151</v>
          </cell>
          <cell r="I15">
            <v>309</v>
          </cell>
          <cell r="J15">
            <v>0.35944239798971639</v>
          </cell>
          <cell r="K15">
            <v>190</v>
          </cell>
          <cell r="L15">
            <v>0</v>
          </cell>
          <cell r="M15">
            <v>310</v>
          </cell>
          <cell r="N15">
            <v>0</v>
          </cell>
          <cell r="O15">
            <v>6</v>
          </cell>
          <cell r="P15">
            <v>0.2398751247671265</v>
          </cell>
          <cell r="Q15">
            <v>199</v>
          </cell>
          <cell r="R15">
            <v>0</v>
          </cell>
          <cell r="S15">
            <v>8</v>
          </cell>
          <cell r="T15">
            <v>9.3835608483263258</v>
          </cell>
          <cell r="U15">
            <v>342</v>
          </cell>
          <cell r="V15">
            <v>0.67735999999999996</v>
          </cell>
          <cell r="W15">
            <v>239</v>
          </cell>
          <cell r="X15">
            <v>0</v>
          </cell>
          <cell r="Y15">
            <v>1</v>
          </cell>
          <cell r="Z15">
            <v>0.67</v>
          </cell>
          <cell r="AA15">
            <v>81</v>
          </cell>
          <cell r="AB15">
            <v>0.33</v>
          </cell>
          <cell r="AC15">
            <v>1</v>
          </cell>
          <cell r="AD15">
            <v>1</v>
          </cell>
          <cell r="AE15">
            <v>78</v>
          </cell>
          <cell r="AF15">
            <v>0</v>
          </cell>
          <cell r="AG15">
            <v>19</v>
          </cell>
          <cell r="AH15">
            <v>0</v>
          </cell>
          <cell r="AI15">
            <v>184</v>
          </cell>
          <cell r="AJ15">
            <v>1.67736</v>
          </cell>
          <cell r="AK15">
            <v>254</v>
          </cell>
          <cell r="AL15">
            <v>11.060919999999999</v>
          </cell>
          <cell r="AM15">
            <v>351</v>
          </cell>
          <cell r="AN15">
            <v>1224712</v>
          </cell>
          <cell r="AO15">
            <v>327</v>
          </cell>
          <cell r="AP15">
            <v>110724278</v>
          </cell>
          <cell r="AQ15">
            <v>289</v>
          </cell>
          <cell r="AR15">
            <v>0.1</v>
          </cell>
          <cell r="AS15">
            <v>8.6952894847109899E-2</v>
          </cell>
          <cell r="AT15">
            <v>0</v>
          </cell>
          <cell r="AU15">
            <v>0.1</v>
          </cell>
          <cell r="AV15">
            <v>106162</v>
          </cell>
          <cell r="AW15">
            <v>231</v>
          </cell>
          <cell r="AX15">
            <v>0</v>
          </cell>
          <cell r="AY15">
            <v>89</v>
          </cell>
          <cell r="AZ15">
            <v>2018</v>
          </cell>
          <cell r="BA15">
            <v>2014</v>
          </cell>
          <cell r="BB15">
            <v>0</v>
          </cell>
          <cell r="BC15">
            <v>267</v>
          </cell>
          <cell r="BD15">
            <v>110724278</v>
          </cell>
          <cell r="BE15">
            <v>292</v>
          </cell>
          <cell r="BF15">
            <v>258</v>
          </cell>
          <cell r="BG15">
            <v>325</v>
          </cell>
          <cell r="BH15">
            <v>429163.86821705429</v>
          </cell>
          <cell r="BI15">
            <v>40</v>
          </cell>
          <cell r="BJ15">
            <v>0</v>
          </cell>
          <cell r="BK15">
            <v>267</v>
          </cell>
          <cell r="BL15">
            <v>429163.86821705429</v>
          </cell>
          <cell r="BM15">
            <v>44</v>
          </cell>
          <cell r="BN15">
            <v>0</v>
          </cell>
          <cell r="BO15">
            <v>267</v>
          </cell>
          <cell r="BP15">
            <v>597911</v>
          </cell>
          <cell r="BQ15">
            <v>290</v>
          </cell>
          <cell r="BR15">
            <v>374718</v>
          </cell>
          <cell r="BS15">
            <v>321</v>
          </cell>
          <cell r="BT15">
            <v>39799</v>
          </cell>
          <cell r="BU15">
            <v>227</v>
          </cell>
          <cell r="BV15">
            <v>0</v>
          </cell>
          <cell r="BW15">
            <v>310</v>
          </cell>
          <cell r="BX15">
            <v>0</v>
          </cell>
          <cell r="BY15">
            <v>6</v>
          </cell>
          <cell r="BZ15">
            <v>1012428</v>
          </cell>
          <cell r="CA15">
            <v>325</v>
          </cell>
          <cell r="CB15">
            <v>26560</v>
          </cell>
          <cell r="CC15">
            <v>237</v>
          </cell>
          <cell r="CD15">
            <v>75000</v>
          </cell>
          <cell r="CE15">
            <v>287</v>
          </cell>
          <cell r="CF15">
            <v>0</v>
          </cell>
          <cell r="CG15">
            <v>2</v>
          </cell>
          <cell r="CH15">
            <v>74185</v>
          </cell>
          <cell r="CI15">
            <v>174</v>
          </cell>
          <cell r="CJ15">
            <v>36539</v>
          </cell>
          <cell r="CK15">
            <v>270</v>
          </cell>
          <cell r="CL15">
            <v>110724</v>
          </cell>
          <cell r="CM15">
            <v>205</v>
          </cell>
          <cell r="CN15">
            <v>0</v>
          </cell>
          <cell r="CO15">
            <v>19</v>
          </cell>
          <cell r="CP15">
            <v>0</v>
          </cell>
          <cell r="CQ15">
            <v>185</v>
          </cell>
          <cell r="CR15">
            <v>1224712</v>
          </cell>
          <cell r="CS15">
            <v>327</v>
          </cell>
          <cell r="CT15">
            <v>258</v>
          </cell>
          <cell r="CU15">
            <v>325</v>
          </cell>
          <cell r="CV15">
            <v>5768</v>
          </cell>
          <cell r="CW15">
            <v>184</v>
          </cell>
          <cell r="CX15">
            <v>1540574</v>
          </cell>
          <cell r="CY15">
            <v>327</v>
          </cell>
          <cell r="CZ15">
            <v>264.89999999999998</v>
          </cell>
          <cell r="DA15">
            <v>321</v>
          </cell>
          <cell r="DB15">
            <v>5883</v>
          </cell>
          <cell r="DC15">
            <v>185</v>
          </cell>
          <cell r="DD15">
            <v>1576650</v>
          </cell>
          <cell r="DE15">
            <v>324</v>
          </cell>
          <cell r="DF15">
            <v>36076</v>
          </cell>
          <cell r="DG15">
            <v>205</v>
          </cell>
          <cell r="DH15">
            <v>18243</v>
          </cell>
          <cell r="DI15">
            <v>199</v>
          </cell>
          <cell r="DJ15" t="str">
            <v>Scale down</v>
          </cell>
          <cell r="DK15">
            <v>402.8</v>
          </cell>
          <cell r="DL15">
            <v>414</v>
          </cell>
          <cell r="DM15">
            <v>384.2</v>
          </cell>
          <cell r="DN15">
            <v>372.1</v>
          </cell>
          <cell r="DO15">
            <v>367</v>
          </cell>
          <cell r="DP15">
            <v>355</v>
          </cell>
          <cell r="DQ15">
            <v>336</v>
          </cell>
          <cell r="DR15">
            <v>316</v>
          </cell>
          <cell r="DS15">
            <v>288</v>
          </cell>
          <cell r="DT15">
            <v>332</v>
          </cell>
          <cell r="DU15">
            <v>272</v>
          </cell>
          <cell r="DV15">
            <v>336</v>
          </cell>
          <cell r="DW15">
            <v>262.2</v>
          </cell>
          <cell r="DX15">
            <v>330</v>
          </cell>
          <cell r="DY15">
            <v>253.1</v>
          </cell>
          <cell r="DZ15">
            <v>332</v>
          </cell>
          <cell r="EA15">
            <v>276.7</v>
          </cell>
          <cell r="EB15">
            <v>326</v>
          </cell>
          <cell r="EC15">
            <v>271.60000000000002</v>
          </cell>
          <cell r="ED15">
            <v>321</v>
          </cell>
          <cell r="EE15">
            <v>258</v>
          </cell>
          <cell r="EF15">
            <v>325</v>
          </cell>
          <cell r="EG15">
            <v>264.89999999999998</v>
          </cell>
          <cell r="EH15">
            <v>320</v>
          </cell>
          <cell r="EI15">
            <v>4623.2993582483959</v>
          </cell>
          <cell r="EJ15">
            <v>137</v>
          </cell>
          <cell r="EK15">
            <v>3821.9252548131371</v>
          </cell>
          <cell r="EL15">
            <v>112</v>
          </cell>
          <cell r="EM15">
            <v>772190</v>
          </cell>
          <cell r="EN15">
            <v>1917.0556107249254</v>
          </cell>
          <cell r="EO15">
            <v>716607</v>
          </cell>
          <cell r="EP15">
            <v>1730.9347826086957</v>
          </cell>
          <cell r="EQ15">
            <v>713061</v>
          </cell>
          <cell r="ER15">
            <v>1855.96304008329</v>
          </cell>
          <cell r="ES15">
            <v>707807</v>
          </cell>
          <cell r="ET15">
            <v>1902.1956463316312</v>
          </cell>
          <cell r="EU15">
            <v>649324</v>
          </cell>
          <cell r="EV15">
            <v>1769.2752043596731</v>
          </cell>
          <cell r="EW15">
            <v>482989</v>
          </cell>
          <cell r="EX15">
            <v>1360.5323943661972</v>
          </cell>
          <cell r="EY15">
            <v>538662</v>
          </cell>
          <cell r="EZ15">
            <v>1603.1607142857142</v>
          </cell>
          <cell r="FA15">
            <v>633532</v>
          </cell>
          <cell r="FB15">
            <v>1885.5119047619048</v>
          </cell>
          <cell r="FC15">
            <v>487186</v>
          </cell>
          <cell r="FD15">
            <v>1691.6180555555557</v>
          </cell>
          <cell r="FE15">
            <v>742842</v>
          </cell>
          <cell r="FF15">
            <v>2731.0367647058824</v>
          </cell>
          <cell r="FG15">
            <v>1296714</v>
          </cell>
          <cell r="FH15">
            <v>4945.514874141877</v>
          </cell>
          <cell r="FI15">
            <v>1411714</v>
          </cell>
          <cell r="FJ15">
            <v>5577.6926116159621</v>
          </cell>
          <cell r="FK15">
            <v>1133720</v>
          </cell>
          <cell r="FL15">
            <v>4394.2635658914733</v>
          </cell>
          <cell r="FM15">
            <v>1036494</v>
          </cell>
          <cell r="FN15">
            <v>3912.7746319365801</v>
          </cell>
          <cell r="FO15">
            <v>0.2524264735447288</v>
          </cell>
          <cell r="FP15">
            <v>0.21770217988659304</v>
          </cell>
          <cell r="FQ15">
            <v>0.2241006021913467</v>
          </cell>
          <cell r="FR15">
            <v>0.22214330706536153</v>
          </cell>
          <cell r="FS15">
            <v>0.20194994389277174</v>
          </cell>
          <cell r="FT15">
            <v>0.1539322784535796</v>
          </cell>
          <cell r="FU15">
            <v>0.17674562977332176</v>
          </cell>
          <cell r="FV15">
            <v>0.25587813465174258</v>
          </cell>
          <cell r="FW15">
            <v>0.18600245490589845</v>
          </cell>
          <cell r="FX15">
            <v>0.30227806626221426</v>
          </cell>
          <cell r="FY15">
            <v>0.53500054873374536</v>
          </cell>
          <cell r="FZ15">
            <v>0.50987622659736653</v>
          </cell>
          <cell r="GA15">
            <v>0.38417147903240784</v>
          </cell>
          <cell r="GB15">
            <v>0.33745778810835431</v>
          </cell>
          <cell r="GC15">
            <v>2286879</v>
          </cell>
          <cell r="GD15">
            <v>2575078</v>
          </cell>
          <cell r="GE15">
            <v>2468818</v>
          </cell>
          <cell r="GF15">
            <v>2478456</v>
          </cell>
          <cell r="GG15">
            <v>2565948</v>
          </cell>
          <cell r="GH15">
            <v>2654683</v>
          </cell>
          <cell r="GI15">
            <v>2509006</v>
          </cell>
          <cell r="GJ15">
            <v>2475913</v>
          </cell>
          <cell r="GK15">
            <v>2619245</v>
          </cell>
          <cell r="GL15">
            <v>2457479</v>
          </cell>
          <cell r="GM15">
            <v>2423762</v>
          </cell>
          <cell r="GN15">
            <v>2768738.62</v>
          </cell>
          <cell r="GO15">
            <v>3228146</v>
          </cell>
          <cell r="GP15">
            <v>3071477.49</v>
          </cell>
          <cell r="GQ15">
            <v>0.10859757959290467</v>
          </cell>
          <cell r="GR15">
            <v>0.12863021823312343</v>
          </cell>
          <cell r="GS15">
            <v>0.18574937585886003</v>
          </cell>
          <cell r="GT15">
            <v>0.11103694140430152</v>
          </cell>
          <cell r="GU15">
            <v>0.18411114473848184</v>
          </cell>
          <cell r="GV15">
            <v>0.35127100112322851</v>
          </cell>
          <cell r="GW15">
            <v>0.40097761373760044</v>
          </cell>
          <cell r="GX15">
            <v>0.2983355883828811</v>
          </cell>
          <cell r="GY15">
            <v>0.22991918511688675</v>
          </cell>
          <cell r="GZ15">
            <v>9.8337950138504162</v>
          </cell>
          <cell r="HA15">
            <v>8.2406801831262264</v>
          </cell>
          <cell r="HB15">
            <v>9.5837669094693023</v>
          </cell>
          <cell r="HC15">
            <v>9.5596133190118149</v>
          </cell>
          <cell r="HD15">
            <v>10.145582329317268</v>
          </cell>
          <cell r="HE15">
            <v>9.4472789115646254</v>
          </cell>
          <cell r="HF15">
            <v>9.1144414168937331</v>
          </cell>
          <cell r="HG15">
            <v>9.5555555555555554</v>
          </cell>
          <cell r="HH15">
            <v>108</v>
          </cell>
          <cell r="HI15" t="str">
            <v>Y</v>
          </cell>
        </row>
        <row r="16">
          <cell r="A16">
            <v>11</v>
          </cell>
          <cell r="B16">
            <v>126</v>
          </cell>
          <cell r="C16" t="str">
            <v>Algona</v>
          </cell>
          <cell r="D16">
            <v>11.321266006599799</v>
          </cell>
          <cell r="E16">
            <v>239</v>
          </cell>
          <cell r="F16">
            <v>5.4</v>
          </cell>
          <cell r="G16">
            <v>1</v>
          </cell>
          <cell r="H16">
            <v>3.6024003803432585</v>
          </cell>
          <cell r="I16">
            <v>289</v>
          </cell>
          <cell r="J16">
            <v>0.41474738340334344</v>
          </cell>
          <cell r="K16">
            <v>170</v>
          </cell>
          <cell r="L16">
            <v>1.9041176796262518</v>
          </cell>
          <cell r="M16">
            <v>147</v>
          </cell>
          <cell r="N16">
            <v>0</v>
          </cell>
          <cell r="O16">
            <v>6</v>
          </cell>
          <cell r="P16">
            <v>0.11660000563309895</v>
          </cell>
          <cell r="Q16">
            <v>258</v>
          </cell>
          <cell r="R16">
            <v>0</v>
          </cell>
          <cell r="S16">
            <v>8</v>
          </cell>
          <cell r="T16">
            <v>11.437866012232899</v>
          </cell>
          <cell r="U16">
            <v>267</v>
          </cell>
          <cell r="V16">
            <v>0.62212000000000001</v>
          </cell>
          <cell r="W16">
            <v>262</v>
          </cell>
          <cell r="X16">
            <v>0</v>
          </cell>
          <cell r="Y16">
            <v>1</v>
          </cell>
          <cell r="Z16">
            <v>0</v>
          </cell>
          <cell r="AA16">
            <v>249</v>
          </cell>
          <cell r="AB16">
            <v>0.33</v>
          </cell>
          <cell r="AC16">
            <v>1</v>
          </cell>
          <cell r="AD16">
            <v>0.33</v>
          </cell>
          <cell r="AE16">
            <v>244</v>
          </cell>
          <cell r="AF16">
            <v>0</v>
          </cell>
          <cell r="AG16">
            <v>19</v>
          </cell>
          <cell r="AH16">
            <v>0</v>
          </cell>
          <cell r="AI16">
            <v>184</v>
          </cell>
          <cell r="AJ16">
            <v>0.95212000000000008</v>
          </cell>
          <cell r="AK16">
            <v>336</v>
          </cell>
          <cell r="AL16">
            <v>12.389989999999999</v>
          </cell>
          <cell r="AM16">
            <v>318</v>
          </cell>
          <cell r="AN16">
            <v>5975292</v>
          </cell>
          <cell r="AO16">
            <v>65</v>
          </cell>
          <cell r="AP16">
            <v>482221246</v>
          </cell>
          <cell r="AQ16">
            <v>46</v>
          </cell>
          <cell r="AR16">
            <v>7.0000000000000007E-2</v>
          </cell>
          <cell r="AS16">
            <v>8.4863245373580767E-2</v>
          </cell>
          <cell r="AT16">
            <v>0</v>
          </cell>
          <cell r="AU16">
            <v>7.0000000000000007E-2</v>
          </cell>
          <cell r="AV16">
            <v>554387</v>
          </cell>
          <cell r="AW16">
            <v>24</v>
          </cell>
          <cell r="AX16">
            <v>0</v>
          </cell>
          <cell r="AY16">
            <v>89</v>
          </cell>
          <cell r="AZ16">
            <v>0</v>
          </cell>
          <cell r="BA16">
            <v>2013</v>
          </cell>
          <cell r="BB16">
            <v>1749478</v>
          </cell>
          <cell r="BC16">
            <v>219</v>
          </cell>
          <cell r="BD16">
            <v>483970724</v>
          </cell>
          <cell r="BE16">
            <v>50</v>
          </cell>
          <cell r="BF16">
            <v>1230.9000000000001</v>
          </cell>
          <cell r="BG16">
            <v>89</v>
          </cell>
          <cell r="BH16">
            <v>391763.13754163618</v>
          </cell>
          <cell r="BI16">
            <v>56</v>
          </cell>
          <cell r="BJ16">
            <v>1421.299861889674</v>
          </cell>
          <cell r="BK16">
            <v>242</v>
          </cell>
          <cell r="BL16">
            <v>393184.43740352587</v>
          </cell>
          <cell r="BM16">
            <v>65</v>
          </cell>
          <cell r="BN16">
            <v>3.6148426201085665E-3</v>
          </cell>
          <cell r="BO16">
            <v>244</v>
          </cell>
          <cell r="BP16">
            <v>2603995</v>
          </cell>
          <cell r="BQ16">
            <v>47</v>
          </cell>
          <cell r="BR16">
            <v>1737154</v>
          </cell>
          <cell r="BS16">
            <v>69</v>
          </cell>
          <cell r="BT16">
            <v>200000</v>
          </cell>
          <cell r="BU16">
            <v>79</v>
          </cell>
          <cell r="BV16">
            <v>918206</v>
          </cell>
          <cell r="BW16">
            <v>40</v>
          </cell>
          <cell r="BX16">
            <v>0</v>
          </cell>
          <cell r="BY16">
            <v>6</v>
          </cell>
          <cell r="BZ16">
            <v>5459355</v>
          </cell>
          <cell r="CA16">
            <v>49</v>
          </cell>
          <cell r="CB16">
            <v>56227</v>
          </cell>
          <cell r="CC16">
            <v>174</v>
          </cell>
          <cell r="CD16">
            <v>300000</v>
          </cell>
          <cell r="CE16">
            <v>78</v>
          </cell>
          <cell r="CF16">
            <v>0</v>
          </cell>
          <cell r="CG16">
            <v>2</v>
          </cell>
          <cell r="CH16">
            <v>0</v>
          </cell>
          <cell r="CI16">
            <v>249</v>
          </cell>
          <cell r="CJ16">
            <v>159710</v>
          </cell>
          <cell r="CK16">
            <v>46</v>
          </cell>
          <cell r="CL16">
            <v>159710</v>
          </cell>
          <cell r="CM16">
            <v>158</v>
          </cell>
          <cell r="CN16">
            <v>0</v>
          </cell>
          <cell r="CO16">
            <v>19</v>
          </cell>
          <cell r="CP16">
            <v>0</v>
          </cell>
          <cell r="CQ16">
            <v>185</v>
          </cell>
          <cell r="CR16">
            <v>5975292</v>
          </cell>
          <cell r="CS16">
            <v>65</v>
          </cell>
          <cell r="CT16">
            <v>1230.9000000000001</v>
          </cell>
          <cell r="CU16">
            <v>89</v>
          </cell>
          <cell r="CV16">
            <v>5805</v>
          </cell>
          <cell r="CW16">
            <v>118</v>
          </cell>
          <cell r="CX16">
            <v>7145375</v>
          </cell>
          <cell r="CY16">
            <v>89</v>
          </cell>
          <cell r="CZ16">
            <v>1243.3</v>
          </cell>
          <cell r="DA16">
            <v>88</v>
          </cell>
          <cell r="DB16">
            <v>5920</v>
          </cell>
          <cell r="DC16">
            <v>118</v>
          </cell>
          <cell r="DD16">
            <v>7360336</v>
          </cell>
          <cell r="DE16">
            <v>89</v>
          </cell>
          <cell r="DF16">
            <v>214961</v>
          </cell>
          <cell r="DG16">
            <v>54</v>
          </cell>
          <cell r="DH16">
            <v>0</v>
          </cell>
          <cell r="DI16">
            <v>223</v>
          </cell>
          <cell r="DJ16" t="str">
            <v>No Guar</v>
          </cell>
          <cell r="DK16">
            <v>1413</v>
          </cell>
          <cell r="DL16">
            <v>1426.1</v>
          </cell>
          <cell r="DM16">
            <v>1427.3</v>
          </cell>
          <cell r="DN16">
            <v>1413.4</v>
          </cell>
          <cell r="DO16">
            <v>1354.8</v>
          </cell>
          <cell r="DP16">
            <v>1454.6</v>
          </cell>
          <cell r="DQ16">
            <v>1413.2</v>
          </cell>
          <cell r="DR16">
            <v>77</v>
          </cell>
          <cell r="DS16">
            <v>1362.2</v>
          </cell>
          <cell r="DT16">
            <v>81</v>
          </cell>
          <cell r="DU16">
            <v>1298.2</v>
          </cell>
          <cell r="DV16">
            <v>85</v>
          </cell>
          <cell r="DW16">
            <v>1251.9000000000001</v>
          </cell>
          <cell r="DX16">
            <v>89</v>
          </cell>
          <cell r="DY16">
            <v>1212.4000000000001</v>
          </cell>
          <cell r="DZ16">
            <v>95</v>
          </cell>
          <cell r="EA16">
            <v>1196.0999999999999</v>
          </cell>
          <cell r="EB16">
            <v>97</v>
          </cell>
          <cell r="EC16">
            <v>1220.0999999999999</v>
          </cell>
          <cell r="ED16">
            <v>93</v>
          </cell>
          <cell r="EE16">
            <v>1230.9000000000001</v>
          </cell>
          <cell r="EF16">
            <v>89</v>
          </cell>
          <cell r="EG16">
            <v>1243.3</v>
          </cell>
          <cell r="EH16">
            <v>88</v>
          </cell>
          <cell r="EI16">
            <v>4805.9937263733618</v>
          </cell>
          <cell r="EJ16">
            <v>118</v>
          </cell>
          <cell r="EK16">
            <v>4391.0198664843565</v>
          </cell>
          <cell r="EL16">
            <v>61</v>
          </cell>
          <cell r="EM16">
            <v>489986</v>
          </cell>
          <cell r="EN16">
            <v>346.76999292285916</v>
          </cell>
          <cell r="EO16">
            <v>452228</v>
          </cell>
          <cell r="EP16">
            <v>317.10819718112339</v>
          </cell>
          <cell r="EQ16">
            <v>548769</v>
          </cell>
          <cell r="ER16">
            <v>384.48048763399424</v>
          </cell>
          <cell r="ES16">
            <v>283864</v>
          </cell>
          <cell r="ET16">
            <v>200.83769633507853</v>
          </cell>
          <cell r="EU16">
            <v>331977</v>
          </cell>
          <cell r="EV16">
            <v>245.03764393268381</v>
          </cell>
          <cell r="EW16">
            <v>794526</v>
          </cell>
          <cell r="EX16">
            <v>546.21614189467903</v>
          </cell>
          <cell r="EY16">
            <v>1280837</v>
          </cell>
          <cell r="EZ16">
            <v>906.33809793376736</v>
          </cell>
          <cell r="FA16">
            <v>1651537</v>
          </cell>
          <cell r="FB16">
            <v>1168.6505802434192</v>
          </cell>
          <cell r="FC16">
            <v>1442183</v>
          </cell>
          <cell r="FD16">
            <v>1058.7160475701071</v>
          </cell>
          <cell r="FE16">
            <v>1192752</v>
          </cell>
          <cell r="FF16">
            <v>918.77368664304413</v>
          </cell>
          <cell r="FG16">
            <v>1670988</v>
          </cell>
          <cell r="FH16">
            <v>1334.7615624251137</v>
          </cell>
          <cell r="FI16">
            <v>732624</v>
          </cell>
          <cell r="FJ16">
            <v>604.2758165621907</v>
          </cell>
          <cell r="FK16">
            <v>-61389</v>
          </cell>
          <cell r="FL16">
            <v>-49.873263465756757</v>
          </cell>
          <cell r="FM16">
            <v>321977</v>
          </cell>
          <cell r="FN16">
            <v>258.96967747124586</v>
          </cell>
          <cell r="FO16">
            <v>4.8329235258742886E-2</v>
          </cell>
          <cell r="FP16">
            <v>4.2046748403261558E-2</v>
          </cell>
          <cell r="FQ16">
            <v>4.8924238925674282E-2</v>
          </cell>
          <cell r="FR16">
            <v>2.44138219537938E-2</v>
          </cell>
          <cell r="FS16">
            <v>2.8818478577532461E-2</v>
          </cell>
          <cell r="FT16">
            <v>6.4956073717376175E-2</v>
          </cell>
          <cell r="FU16">
            <v>0.1053814396788493</v>
          </cell>
          <cell r="FV16">
            <v>0.15179576385795801</v>
          </cell>
          <cell r="FW16">
            <v>0.12544521092779665</v>
          </cell>
          <cell r="FX16">
            <v>0.1007219116382992</v>
          </cell>
          <cell r="FY16">
            <v>0.13567191939714793</v>
          </cell>
          <cell r="FZ16">
            <v>5.8812207882495478E-2</v>
          </cell>
          <cell r="GA16">
            <v>-5.0879148657552642E-3</v>
          </cell>
          <cell r="GB16">
            <v>2.6243305096109115E-2</v>
          </cell>
          <cell r="GC16">
            <v>9648515</v>
          </cell>
          <cell r="GD16">
            <v>10303134</v>
          </cell>
          <cell r="GE16">
            <v>10667941</v>
          </cell>
          <cell r="GF16">
            <v>11343320</v>
          </cell>
          <cell r="GG16">
            <v>11187611</v>
          </cell>
          <cell r="GH16">
            <v>11437217</v>
          </cell>
          <cell r="GI16">
            <v>10873457</v>
          </cell>
          <cell r="GJ16">
            <v>10879994</v>
          </cell>
          <cell r="GK16">
            <v>11496517</v>
          </cell>
          <cell r="GL16">
            <v>11842031</v>
          </cell>
          <cell r="GM16">
            <v>12316388</v>
          </cell>
          <cell r="GN16">
            <v>12457005.550000001</v>
          </cell>
          <cell r="GO16">
            <v>12860533</v>
          </cell>
          <cell r="GP16">
            <v>12268919.590000002</v>
          </cell>
          <cell r="GQ16">
            <v>-8.8195486631628423E-3</v>
          </cell>
          <cell r="GR16">
            <v>7.1722389057209887E-2</v>
          </cell>
          <cell r="GS16">
            <v>0.10041466684353451</v>
          </cell>
          <cell r="GT16">
            <v>9.1975799231660535E-2</v>
          </cell>
          <cell r="GU16">
            <v>9.6912042209355148E-2</v>
          </cell>
          <cell r="GV16">
            <v>6.008422581071559E-2</v>
          </cell>
          <cell r="GW16">
            <v>-9.0646148733160327E-3</v>
          </cell>
          <cell r="GX16">
            <v>-6.8595026100616796E-2</v>
          </cell>
          <cell r="GY16">
            <v>-1.9720649404308076E-2</v>
          </cell>
          <cell r="GZ16">
            <v>13.210170459956194</v>
          </cell>
          <cell r="HA16">
            <v>12.794202898550726</v>
          </cell>
          <cell r="HB16">
            <v>12.856164383561644</v>
          </cell>
          <cell r="HC16">
            <v>12.552734375</v>
          </cell>
          <cell r="HD16">
            <v>12.777665995975854</v>
          </cell>
          <cell r="HE16">
            <v>12.94040404040404</v>
          </cell>
          <cell r="HF16">
            <v>14.398904109589042</v>
          </cell>
          <cell r="HG16">
            <v>13.526373626373628</v>
          </cell>
          <cell r="HH16">
            <v>126</v>
          </cell>
          <cell r="HI16" t="str">
            <v>Y</v>
          </cell>
        </row>
        <row r="17">
          <cell r="A17">
            <v>12</v>
          </cell>
          <cell r="B17">
            <v>135</v>
          </cell>
          <cell r="C17" t="str">
            <v>Allamakee</v>
          </cell>
          <cell r="D17">
            <v>11.029901064713231</v>
          </cell>
          <cell r="E17">
            <v>263</v>
          </cell>
          <cell r="F17">
            <v>5.4</v>
          </cell>
          <cell r="G17">
            <v>1</v>
          </cell>
          <cell r="H17">
            <v>3.9687486412236015</v>
          </cell>
          <cell r="I17">
            <v>249</v>
          </cell>
          <cell r="J17">
            <v>9.1753985043962566E-2</v>
          </cell>
          <cell r="K17">
            <v>262</v>
          </cell>
          <cell r="L17">
            <v>1.5693995794421518</v>
          </cell>
          <cell r="M17">
            <v>187</v>
          </cell>
          <cell r="N17">
            <v>0</v>
          </cell>
          <cell r="O17">
            <v>6</v>
          </cell>
          <cell r="P17">
            <v>0</v>
          </cell>
          <cell r="Q17">
            <v>342</v>
          </cell>
          <cell r="R17">
            <v>0</v>
          </cell>
          <cell r="S17">
            <v>8</v>
          </cell>
          <cell r="T17">
            <v>11.029901064713231</v>
          </cell>
          <cell r="U17">
            <v>291</v>
          </cell>
          <cell r="V17">
            <v>0.74448999999999999</v>
          </cell>
          <cell r="W17">
            <v>224</v>
          </cell>
          <cell r="X17">
            <v>0</v>
          </cell>
          <cell r="Y17">
            <v>1</v>
          </cell>
          <cell r="Z17">
            <v>8.1999999999999998E-4</v>
          </cell>
          <cell r="AA17">
            <v>248</v>
          </cell>
          <cell r="AB17">
            <v>0.33</v>
          </cell>
          <cell r="AC17">
            <v>1</v>
          </cell>
          <cell r="AD17">
            <v>0.33082</v>
          </cell>
          <cell r="AE17">
            <v>243</v>
          </cell>
          <cell r="AF17">
            <v>0</v>
          </cell>
          <cell r="AG17">
            <v>19</v>
          </cell>
          <cell r="AH17">
            <v>0.57238999999999995</v>
          </cell>
          <cell r="AI17">
            <v>162</v>
          </cell>
          <cell r="AJ17">
            <v>1.6476999999999999</v>
          </cell>
          <cell r="AK17">
            <v>258</v>
          </cell>
          <cell r="AL17">
            <v>12.6776</v>
          </cell>
          <cell r="AM17">
            <v>306</v>
          </cell>
          <cell r="AN17">
            <v>4616848</v>
          </cell>
          <cell r="AO17">
            <v>87</v>
          </cell>
          <cell r="AP17">
            <v>362665447</v>
          </cell>
          <cell r="AQ17">
            <v>67</v>
          </cell>
          <cell r="AR17">
            <v>0</v>
          </cell>
          <cell r="AS17">
            <v>0</v>
          </cell>
          <cell r="AT17">
            <v>0.08</v>
          </cell>
          <cell r="AU17">
            <v>0.08</v>
          </cell>
          <cell r="AV17">
            <v>0</v>
          </cell>
          <cell r="AW17">
            <v>284</v>
          </cell>
          <cell r="AX17">
            <v>421900</v>
          </cell>
          <cell r="AY17">
            <v>2</v>
          </cell>
          <cell r="AZ17">
            <v>2013</v>
          </cell>
          <cell r="BA17">
            <v>0</v>
          </cell>
          <cell r="BB17">
            <v>21166888</v>
          </cell>
          <cell r="BC17">
            <v>80</v>
          </cell>
          <cell r="BD17">
            <v>383832335</v>
          </cell>
          <cell r="BE17">
            <v>66</v>
          </cell>
          <cell r="BF17">
            <v>1304.4000000000001</v>
          </cell>
          <cell r="BG17">
            <v>83</v>
          </cell>
          <cell r="BH17">
            <v>278032.38807114383</v>
          </cell>
          <cell r="BI17">
            <v>178</v>
          </cell>
          <cell r="BJ17">
            <v>16227.298374731676</v>
          </cell>
          <cell r="BK17">
            <v>95</v>
          </cell>
          <cell r="BL17">
            <v>294259.6864458755</v>
          </cell>
          <cell r="BM17">
            <v>174</v>
          </cell>
          <cell r="BN17">
            <v>5.514618251221591E-2</v>
          </cell>
          <cell r="BO17">
            <v>97</v>
          </cell>
          <cell r="BP17">
            <v>1958393</v>
          </cell>
          <cell r="BQ17">
            <v>67</v>
          </cell>
          <cell r="BR17">
            <v>1439328</v>
          </cell>
          <cell r="BS17">
            <v>86</v>
          </cell>
          <cell r="BT17">
            <v>33276</v>
          </cell>
          <cell r="BU17">
            <v>237</v>
          </cell>
          <cell r="BV17">
            <v>569167</v>
          </cell>
          <cell r="BW17">
            <v>79</v>
          </cell>
          <cell r="BX17">
            <v>0</v>
          </cell>
          <cell r="BY17">
            <v>6</v>
          </cell>
          <cell r="BZ17">
            <v>4000164</v>
          </cell>
          <cell r="CA17">
            <v>78</v>
          </cell>
          <cell r="CB17">
            <v>0</v>
          </cell>
          <cell r="CC17">
            <v>342</v>
          </cell>
          <cell r="CD17">
            <v>270000</v>
          </cell>
          <cell r="CE17">
            <v>96</v>
          </cell>
          <cell r="CF17">
            <v>0</v>
          </cell>
          <cell r="CG17">
            <v>2</v>
          </cell>
          <cell r="CH17">
            <v>316</v>
          </cell>
          <cell r="CI17">
            <v>248</v>
          </cell>
          <cell r="CJ17">
            <v>126665</v>
          </cell>
          <cell r="CK17">
            <v>60</v>
          </cell>
          <cell r="CL17">
            <v>126981</v>
          </cell>
          <cell r="CM17">
            <v>184</v>
          </cell>
          <cell r="CN17">
            <v>0</v>
          </cell>
          <cell r="CO17">
            <v>19</v>
          </cell>
          <cell r="CP17">
            <v>219703</v>
          </cell>
          <cell r="CQ17">
            <v>115</v>
          </cell>
          <cell r="CR17">
            <v>4616848</v>
          </cell>
          <cell r="CS17">
            <v>87</v>
          </cell>
          <cell r="CT17">
            <v>1304.4000000000001</v>
          </cell>
          <cell r="CU17">
            <v>83</v>
          </cell>
          <cell r="CV17">
            <v>5850</v>
          </cell>
          <cell r="CW17">
            <v>56</v>
          </cell>
          <cell r="CX17">
            <v>7630740</v>
          </cell>
          <cell r="CY17">
            <v>83</v>
          </cell>
          <cell r="CZ17">
            <v>1277.0999999999999</v>
          </cell>
          <cell r="DA17">
            <v>84</v>
          </cell>
          <cell r="DB17">
            <v>5965</v>
          </cell>
          <cell r="DC17">
            <v>56</v>
          </cell>
          <cell r="DD17">
            <v>7707047</v>
          </cell>
          <cell r="DE17">
            <v>83</v>
          </cell>
          <cell r="DF17">
            <v>76307</v>
          </cell>
          <cell r="DG17">
            <v>138</v>
          </cell>
          <cell r="DH17">
            <v>89145</v>
          </cell>
          <cell r="DI17">
            <v>95</v>
          </cell>
          <cell r="DJ17" t="str">
            <v>101</v>
          </cell>
          <cell r="DK17">
            <v>1624.6</v>
          </cell>
          <cell r="DL17">
            <v>1651.8</v>
          </cell>
          <cell r="DM17">
            <v>1656.4</v>
          </cell>
          <cell r="DN17">
            <v>1638.4</v>
          </cell>
          <cell r="DO17">
            <v>1576</v>
          </cell>
          <cell r="DP17">
            <v>1535.1</v>
          </cell>
          <cell r="DQ17">
            <v>1565.3</v>
          </cell>
          <cell r="DR17">
            <v>66</v>
          </cell>
          <cell r="DS17">
            <v>1553.1</v>
          </cell>
          <cell r="DT17">
            <v>64</v>
          </cell>
          <cell r="DU17">
            <v>1490.9</v>
          </cell>
          <cell r="DV17">
            <v>69</v>
          </cell>
          <cell r="DW17">
            <v>1472.1</v>
          </cell>
          <cell r="DX17">
            <v>70</v>
          </cell>
          <cell r="DY17">
            <v>1429.2</v>
          </cell>
          <cell r="DZ17">
            <v>74</v>
          </cell>
          <cell r="EA17">
            <v>1395.1</v>
          </cell>
          <cell r="EB17">
            <v>78</v>
          </cell>
          <cell r="EC17">
            <v>1339.9</v>
          </cell>
          <cell r="ED17">
            <v>81</v>
          </cell>
          <cell r="EE17">
            <v>1304.4000000000001</v>
          </cell>
          <cell r="EF17">
            <v>83</v>
          </cell>
          <cell r="EG17">
            <v>1277.0999999999999</v>
          </cell>
          <cell r="EH17">
            <v>84</v>
          </cell>
          <cell r="EI17">
            <v>3615.1029676611074</v>
          </cell>
          <cell r="EJ17">
            <v>279</v>
          </cell>
          <cell r="EK17">
            <v>3132.2245712943391</v>
          </cell>
          <cell r="EL17">
            <v>235</v>
          </cell>
          <cell r="EM17">
            <v>928259</v>
          </cell>
          <cell r="EN17">
            <v>571.3769543272191</v>
          </cell>
          <cell r="EO17">
            <v>923358</v>
          </cell>
          <cell r="EP17">
            <v>559.00108972030512</v>
          </cell>
          <cell r="EQ17">
            <v>931720</v>
          </cell>
          <cell r="ER17">
            <v>562.49698140545763</v>
          </cell>
          <cell r="ES17">
            <v>878298</v>
          </cell>
          <cell r="ET17">
            <v>536.070556640625</v>
          </cell>
          <cell r="EU17">
            <v>880132</v>
          </cell>
          <cell r="EV17">
            <v>558.45939086294413</v>
          </cell>
          <cell r="EW17">
            <v>983615</v>
          </cell>
          <cell r="EX17">
            <v>640.74978828740802</v>
          </cell>
          <cell r="EY17">
            <v>1400118</v>
          </cell>
          <cell r="EZ17">
            <v>894.47262505589981</v>
          </cell>
          <cell r="FA17">
            <v>1456940</v>
          </cell>
          <cell r="FB17">
            <v>930.77365361272598</v>
          </cell>
          <cell r="FC17">
            <v>1553552</v>
          </cell>
          <cell r="FD17">
            <v>1000.2910308415428</v>
          </cell>
          <cell r="FE17">
            <v>1616024</v>
          </cell>
          <cell r="FF17">
            <v>1083.9251458850358</v>
          </cell>
          <cell r="FG17">
            <v>1543250</v>
          </cell>
          <cell r="FH17">
            <v>1048.3323143808166</v>
          </cell>
          <cell r="FI17">
            <v>1364104</v>
          </cell>
          <cell r="FJ17">
            <v>954.45284075006998</v>
          </cell>
          <cell r="FK17">
            <v>1058833</v>
          </cell>
          <cell r="FL17">
            <v>811.7394970867831</v>
          </cell>
          <cell r="FM17">
            <v>1436390</v>
          </cell>
          <cell r="FN17">
            <v>1124.7278991465039</v>
          </cell>
          <cell r="FO17">
            <v>0.10676372247014987</v>
          </cell>
          <cell r="FP17">
            <v>0.1004445040084989</v>
          </cell>
          <cell r="FQ17">
            <v>9.5498995370494222E-2</v>
          </cell>
          <cell r="FR17">
            <v>8.5747005242655883E-2</v>
          </cell>
          <cell r="FS17">
            <v>8.3262050894620618E-2</v>
          </cell>
          <cell r="FT17">
            <v>9.4577101325280369E-2</v>
          </cell>
          <cell r="FU17">
            <v>0.12654931893733201</v>
          </cell>
          <cell r="FV17">
            <v>0.13990748248731755</v>
          </cell>
          <cell r="FW17">
            <v>0.147407922946238</v>
          </cell>
          <cell r="FX17">
            <v>0.14662580561336219</v>
          </cell>
          <cell r="FY17">
            <v>0.12485358575938568</v>
          </cell>
          <cell r="FZ17">
            <v>0.11592385679751853</v>
          </cell>
          <cell r="GA17">
            <v>9.0542340094238741E-2</v>
          </cell>
          <cell r="GB17">
            <v>0.12180686133481687</v>
          </cell>
          <cell r="GC17">
            <v>7766258</v>
          </cell>
          <cell r="GD17">
            <v>8269360</v>
          </cell>
          <cell r="GE17">
            <v>8824613</v>
          </cell>
          <cell r="GF17">
            <v>9364602</v>
          </cell>
          <cell r="GG17">
            <v>9690494</v>
          </cell>
          <cell r="GH17">
            <v>9416524</v>
          </cell>
          <cell r="GI17">
            <v>9663695</v>
          </cell>
          <cell r="GJ17">
            <v>10413596</v>
          </cell>
          <cell r="GK17">
            <v>10539135</v>
          </cell>
          <cell r="GL17">
            <v>11021416</v>
          </cell>
          <cell r="GM17">
            <v>12360478</v>
          </cell>
          <cell r="GN17">
            <v>11767241.34</v>
          </cell>
          <cell r="GO17">
            <v>11999612</v>
          </cell>
          <cell r="GP17">
            <v>11792357.049999999</v>
          </cell>
          <cell r="GQ17">
            <v>4.2868531523764776E-2</v>
          </cell>
          <cell r="GR17">
            <v>5.2573162739313832E-2</v>
          </cell>
          <cell r="GS17">
            <v>5.3319850074890734E-2</v>
          </cell>
          <cell r="GT17">
            <v>5.4625825544750789E-2</v>
          </cell>
          <cell r="GU17">
            <v>4.95821694808024E-2</v>
          </cell>
          <cell r="GV17">
            <v>6.000721195751315E-2</v>
          </cell>
          <cell r="GW17">
            <v>6.6285356194173028E-2</v>
          </cell>
          <cell r="GX17">
            <v>5.8328094090937949E-2</v>
          </cell>
          <cell r="GY17">
            <v>7.8362451304400102E-2</v>
          </cell>
          <cell r="GZ17">
            <v>15.310139165009941</v>
          </cell>
          <cell r="HA17">
            <v>14.600315022642251</v>
          </cell>
          <cell r="HB17">
            <v>14.333530222484741</v>
          </cell>
          <cell r="HC17">
            <v>13.931199045535893</v>
          </cell>
          <cell r="HD17">
            <v>13.786476152143289</v>
          </cell>
          <cell r="HE17">
            <v>13.737405214500884</v>
          </cell>
          <cell r="HF17">
            <v>13.489109748361175</v>
          </cell>
          <cell r="HG17">
            <v>15.345882352941178</v>
          </cell>
          <cell r="HH17">
            <v>135</v>
          </cell>
          <cell r="HI17" t="str">
            <v>Y</v>
          </cell>
        </row>
        <row r="18">
          <cell r="A18">
            <v>13</v>
          </cell>
          <cell r="B18">
            <v>153</v>
          </cell>
          <cell r="C18" t="str">
            <v>Allison-Bristow</v>
          </cell>
          <cell r="D18">
            <v>11.27339792856997</v>
          </cell>
          <cell r="E18">
            <v>246</v>
          </cell>
          <cell r="F18">
            <v>5.4</v>
          </cell>
          <cell r="G18">
            <v>1</v>
          </cell>
          <cell r="H18">
            <v>4.1913502769348483</v>
          </cell>
          <cell r="I18">
            <v>222</v>
          </cell>
          <cell r="J18">
            <v>0</v>
          </cell>
          <cell r="K18">
            <v>272</v>
          </cell>
          <cell r="L18">
            <v>1.6820527583472962</v>
          </cell>
          <cell r="M18">
            <v>172</v>
          </cell>
          <cell r="N18">
            <v>0</v>
          </cell>
          <cell r="O18">
            <v>6</v>
          </cell>
          <cell r="P18">
            <v>0.41729486197585286</v>
          </cell>
          <cell r="Q18">
            <v>154</v>
          </cell>
          <cell r="R18">
            <v>0</v>
          </cell>
          <cell r="S18">
            <v>8</v>
          </cell>
          <cell r="T18">
            <v>11.690692790545823</v>
          </cell>
          <cell r="U18">
            <v>251</v>
          </cell>
          <cell r="V18">
            <v>1.12137</v>
          </cell>
          <cell r="W18">
            <v>93</v>
          </cell>
          <cell r="X18">
            <v>0</v>
          </cell>
          <cell r="Y18">
            <v>1</v>
          </cell>
          <cell r="Z18">
            <v>0.67</v>
          </cell>
          <cell r="AA18">
            <v>81</v>
          </cell>
          <cell r="AB18">
            <v>0.33</v>
          </cell>
          <cell r="AC18">
            <v>1</v>
          </cell>
          <cell r="AD18">
            <v>1</v>
          </cell>
          <cell r="AE18">
            <v>78</v>
          </cell>
          <cell r="AF18">
            <v>0</v>
          </cell>
          <cell r="AG18">
            <v>19</v>
          </cell>
          <cell r="AH18">
            <v>0</v>
          </cell>
          <cell r="AI18">
            <v>184</v>
          </cell>
          <cell r="AJ18">
            <v>2.1213699999999998</v>
          </cell>
          <cell r="AK18">
            <v>194</v>
          </cell>
          <cell r="AL18">
            <v>13.812060000000001</v>
          </cell>
          <cell r="AM18">
            <v>256</v>
          </cell>
          <cell r="AN18">
            <v>1236805</v>
          </cell>
          <cell r="AO18">
            <v>325</v>
          </cell>
          <cell r="AP18">
            <v>89176751</v>
          </cell>
          <cell r="AQ18">
            <v>323</v>
          </cell>
          <cell r="AR18">
            <v>7.0000000000000007E-2</v>
          </cell>
          <cell r="AS18">
            <v>8.18461160909595E-2</v>
          </cell>
          <cell r="AT18">
            <v>0</v>
          </cell>
          <cell r="AU18">
            <v>7.0000000000000007E-2</v>
          </cell>
          <cell r="AV18">
            <v>101182</v>
          </cell>
          <cell r="AW18">
            <v>236</v>
          </cell>
          <cell r="AX18">
            <v>0</v>
          </cell>
          <cell r="AY18">
            <v>89</v>
          </cell>
          <cell r="AZ18">
            <v>2016</v>
          </cell>
          <cell r="BA18">
            <v>2013</v>
          </cell>
          <cell r="BB18">
            <v>5090220</v>
          </cell>
          <cell r="BC18">
            <v>166</v>
          </cell>
          <cell r="BD18">
            <v>94266971</v>
          </cell>
          <cell r="BE18">
            <v>316</v>
          </cell>
          <cell r="BF18">
            <v>304</v>
          </cell>
          <cell r="BG18">
            <v>307</v>
          </cell>
          <cell r="BH18">
            <v>293344.57565789472</v>
          </cell>
          <cell r="BI18">
            <v>157</v>
          </cell>
          <cell r="BJ18">
            <v>16744.144736842107</v>
          </cell>
          <cell r="BK18">
            <v>92</v>
          </cell>
          <cell r="BL18">
            <v>310088.72039473685</v>
          </cell>
          <cell r="BM18">
            <v>154</v>
          </cell>
          <cell r="BN18">
            <v>5.3997916194846229E-2</v>
          </cell>
          <cell r="BO18">
            <v>100</v>
          </cell>
          <cell r="BP18">
            <v>481554</v>
          </cell>
          <cell r="BQ18">
            <v>323</v>
          </cell>
          <cell r="BR18">
            <v>373771</v>
          </cell>
          <cell r="BS18">
            <v>322</v>
          </cell>
          <cell r="BT18">
            <v>0</v>
          </cell>
          <cell r="BU18">
            <v>272</v>
          </cell>
          <cell r="BV18">
            <v>150000</v>
          </cell>
          <cell r="BW18">
            <v>263</v>
          </cell>
          <cell r="BX18">
            <v>0</v>
          </cell>
          <cell r="BY18">
            <v>6</v>
          </cell>
          <cell r="BZ18">
            <v>1005325</v>
          </cell>
          <cell r="CA18">
            <v>326</v>
          </cell>
          <cell r="CB18">
            <v>37213</v>
          </cell>
          <cell r="CC18">
            <v>208</v>
          </cell>
          <cell r="CD18">
            <v>100000</v>
          </cell>
          <cell r="CE18">
            <v>248</v>
          </cell>
          <cell r="CF18">
            <v>0</v>
          </cell>
          <cell r="CG18">
            <v>2</v>
          </cell>
          <cell r="CH18">
            <v>63159</v>
          </cell>
          <cell r="CI18">
            <v>187</v>
          </cell>
          <cell r="CJ18">
            <v>31108</v>
          </cell>
          <cell r="CK18">
            <v>293</v>
          </cell>
          <cell r="CL18">
            <v>94267</v>
          </cell>
          <cell r="CM18">
            <v>226</v>
          </cell>
          <cell r="CN18">
            <v>0</v>
          </cell>
          <cell r="CO18">
            <v>19</v>
          </cell>
          <cell r="CP18">
            <v>0</v>
          </cell>
          <cell r="CQ18">
            <v>185</v>
          </cell>
          <cell r="CR18">
            <v>1236805</v>
          </cell>
          <cell r="CS18">
            <v>325</v>
          </cell>
          <cell r="CT18">
            <v>304</v>
          </cell>
          <cell r="CU18">
            <v>307</v>
          </cell>
          <cell r="CV18">
            <v>5775</v>
          </cell>
          <cell r="CW18">
            <v>169</v>
          </cell>
          <cell r="CX18">
            <v>1755600</v>
          </cell>
          <cell r="CY18">
            <v>311</v>
          </cell>
          <cell r="CZ18">
            <v>296.10000000000002</v>
          </cell>
          <cell r="DA18">
            <v>308</v>
          </cell>
          <cell r="DB18">
            <v>5890</v>
          </cell>
          <cell r="DC18">
            <v>170</v>
          </cell>
          <cell r="DD18">
            <v>1773156</v>
          </cell>
          <cell r="DE18">
            <v>310</v>
          </cell>
          <cell r="DF18">
            <v>17556</v>
          </cell>
          <cell r="DG18">
            <v>250</v>
          </cell>
          <cell r="DH18">
            <v>29127</v>
          </cell>
          <cell r="DI18">
            <v>181</v>
          </cell>
          <cell r="DJ18" t="str">
            <v>101</v>
          </cell>
          <cell r="DK18">
            <v>411.6</v>
          </cell>
          <cell r="DL18">
            <v>406.9</v>
          </cell>
          <cell r="DM18">
            <v>399.7</v>
          </cell>
          <cell r="DN18">
            <v>397.3</v>
          </cell>
          <cell r="DO18">
            <v>392.2</v>
          </cell>
          <cell r="DP18">
            <v>376.2</v>
          </cell>
          <cell r="DQ18">
            <v>353.1</v>
          </cell>
          <cell r="DR18">
            <v>308</v>
          </cell>
          <cell r="DS18">
            <v>342.2</v>
          </cell>
          <cell r="DT18">
            <v>308</v>
          </cell>
          <cell r="DU18">
            <v>327.2</v>
          </cell>
          <cell r="DV18">
            <v>312</v>
          </cell>
          <cell r="DW18">
            <v>318</v>
          </cell>
          <cell r="DX18">
            <v>314</v>
          </cell>
          <cell r="DY18">
            <v>307.3</v>
          </cell>
          <cell r="DZ18">
            <v>314</v>
          </cell>
          <cell r="EA18">
            <v>302</v>
          </cell>
          <cell r="EB18">
            <v>313</v>
          </cell>
          <cell r="EC18">
            <v>296</v>
          </cell>
          <cell r="ED18">
            <v>312</v>
          </cell>
          <cell r="EE18">
            <v>304</v>
          </cell>
          <cell r="EF18">
            <v>307</v>
          </cell>
          <cell r="EG18">
            <v>296.10000000000002</v>
          </cell>
          <cell r="EH18">
            <v>307</v>
          </cell>
          <cell r="EI18">
            <v>4176.9841269841263</v>
          </cell>
          <cell r="EJ18">
            <v>195</v>
          </cell>
          <cell r="EK18">
            <v>3395.2212090509961</v>
          </cell>
          <cell r="EL18">
            <v>177</v>
          </cell>
          <cell r="EM18">
            <v>75633</v>
          </cell>
          <cell r="EN18">
            <v>183.75364431486881</v>
          </cell>
          <cell r="EO18">
            <v>124284</v>
          </cell>
          <cell r="EP18">
            <v>305.44114032931924</v>
          </cell>
          <cell r="EQ18">
            <v>260834</v>
          </cell>
          <cell r="ER18">
            <v>652.57443082311738</v>
          </cell>
          <cell r="ES18">
            <v>376828</v>
          </cell>
          <cell r="ET18">
            <v>948.47218726403219</v>
          </cell>
          <cell r="EU18">
            <v>562237</v>
          </cell>
          <cell r="EV18">
            <v>1433.5466598674145</v>
          </cell>
          <cell r="EW18">
            <v>630690</v>
          </cell>
          <cell r="EX18">
            <v>1676.4752791068581</v>
          </cell>
          <cell r="EY18">
            <v>682668</v>
          </cell>
          <cell r="EZ18">
            <v>1933.3559898045878</v>
          </cell>
          <cell r="FA18">
            <v>695206</v>
          </cell>
          <cell r="FB18">
            <v>1968.8643443783628</v>
          </cell>
          <cell r="FC18">
            <v>620889</v>
          </cell>
          <cell r="FD18">
            <v>1814.4038573933374</v>
          </cell>
          <cell r="FE18">
            <v>612865</v>
          </cell>
          <cell r="FF18">
            <v>1873.0592909535453</v>
          </cell>
          <cell r="FG18">
            <v>713632</v>
          </cell>
          <cell r="FH18">
            <v>2244.1257861635222</v>
          </cell>
          <cell r="FI18">
            <v>599143</v>
          </cell>
          <cell r="FJ18">
            <v>1949.7006182883176</v>
          </cell>
          <cell r="FK18">
            <v>358877</v>
          </cell>
          <cell r="FL18">
            <v>1180.516447368421</v>
          </cell>
          <cell r="FM18">
            <v>280302</v>
          </cell>
          <cell r="FN18">
            <v>946.64640324214781</v>
          </cell>
          <cell r="FO18">
            <v>3.6214653448658922E-2</v>
          </cell>
          <cell r="FP18">
            <v>5.5759740143208371E-2</v>
          </cell>
          <cell r="FQ18">
            <v>0.11677980474168075</v>
          </cell>
          <cell r="FR18">
            <v>0.14446118028435423</v>
          </cell>
          <cell r="FS18">
            <v>0.19191563367757769</v>
          </cell>
          <cell r="FT18">
            <v>0.19945188601556679</v>
          </cell>
          <cell r="FU18">
            <v>0.20701331018185093</v>
          </cell>
          <cell r="FV18">
            <v>0.25543520794164426</v>
          </cell>
          <cell r="FW18">
            <v>0.2198564056222482</v>
          </cell>
          <cell r="FX18">
            <v>0.22006793805141317</v>
          </cell>
          <cell r="FY18">
            <v>0.2550167543783477</v>
          </cell>
          <cell r="FZ18">
            <v>0.20574765776056386</v>
          </cell>
          <cell r="GA18">
            <v>0.12644038177647968</v>
          </cell>
          <cell r="GB18">
            <v>8.7970923265764556E-2</v>
          </cell>
          <cell r="GC18">
            <v>2012831</v>
          </cell>
          <cell r="GD18">
            <v>2104636</v>
          </cell>
          <cell r="GE18">
            <v>1972720</v>
          </cell>
          <cell r="GF18">
            <v>2231679</v>
          </cell>
          <cell r="GG18">
            <v>2367368</v>
          </cell>
          <cell r="GH18">
            <v>2531426</v>
          </cell>
          <cell r="GI18">
            <v>2615033</v>
          </cell>
          <cell r="GJ18">
            <v>2721653</v>
          </cell>
          <cell r="GK18">
            <v>2824066</v>
          </cell>
          <cell r="GL18">
            <v>2784890</v>
          </cell>
          <cell r="GM18">
            <v>2798373</v>
          </cell>
          <cell r="GN18">
            <v>2912028.29</v>
          </cell>
          <cell r="GO18">
            <v>3079014</v>
          </cell>
          <cell r="GP18">
            <v>3186302.81</v>
          </cell>
          <cell r="GQ18">
            <v>0.16107109017667243</v>
          </cell>
          <cell r="GR18">
            <v>0.14701378863737949</v>
          </cell>
          <cell r="GS18">
            <v>0.14138860493153699</v>
          </cell>
          <cell r="GT18">
            <v>9.7179384247192344E-2</v>
          </cell>
          <cell r="GU18">
            <v>9.7640682938755552E-2</v>
          </cell>
          <cell r="GV18">
            <v>0.10686339639272606</v>
          </cell>
          <cell r="GW18">
            <v>0.10688619842700617</v>
          </cell>
          <cell r="GX18">
            <v>8.1323988529408434E-2</v>
          </cell>
          <cell r="GY18">
            <v>9.3264474145788839E-2</v>
          </cell>
          <cell r="GZ18">
            <v>11.0848</v>
          </cell>
          <cell r="HA18">
            <v>11.674911660777385</v>
          </cell>
          <cell r="HB18">
            <v>16.175298804780876</v>
          </cell>
          <cell r="HC18">
            <v>11.007751937984496</v>
          </cell>
          <cell r="HD18">
            <v>10.96</v>
          </cell>
          <cell r="HE18">
            <v>12.286919831223628</v>
          </cell>
          <cell r="HF18">
            <v>13.217391304347826</v>
          </cell>
          <cell r="HG18">
            <v>16</v>
          </cell>
          <cell r="HH18">
            <v>153</v>
          </cell>
          <cell r="HI18" t="str">
            <v>Y</v>
          </cell>
        </row>
        <row r="19">
          <cell r="A19">
            <v>14</v>
          </cell>
          <cell r="B19">
            <v>171</v>
          </cell>
          <cell r="C19" t="str">
            <v>Alta</v>
          </cell>
          <cell r="D19">
            <v>11.695320568768846</v>
          </cell>
          <cell r="E19">
            <v>210</v>
          </cell>
          <cell r="F19">
            <v>5.4</v>
          </cell>
          <cell r="G19">
            <v>1</v>
          </cell>
          <cell r="H19">
            <v>3.4992692639778022</v>
          </cell>
          <cell r="I19">
            <v>294</v>
          </cell>
          <cell r="J19">
            <v>6.553245496470439E-2</v>
          </cell>
          <cell r="K19">
            <v>266</v>
          </cell>
          <cell r="L19">
            <v>2.7305189568626829</v>
          </cell>
          <cell r="M19">
            <v>73</v>
          </cell>
          <cell r="N19">
            <v>0</v>
          </cell>
          <cell r="O19">
            <v>6</v>
          </cell>
          <cell r="P19">
            <v>0.1243751384850952</v>
          </cell>
          <cell r="Q19">
            <v>251</v>
          </cell>
          <cell r="R19">
            <v>0</v>
          </cell>
          <cell r="S19">
            <v>8</v>
          </cell>
          <cell r="T19">
            <v>11.819695707253942</v>
          </cell>
          <cell r="U19">
            <v>237</v>
          </cell>
          <cell r="V19">
            <v>0.81916</v>
          </cell>
          <cell r="W19">
            <v>190</v>
          </cell>
          <cell r="X19">
            <v>0</v>
          </cell>
          <cell r="Y19">
            <v>1</v>
          </cell>
          <cell r="Z19">
            <v>0</v>
          </cell>
          <cell r="AA19">
            <v>249</v>
          </cell>
          <cell r="AB19">
            <v>0.33</v>
          </cell>
          <cell r="AC19">
            <v>1</v>
          </cell>
          <cell r="AD19">
            <v>0.33</v>
          </cell>
          <cell r="AE19">
            <v>244</v>
          </cell>
          <cell r="AF19">
            <v>0</v>
          </cell>
          <cell r="AG19">
            <v>19</v>
          </cell>
          <cell r="AH19">
            <v>1.0230900000000001</v>
          </cell>
          <cell r="AI19">
            <v>133</v>
          </cell>
          <cell r="AJ19">
            <v>2.17225</v>
          </cell>
          <cell r="AK19">
            <v>187</v>
          </cell>
          <cell r="AL19">
            <v>13.991949999999999</v>
          </cell>
          <cell r="AM19">
            <v>244</v>
          </cell>
          <cell r="AN19">
            <v>2562255</v>
          </cell>
          <cell r="AO19">
            <v>196</v>
          </cell>
          <cell r="AP19">
            <v>183115374</v>
          </cell>
          <cell r="AQ19">
            <v>185</v>
          </cell>
          <cell r="AR19">
            <v>0.09</v>
          </cell>
          <cell r="AS19">
            <v>8.7581561637424948E-2</v>
          </cell>
          <cell r="AT19">
            <v>0</v>
          </cell>
          <cell r="AU19">
            <v>0.09</v>
          </cell>
          <cell r="AV19">
            <v>223238</v>
          </cell>
          <cell r="AW19">
            <v>122</v>
          </cell>
          <cell r="AX19">
            <v>0</v>
          </cell>
          <cell r="AY19">
            <v>89</v>
          </cell>
          <cell r="AZ19">
            <v>0</v>
          </cell>
          <cell r="BA19">
            <v>2014</v>
          </cell>
          <cell r="BB19">
            <v>84857</v>
          </cell>
          <cell r="BC19">
            <v>261</v>
          </cell>
          <cell r="BD19">
            <v>183200231</v>
          </cell>
          <cell r="BE19">
            <v>194</v>
          </cell>
          <cell r="BF19">
            <v>512.79999999999995</v>
          </cell>
          <cell r="BG19">
            <v>232</v>
          </cell>
          <cell r="BH19">
            <v>357089.26287051482</v>
          </cell>
          <cell r="BI19">
            <v>79</v>
          </cell>
          <cell r="BJ19">
            <v>165.47776911076446</v>
          </cell>
          <cell r="BK19">
            <v>261</v>
          </cell>
          <cell r="BL19">
            <v>357254.74063962564</v>
          </cell>
          <cell r="BM19">
            <v>97</v>
          </cell>
          <cell r="BN19">
            <v>4.6319264739355052E-4</v>
          </cell>
          <cell r="BO19">
            <v>261</v>
          </cell>
          <cell r="BP19">
            <v>988823</v>
          </cell>
          <cell r="BQ19">
            <v>188</v>
          </cell>
          <cell r="BR19">
            <v>640770</v>
          </cell>
          <cell r="BS19">
            <v>229</v>
          </cell>
          <cell r="BT19">
            <v>12000</v>
          </cell>
          <cell r="BU19">
            <v>265</v>
          </cell>
          <cell r="BV19">
            <v>500000</v>
          </cell>
          <cell r="BW19">
            <v>90</v>
          </cell>
          <cell r="BX19">
            <v>0</v>
          </cell>
          <cell r="BY19">
            <v>6</v>
          </cell>
          <cell r="BZ19">
            <v>2141593</v>
          </cell>
          <cell r="CA19">
            <v>183</v>
          </cell>
          <cell r="CB19">
            <v>22775</v>
          </cell>
          <cell r="CC19">
            <v>250</v>
          </cell>
          <cell r="CD19">
            <v>150000</v>
          </cell>
          <cell r="CE19">
            <v>185</v>
          </cell>
          <cell r="CF19">
            <v>0</v>
          </cell>
          <cell r="CG19">
            <v>2</v>
          </cell>
          <cell r="CH19">
            <v>0</v>
          </cell>
          <cell r="CI19">
            <v>249</v>
          </cell>
          <cell r="CJ19">
            <v>60456</v>
          </cell>
          <cell r="CK19">
            <v>180</v>
          </cell>
          <cell r="CL19">
            <v>60456</v>
          </cell>
          <cell r="CM19">
            <v>278</v>
          </cell>
          <cell r="CN19">
            <v>0</v>
          </cell>
          <cell r="CO19">
            <v>19</v>
          </cell>
          <cell r="CP19">
            <v>187431</v>
          </cell>
          <cell r="CQ19">
            <v>126</v>
          </cell>
          <cell r="CR19">
            <v>2562255</v>
          </cell>
          <cell r="CS19">
            <v>196</v>
          </cell>
          <cell r="CT19">
            <v>512.79999999999995</v>
          </cell>
          <cell r="CU19">
            <v>232</v>
          </cell>
          <cell r="CV19">
            <v>5768</v>
          </cell>
          <cell r="CW19">
            <v>184</v>
          </cell>
          <cell r="CX19">
            <v>3006864</v>
          </cell>
          <cell r="CY19">
            <v>235</v>
          </cell>
          <cell r="CZ19">
            <v>488.9</v>
          </cell>
          <cell r="DA19">
            <v>239</v>
          </cell>
          <cell r="DB19">
            <v>5883</v>
          </cell>
          <cell r="DC19">
            <v>185</v>
          </cell>
          <cell r="DD19">
            <v>2987408</v>
          </cell>
          <cell r="DE19">
            <v>236</v>
          </cell>
          <cell r="DF19">
            <v>-19456</v>
          </cell>
          <cell r="DG19">
            <v>301</v>
          </cell>
          <cell r="DH19">
            <v>111209</v>
          </cell>
          <cell r="DI19">
            <v>77</v>
          </cell>
          <cell r="DJ19" t="str">
            <v>101</v>
          </cell>
          <cell r="DK19">
            <v>676.6</v>
          </cell>
          <cell r="DL19">
            <v>651.70000000000005</v>
          </cell>
          <cell r="DM19">
            <v>650.4</v>
          </cell>
          <cell r="DN19">
            <v>683.9</v>
          </cell>
          <cell r="DO19">
            <v>664.5</v>
          </cell>
          <cell r="DP19">
            <v>637</v>
          </cell>
          <cell r="DQ19">
            <v>601.4</v>
          </cell>
          <cell r="DR19">
            <v>215</v>
          </cell>
          <cell r="DS19">
            <v>603.9</v>
          </cell>
          <cell r="DT19">
            <v>210</v>
          </cell>
          <cell r="DU19">
            <v>619.9</v>
          </cell>
          <cell r="DV19">
            <v>203</v>
          </cell>
          <cell r="DW19">
            <v>611.1</v>
          </cell>
          <cell r="DX19">
            <v>203</v>
          </cell>
          <cell r="DY19">
            <v>602.20000000000005</v>
          </cell>
          <cell r="DZ19">
            <v>206</v>
          </cell>
          <cell r="EA19">
            <v>575.4</v>
          </cell>
          <cell r="EB19">
            <v>215</v>
          </cell>
          <cell r="EC19">
            <v>536.79999999999995</v>
          </cell>
          <cell r="ED19">
            <v>227</v>
          </cell>
          <cell r="EE19">
            <v>512.79999999999995</v>
          </cell>
          <cell r="EF19">
            <v>230</v>
          </cell>
          <cell r="EG19">
            <v>488.9</v>
          </cell>
          <cell r="EH19">
            <v>238</v>
          </cell>
          <cell r="EI19">
            <v>5240.857025976683</v>
          </cell>
          <cell r="EJ19">
            <v>81</v>
          </cell>
          <cell r="EK19">
            <v>4380.4315811004299</v>
          </cell>
          <cell r="EL19">
            <v>63</v>
          </cell>
          <cell r="EM19">
            <v>969772</v>
          </cell>
          <cell r="EN19">
            <v>1433.3018031333136</v>
          </cell>
          <cell r="EO19">
            <v>1192754</v>
          </cell>
          <cell r="EP19">
            <v>1830.2194261163111</v>
          </cell>
          <cell r="EQ19">
            <v>1300114</v>
          </cell>
          <cell r="ER19">
            <v>1998.9452644526446</v>
          </cell>
          <cell r="ES19">
            <v>1434677</v>
          </cell>
          <cell r="ET19">
            <v>2097.7876882585174</v>
          </cell>
          <cell r="EU19">
            <v>1540184</v>
          </cell>
          <cell r="EV19">
            <v>2317.8088788562827</v>
          </cell>
          <cell r="EW19">
            <v>1686765</v>
          </cell>
          <cell r="EX19">
            <v>2647.9827315541602</v>
          </cell>
          <cell r="EY19">
            <v>1849422</v>
          </cell>
          <cell r="EZ19">
            <v>3075.1945460591955</v>
          </cell>
          <cell r="FA19">
            <v>2104221</v>
          </cell>
          <cell r="FB19">
            <v>3498.8709677419356</v>
          </cell>
          <cell r="FC19">
            <v>2054589</v>
          </cell>
          <cell r="FD19">
            <v>3402.2006954793842</v>
          </cell>
          <cell r="FE19">
            <v>1920979</v>
          </cell>
          <cell r="FF19">
            <v>3098.8530408130346</v>
          </cell>
          <cell r="FG19">
            <v>1559993</v>
          </cell>
          <cell r="FH19">
            <v>2552.7622320405826</v>
          </cell>
          <cell r="FI19">
            <v>1295588</v>
          </cell>
          <cell r="FJ19">
            <v>2151.4247758219858</v>
          </cell>
          <cell r="FK19">
            <v>970248</v>
          </cell>
          <cell r="FL19">
            <v>1892.059282371295</v>
          </cell>
          <cell r="FM19">
            <v>943913</v>
          </cell>
          <cell r="FN19">
            <v>1930.6872571077931</v>
          </cell>
          <cell r="FO19">
            <v>0.23242395852581724</v>
          </cell>
          <cell r="FP19">
            <v>0.25638747126599848</v>
          </cell>
          <cell r="FQ19">
            <v>0.26532917115986027</v>
          </cell>
          <cell r="FR19">
            <v>0.27894328438186156</v>
          </cell>
          <cell r="FS19">
            <v>0.27800226887730284</v>
          </cell>
          <cell r="FT19">
            <v>0.29735731162822021</v>
          </cell>
          <cell r="FU19">
            <v>0.31190594968615826</v>
          </cell>
          <cell r="FV19">
            <v>0.52327521957719125</v>
          </cell>
          <cell r="FW19">
            <v>0.46394651557275324</v>
          </cell>
          <cell r="FX19">
            <v>0.42821998308947268</v>
          </cell>
          <cell r="FY19">
            <v>0.2883118764881164</v>
          </cell>
          <cell r="FZ19">
            <v>0.25771419057295913</v>
          </cell>
          <cell r="GA19">
            <v>0.19724749473311001</v>
          </cell>
          <cell r="GB19">
            <v>0.18706304948060259</v>
          </cell>
          <cell r="GC19">
            <v>3202655</v>
          </cell>
          <cell r="GD19">
            <v>3459400</v>
          </cell>
          <cell r="GE19">
            <v>3599890</v>
          </cell>
          <cell r="GF19">
            <v>3708580</v>
          </cell>
          <cell r="GG19">
            <v>4000001</v>
          </cell>
          <cell r="GH19">
            <v>3985754</v>
          </cell>
          <cell r="GI19">
            <v>4080000</v>
          </cell>
          <cell r="GJ19">
            <v>4021251</v>
          </cell>
          <cell r="GK19">
            <v>4428504</v>
          </cell>
          <cell r="GL19">
            <v>4485963</v>
          </cell>
          <cell r="GM19">
            <v>5410783</v>
          </cell>
          <cell r="GN19">
            <v>5027228.0199999996</v>
          </cell>
          <cell r="GO19">
            <v>5244277</v>
          </cell>
          <cell r="GP19">
            <v>5045961.79</v>
          </cell>
          <cell r="GQ19">
            <v>0.187376579970989</v>
          </cell>
          <cell r="GR19">
            <v>0.20768682846452233</v>
          </cell>
          <cell r="GS19">
            <v>0.22962230162187541</v>
          </cell>
          <cell r="GT19">
            <v>0.12912286046113131</v>
          </cell>
          <cell r="GU19">
            <v>0.10028769485564036</v>
          </cell>
          <cell r="GV19">
            <v>6.9234581362548611E-3</v>
          </cell>
          <cell r="GW19">
            <v>-4.200515754406231E-2</v>
          </cell>
          <cell r="GX19">
            <v>-9.9955856661080145E-2</v>
          </cell>
          <cell r="GY19">
            <v>-5.7163855905793676E-2</v>
          </cell>
          <cell r="GZ19">
            <v>13.003449762828806</v>
          </cell>
          <cell r="HA19">
            <v>12.834529337273111</v>
          </cell>
          <cell r="HB19">
            <v>12.064950980392158</v>
          </cell>
          <cell r="HC19">
            <v>11.38592328983788</v>
          </cell>
          <cell r="HD19">
            <v>11.206010280743376</v>
          </cell>
          <cell r="HE19">
            <v>10.9150833656456</v>
          </cell>
          <cell r="HF19">
            <v>11.376108062473618</v>
          </cell>
          <cell r="HG19">
            <v>11.925581395348836</v>
          </cell>
          <cell r="HH19">
            <v>171</v>
          </cell>
          <cell r="HI19" t="str">
            <v>Y</v>
          </cell>
        </row>
        <row r="20">
          <cell r="A20">
            <v>15</v>
          </cell>
          <cell r="B20">
            <v>225</v>
          </cell>
          <cell r="C20" t="str">
            <v>Ames</v>
          </cell>
          <cell r="D20">
            <v>12.291688666455205</v>
          </cell>
          <cell r="E20">
            <v>171</v>
          </cell>
          <cell r="F20">
            <v>5.4</v>
          </cell>
          <cell r="G20">
            <v>1</v>
          </cell>
          <cell r="H20">
            <v>2.9437911263964378</v>
          </cell>
          <cell r="I20">
            <v>339</v>
          </cell>
          <cell r="J20">
            <v>1.1300616931856162</v>
          </cell>
          <cell r="K20">
            <v>50</v>
          </cell>
          <cell r="L20">
            <v>2.8178356091268428</v>
          </cell>
          <cell r="M20">
            <v>64</v>
          </cell>
          <cell r="N20">
            <v>0</v>
          </cell>
          <cell r="O20">
            <v>6</v>
          </cell>
          <cell r="P20">
            <v>9.8187243840736127E-2</v>
          </cell>
          <cell r="Q20">
            <v>274</v>
          </cell>
          <cell r="R20">
            <v>0</v>
          </cell>
          <cell r="S20">
            <v>8</v>
          </cell>
          <cell r="T20">
            <v>12.38987591029594</v>
          </cell>
          <cell r="U20">
            <v>204</v>
          </cell>
          <cell r="V20">
            <v>0.24765000000000001</v>
          </cell>
          <cell r="W20">
            <v>336</v>
          </cell>
          <cell r="X20">
            <v>0</v>
          </cell>
          <cell r="Y20">
            <v>1</v>
          </cell>
          <cell r="Z20">
            <v>1.34</v>
          </cell>
          <cell r="AA20">
            <v>2</v>
          </cell>
          <cell r="AB20">
            <v>0.33</v>
          </cell>
          <cell r="AC20">
            <v>1</v>
          </cell>
          <cell r="AD20">
            <v>1.6700000000000002</v>
          </cell>
          <cell r="AE20">
            <v>2</v>
          </cell>
          <cell r="AF20">
            <v>0</v>
          </cell>
          <cell r="AG20">
            <v>19</v>
          </cell>
          <cell r="AH20">
            <v>0.34586</v>
          </cell>
          <cell r="AI20">
            <v>174</v>
          </cell>
          <cell r="AJ20">
            <v>2.2635100000000001</v>
          </cell>
          <cell r="AK20">
            <v>182</v>
          </cell>
          <cell r="AL20">
            <v>14.65339</v>
          </cell>
          <cell r="AM20">
            <v>198</v>
          </cell>
          <cell r="AN20">
            <v>29584595</v>
          </cell>
          <cell r="AO20">
            <v>13</v>
          </cell>
          <cell r="AP20">
            <v>2018958800</v>
          </cell>
          <cell r="AQ20">
            <v>10</v>
          </cell>
          <cell r="AR20">
            <v>0.05</v>
          </cell>
          <cell r="AS20">
            <v>8.7323798767256433E-2</v>
          </cell>
          <cell r="AT20">
            <v>0</v>
          </cell>
          <cell r="AU20">
            <v>0.05</v>
          </cell>
          <cell r="AV20">
            <v>2033447</v>
          </cell>
          <cell r="AW20">
            <v>4</v>
          </cell>
          <cell r="AX20">
            <v>0</v>
          </cell>
          <cell r="AY20">
            <v>89</v>
          </cell>
          <cell r="AZ20">
            <v>2018</v>
          </cell>
          <cell r="BA20">
            <v>2011</v>
          </cell>
          <cell r="BB20">
            <v>7370</v>
          </cell>
          <cell r="BC20">
            <v>265</v>
          </cell>
          <cell r="BD20">
            <v>2018966170</v>
          </cell>
          <cell r="BE20">
            <v>12</v>
          </cell>
          <cell r="BF20">
            <v>4340.2</v>
          </cell>
          <cell r="BG20">
            <v>20</v>
          </cell>
          <cell r="BH20">
            <v>465176.4434818672</v>
          </cell>
          <cell r="BI20">
            <v>28</v>
          </cell>
          <cell r="BJ20">
            <v>1.6980784295654578</v>
          </cell>
          <cell r="BK20">
            <v>265</v>
          </cell>
          <cell r="BL20">
            <v>465178.14156029676</v>
          </cell>
          <cell r="BM20">
            <v>34</v>
          </cell>
          <cell r="BN20">
            <v>3.6503831067164439E-6</v>
          </cell>
          <cell r="BO20">
            <v>266</v>
          </cell>
          <cell r="BP20">
            <v>10902378</v>
          </cell>
          <cell r="BQ20">
            <v>10</v>
          </cell>
          <cell r="BR20">
            <v>5943393</v>
          </cell>
          <cell r="BS20">
            <v>15</v>
          </cell>
          <cell r="BT20">
            <v>2281548</v>
          </cell>
          <cell r="BU20">
            <v>10</v>
          </cell>
          <cell r="BV20">
            <v>5689094</v>
          </cell>
          <cell r="BW20">
            <v>6</v>
          </cell>
          <cell r="BX20">
            <v>0</v>
          </cell>
          <cell r="BY20">
            <v>6</v>
          </cell>
          <cell r="BZ20">
            <v>24816413</v>
          </cell>
          <cell r="CA20">
            <v>11</v>
          </cell>
          <cell r="CB20">
            <v>198236</v>
          </cell>
          <cell r="CC20">
            <v>76</v>
          </cell>
          <cell r="CD20">
            <v>500000</v>
          </cell>
          <cell r="CE20">
            <v>34</v>
          </cell>
          <cell r="CF20">
            <v>0</v>
          </cell>
          <cell r="CG20">
            <v>2</v>
          </cell>
          <cell r="CH20">
            <v>2705415</v>
          </cell>
          <cell r="CI20">
            <v>8</v>
          </cell>
          <cell r="CJ20">
            <v>666259</v>
          </cell>
          <cell r="CK20">
            <v>12</v>
          </cell>
          <cell r="CL20">
            <v>3371674</v>
          </cell>
          <cell r="CM20">
            <v>8</v>
          </cell>
          <cell r="CN20">
            <v>0</v>
          </cell>
          <cell r="CO20">
            <v>19</v>
          </cell>
          <cell r="CP20">
            <v>698272</v>
          </cell>
          <cell r="CQ20">
            <v>35</v>
          </cell>
          <cell r="CR20">
            <v>29584595</v>
          </cell>
          <cell r="CS20">
            <v>13</v>
          </cell>
          <cell r="CT20">
            <v>4340.2</v>
          </cell>
          <cell r="CU20">
            <v>20</v>
          </cell>
          <cell r="CV20">
            <v>5858</v>
          </cell>
          <cell r="CW20">
            <v>50</v>
          </cell>
          <cell r="CX20">
            <v>25424892</v>
          </cell>
          <cell r="CY20">
            <v>19</v>
          </cell>
          <cell r="CZ20">
            <v>4358.2</v>
          </cell>
          <cell r="DA20">
            <v>20</v>
          </cell>
          <cell r="DB20">
            <v>5973</v>
          </cell>
          <cell r="DC20">
            <v>50</v>
          </cell>
          <cell r="DD20">
            <v>26031529</v>
          </cell>
          <cell r="DE20">
            <v>20</v>
          </cell>
          <cell r="DF20">
            <v>606637</v>
          </cell>
          <cell r="DG20">
            <v>20</v>
          </cell>
          <cell r="DH20">
            <v>0</v>
          </cell>
          <cell r="DI20">
            <v>223</v>
          </cell>
          <cell r="DJ20" t="str">
            <v>No Guar</v>
          </cell>
          <cell r="DK20">
            <v>4969.3999999999996</v>
          </cell>
          <cell r="DL20">
            <v>4944.7</v>
          </cell>
          <cell r="DM20">
            <v>4970.2</v>
          </cell>
          <cell r="DN20">
            <v>4896.7</v>
          </cell>
          <cell r="DO20">
            <v>4839.3</v>
          </cell>
          <cell r="DP20">
            <v>4751.6000000000004</v>
          </cell>
          <cell r="DQ20">
            <v>4674.5</v>
          </cell>
          <cell r="DR20">
            <v>16</v>
          </cell>
          <cell r="DS20">
            <v>4624</v>
          </cell>
          <cell r="DT20">
            <v>17</v>
          </cell>
          <cell r="DU20">
            <v>4516.6000000000004</v>
          </cell>
          <cell r="DV20">
            <v>19</v>
          </cell>
          <cell r="DW20">
            <v>4365.7</v>
          </cell>
          <cell r="DX20">
            <v>19</v>
          </cell>
          <cell r="DY20">
            <v>4333.5</v>
          </cell>
          <cell r="DZ20">
            <v>20</v>
          </cell>
          <cell r="EA20">
            <v>4320</v>
          </cell>
          <cell r="EB20">
            <v>20</v>
          </cell>
          <cell r="EC20">
            <v>4350.7</v>
          </cell>
          <cell r="ED20">
            <v>20</v>
          </cell>
          <cell r="EE20">
            <v>4340.2</v>
          </cell>
          <cell r="EF20">
            <v>20</v>
          </cell>
          <cell r="EG20">
            <v>4358.2</v>
          </cell>
          <cell r="EH20">
            <v>20</v>
          </cell>
          <cell r="EI20">
            <v>6788.2600614932771</v>
          </cell>
          <cell r="EJ20">
            <v>21</v>
          </cell>
          <cell r="EK20">
            <v>5694.1886558671013</v>
          </cell>
          <cell r="EL20">
            <v>17</v>
          </cell>
          <cell r="EM20">
            <v>1757549</v>
          </cell>
          <cell r="EN20">
            <v>353.67428663420134</v>
          </cell>
          <cell r="EO20">
            <v>992292</v>
          </cell>
          <cell r="EP20">
            <v>200.67789754686837</v>
          </cell>
          <cell r="EQ20">
            <v>562062</v>
          </cell>
          <cell r="ER20">
            <v>113.08639491368557</v>
          </cell>
          <cell r="ES20">
            <v>291771</v>
          </cell>
          <cell r="ET20">
            <v>59.58523086976944</v>
          </cell>
          <cell r="EU20">
            <v>-377089</v>
          </cell>
          <cell r="EV20">
            <v>-77.922220155807651</v>
          </cell>
          <cell r="EW20">
            <v>-428018</v>
          </cell>
          <cell r="EX20">
            <v>-90.078710329152273</v>
          </cell>
          <cell r="EY20">
            <v>1984501</v>
          </cell>
          <cell r="EZ20">
            <v>424.53759760402181</v>
          </cell>
          <cell r="FA20">
            <v>2806414</v>
          </cell>
          <cell r="FB20">
            <v>600.36667023211044</v>
          </cell>
          <cell r="FC20">
            <v>4163690</v>
          </cell>
          <cell r="FD20">
            <v>900.45198961937717</v>
          </cell>
          <cell r="FE20">
            <v>4733851</v>
          </cell>
          <cell r="FF20">
            <v>1048.1005623699241</v>
          </cell>
          <cell r="FG20">
            <v>4541332</v>
          </cell>
          <cell r="FH20">
            <v>1040.2299745745242</v>
          </cell>
          <cell r="FI20">
            <v>4490928</v>
          </cell>
          <cell r="FJ20">
            <v>1036.3281412253375</v>
          </cell>
          <cell r="FK20">
            <v>3310908</v>
          </cell>
          <cell r="FL20">
            <v>762.84687341597169</v>
          </cell>
          <cell r="FM20">
            <v>2296649</v>
          </cell>
          <cell r="FN20">
            <v>526.9719150107843</v>
          </cell>
          <cell r="FO20">
            <v>5.8633346995717733E-2</v>
          </cell>
          <cell r="FP20">
            <v>3.1397565873244444E-2</v>
          </cell>
          <cell r="FQ20">
            <v>1.6566093766067817E-2</v>
          </cell>
          <cell r="FR20">
            <v>8.8757517950771546E-3</v>
          </cell>
          <cell r="FS20">
            <v>-1.0942387274308492E-2</v>
          </cell>
          <cell r="FT20">
            <v>-1.2581874649291318E-2</v>
          </cell>
          <cell r="FU20">
            <v>5.4871964374965367E-2</v>
          </cell>
          <cell r="FV20">
            <v>7.2455583482440036E-2</v>
          </cell>
          <cell r="FW20">
            <v>0.11489114757125513</v>
          </cell>
          <cell r="FX20">
            <v>0.12883688608917637</v>
          </cell>
          <cell r="FY20">
            <v>0.11800709653865094</v>
          </cell>
          <cell r="FZ20">
            <v>0.11108275021535742</v>
          </cell>
          <cell r="GA20">
            <v>7.7307514816790338E-2</v>
          </cell>
          <cell r="GB20">
            <v>5.0426706988616725E-2</v>
          </cell>
          <cell r="GC20">
            <v>28217697</v>
          </cell>
          <cell r="GD20">
            <v>30611814</v>
          </cell>
          <cell r="GE20">
            <v>33366395</v>
          </cell>
          <cell r="GF20">
            <v>32581050</v>
          </cell>
          <cell r="GG20">
            <v>34838399</v>
          </cell>
          <cell r="GH20">
            <v>34446637</v>
          </cell>
          <cell r="GI20">
            <v>34181527</v>
          </cell>
          <cell r="GJ20">
            <v>38732888</v>
          </cell>
          <cell r="GK20">
            <v>36240303</v>
          </cell>
          <cell r="GL20">
            <v>36742979</v>
          </cell>
          <cell r="GM20">
            <v>38483550</v>
          </cell>
          <cell r="GN20">
            <v>40428671.340000004</v>
          </cell>
          <cell r="GO20">
            <v>43912711</v>
          </cell>
          <cell r="GP20">
            <v>45544298.590000004</v>
          </cell>
          <cell r="GQ20">
            <v>-4.0270586823249935E-4</v>
          </cell>
          <cell r="GR20">
            <v>4.0478579323692237E-3</v>
          </cell>
          <cell r="GS20">
            <v>5.1211644343884893E-2</v>
          </cell>
          <cell r="GT20">
            <v>9.141283270638792E-2</v>
          </cell>
          <cell r="GU20">
            <v>0.16718916359732872</v>
          </cell>
          <cell r="GV20">
            <v>0.20585334548507314</v>
          </cell>
          <cell r="GW20">
            <v>3.7920861615237264E-2</v>
          </cell>
          <cell r="GX20">
            <v>0.11717023541379776</v>
          </cell>
          <cell r="GY20">
            <v>7.6966317761659284E-2</v>
          </cell>
          <cell r="GZ20">
            <v>13.804290332059947</v>
          </cell>
          <cell r="HA20">
            <v>13.536567405967425</v>
          </cell>
          <cell r="HB20">
            <v>13.167789578981436</v>
          </cell>
          <cell r="HC20">
            <v>13.406442359409549</v>
          </cell>
          <cell r="HD20">
            <v>13.074171797126942</v>
          </cell>
          <cell r="HE20">
            <v>13.023644752018456</v>
          </cell>
          <cell r="HF20">
            <v>12.625409019775217</v>
          </cell>
          <cell r="HG20">
            <v>13.152121212121212</v>
          </cell>
          <cell r="HH20">
            <v>225</v>
          </cell>
          <cell r="HI20" t="str">
            <v>Y</v>
          </cell>
        </row>
        <row r="21">
          <cell r="A21">
            <v>16</v>
          </cell>
          <cell r="B21">
            <v>234</v>
          </cell>
          <cell r="C21" t="str">
            <v>Anamosa</v>
          </cell>
          <cell r="D21">
            <v>12.600090099624191</v>
          </cell>
          <cell r="E21">
            <v>154</v>
          </cell>
          <cell r="F21">
            <v>5.4</v>
          </cell>
          <cell r="G21">
            <v>1</v>
          </cell>
          <cell r="H21">
            <v>4.6508625025657606</v>
          </cell>
          <cell r="I21">
            <v>160</v>
          </cell>
          <cell r="J21">
            <v>0.73211759411035127</v>
          </cell>
          <cell r="K21">
            <v>105</v>
          </cell>
          <cell r="L21">
            <v>1.8171108460875132</v>
          </cell>
          <cell r="M21">
            <v>158</v>
          </cell>
          <cell r="N21">
            <v>0</v>
          </cell>
          <cell r="O21">
            <v>6</v>
          </cell>
          <cell r="P21">
            <v>8.439026191399629E-2</v>
          </cell>
          <cell r="Q21">
            <v>285</v>
          </cell>
          <cell r="R21">
            <v>0</v>
          </cell>
          <cell r="S21">
            <v>8</v>
          </cell>
          <cell r="T21">
            <v>12.684480361538188</v>
          </cell>
          <cell r="U21">
            <v>183</v>
          </cell>
          <cell r="V21">
            <v>0.99438000000000004</v>
          </cell>
          <cell r="W21">
            <v>128</v>
          </cell>
          <cell r="X21">
            <v>0</v>
          </cell>
          <cell r="Y21">
            <v>1</v>
          </cell>
          <cell r="Z21">
            <v>0.67</v>
          </cell>
          <cell r="AA21">
            <v>81</v>
          </cell>
          <cell r="AB21">
            <v>0.33</v>
          </cell>
          <cell r="AC21">
            <v>1</v>
          </cell>
          <cell r="AD21">
            <v>1</v>
          </cell>
          <cell r="AE21">
            <v>78</v>
          </cell>
          <cell r="AF21">
            <v>0</v>
          </cell>
          <cell r="AG21">
            <v>19</v>
          </cell>
          <cell r="AH21">
            <v>0</v>
          </cell>
          <cell r="AI21">
            <v>184</v>
          </cell>
          <cell r="AJ21">
            <v>1.99438</v>
          </cell>
          <cell r="AK21">
            <v>210</v>
          </cell>
          <cell r="AL21">
            <v>14.67886</v>
          </cell>
          <cell r="AM21">
            <v>196</v>
          </cell>
          <cell r="AN21">
            <v>4048975</v>
          </cell>
          <cell r="AO21">
            <v>103</v>
          </cell>
          <cell r="AP21">
            <v>275162080</v>
          </cell>
          <cell r="AQ21">
            <v>97</v>
          </cell>
          <cell r="AR21">
            <v>7.0000000000000007E-2</v>
          </cell>
          <cell r="AS21">
            <v>6.4696535157300436E-2</v>
          </cell>
          <cell r="AT21">
            <v>0</v>
          </cell>
          <cell r="AU21">
            <v>7.0000000000000007E-2</v>
          </cell>
          <cell r="AV21">
            <v>454878</v>
          </cell>
          <cell r="AW21">
            <v>35</v>
          </cell>
          <cell r="AX21">
            <v>0</v>
          </cell>
          <cell r="AY21">
            <v>89</v>
          </cell>
          <cell r="AZ21">
            <v>2016</v>
          </cell>
          <cell r="BA21">
            <v>2014</v>
          </cell>
          <cell r="BB21">
            <v>9909328</v>
          </cell>
          <cell r="BC21">
            <v>129</v>
          </cell>
          <cell r="BD21">
            <v>285071408</v>
          </cell>
          <cell r="BE21">
            <v>104</v>
          </cell>
          <cell r="BF21">
            <v>1325.4</v>
          </cell>
          <cell r="BG21">
            <v>82</v>
          </cell>
          <cell r="BH21">
            <v>207606.82058246565</v>
          </cell>
          <cell r="BI21">
            <v>300</v>
          </cell>
          <cell r="BJ21">
            <v>7476.4810623208086</v>
          </cell>
          <cell r="BK21">
            <v>156</v>
          </cell>
          <cell r="BL21">
            <v>215083.30164478646</v>
          </cell>
          <cell r="BM21">
            <v>306</v>
          </cell>
          <cell r="BN21">
            <v>3.4760862443279472E-2</v>
          </cell>
          <cell r="BO21">
            <v>143</v>
          </cell>
          <cell r="BP21">
            <v>1485875</v>
          </cell>
          <cell r="BQ21">
            <v>98</v>
          </cell>
          <cell r="BR21">
            <v>1279741</v>
          </cell>
          <cell r="BS21">
            <v>102</v>
          </cell>
          <cell r="BT21">
            <v>201451</v>
          </cell>
          <cell r="BU21">
            <v>77</v>
          </cell>
          <cell r="BV21">
            <v>500000</v>
          </cell>
          <cell r="BW21">
            <v>90</v>
          </cell>
          <cell r="BX21">
            <v>0</v>
          </cell>
          <cell r="BY21">
            <v>6</v>
          </cell>
          <cell r="BZ21">
            <v>3467067</v>
          </cell>
          <cell r="CA21">
            <v>97</v>
          </cell>
          <cell r="CB21">
            <v>23221</v>
          </cell>
          <cell r="CC21">
            <v>248</v>
          </cell>
          <cell r="CD21">
            <v>273615</v>
          </cell>
          <cell r="CE21">
            <v>95</v>
          </cell>
          <cell r="CF21">
            <v>0</v>
          </cell>
          <cell r="CG21">
            <v>2</v>
          </cell>
          <cell r="CH21">
            <v>190998</v>
          </cell>
          <cell r="CI21">
            <v>84</v>
          </cell>
          <cell r="CJ21">
            <v>94074</v>
          </cell>
          <cell r="CK21">
            <v>94</v>
          </cell>
          <cell r="CL21">
            <v>285072</v>
          </cell>
          <cell r="CM21">
            <v>82</v>
          </cell>
          <cell r="CN21">
            <v>0</v>
          </cell>
          <cell r="CO21">
            <v>19</v>
          </cell>
          <cell r="CP21">
            <v>0</v>
          </cell>
          <cell r="CQ21">
            <v>185</v>
          </cell>
          <cell r="CR21">
            <v>4048975</v>
          </cell>
          <cell r="CS21">
            <v>103</v>
          </cell>
          <cell r="CT21">
            <v>1325.4</v>
          </cell>
          <cell r="CU21">
            <v>82</v>
          </cell>
          <cell r="CV21">
            <v>5785</v>
          </cell>
          <cell r="CW21">
            <v>148</v>
          </cell>
          <cell r="CX21">
            <v>7700333</v>
          </cell>
          <cell r="CY21">
            <v>82</v>
          </cell>
          <cell r="CZ21">
            <v>1317.3</v>
          </cell>
          <cell r="DA21">
            <v>80</v>
          </cell>
          <cell r="DB21">
            <v>5900</v>
          </cell>
          <cell r="DC21">
            <v>148</v>
          </cell>
          <cell r="DD21">
            <v>7772070</v>
          </cell>
          <cell r="DE21">
            <v>82</v>
          </cell>
          <cell r="DF21">
            <v>71737</v>
          </cell>
          <cell r="DG21">
            <v>141</v>
          </cell>
          <cell r="DH21">
            <v>0</v>
          </cell>
          <cell r="DI21">
            <v>223</v>
          </cell>
          <cell r="DJ21" t="str">
            <v>No Guar</v>
          </cell>
          <cell r="DK21">
            <v>1372</v>
          </cell>
          <cell r="DL21">
            <v>1414.6</v>
          </cell>
          <cell r="DM21">
            <v>1380.2</v>
          </cell>
          <cell r="DN21">
            <v>1349</v>
          </cell>
          <cell r="DO21">
            <v>1357</v>
          </cell>
          <cell r="DP21">
            <v>1376.7</v>
          </cell>
          <cell r="DQ21">
            <v>1316.4</v>
          </cell>
          <cell r="DR21">
            <v>85</v>
          </cell>
          <cell r="DS21">
            <v>1315.2</v>
          </cell>
          <cell r="DT21">
            <v>84</v>
          </cell>
          <cell r="DU21">
            <v>1348.5</v>
          </cell>
          <cell r="DV21">
            <v>82</v>
          </cell>
          <cell r="DW21">
            <v>1369.6</v>
          </cell>
          <cell r="DX21">
            <v>82</v>
          </cell>
          <cell r="DY21">
            <v>1371.4</v>
          </cell>
          <cell r="DZ21">
            <v>81</v>
          </cell>
          <cell r="EA21">
            <v>1439.4</v>
          </cell>
          <cell r="EB21">
            <v>69</v>
          </cell>
          <cell r="EC21">
            <v>1370.5</v>
          </cell>
          <cell r="ED21">
            <v>78</v>
          </cell>
          <cell r="EE21">
            <v>1325.4</v>
          </cell>
          <cell r="EF21">
            <v>82</v>
          </cell>
          <cell r="EG21">
            <v>1317.3</v>
          </cell>
          <cell r="EH21">
            <v>80</v>
          </cell>
          <cell r="EI21">
            <v>3073.6924011235105</v>
          </cell>
          <cell r="EJ21">
            <v>334</v>
          </cell>
          <cell r="EK21">
            <v>2631.9494420405376</v>
          </cell>
          <cell r="EL21">
            <v>320</v>
          </cell>
          <cell r="EM21">
            <v>447775</v>
          </cell>
          <cell r="EN21">
            <v>326.36661807580174</v>
          </cell>
          <cell r="EO21">
            <v>327492</v>
          </cell>
          <cell r="EP21">
            <v>231.50855365474339</v>
          </cell>
          <cell r="EQ21">
            <v>476207</v>
          </cell>
          <cell r="ER21">
            <v>345.02753224170408</v>
          </cell>
          <cell r="ES21">
            <v>740643</v>
          </cell>
          <cell r="ET21">
            <v>549.03113417346185</v>
          </cell>
          <cell r="EU21">
            <v>306877</v>
          </cell>
          <cell r="EV21">
            <v>226.1436993367723</v>
          </cell>
          <cell r="EW21">
            <v>478159</v>
          </cell>
          <cell r="EX21">
            <v>347.32258298830538</v>
          </cell>
          <cell r="EY21">
            <v>1186084</v>
          </cell>
          <cell r="EZ21">
            <v>901.00577332117894</v>
          </cell>
          <cell r="FA21">
            <v>1016416</v>
          </cell>
          <cell r="FB21">
            <v>772.11789729565476</v>
          </cell>
          <cell r="FC21">
            <v>1648307</v>
          </cell>
          <cell r="FD21">
            <v>1253.2747871046229</v>
          </cell>
          <cell r="FE21">
            <v>2283788</v>
          </cell>
          <cell r="FF21">
            <v>1693.576566555432</v>
          </cell>
          <cell r="FG21">
            <v>3390918</v>
          </cell>
          <cell r="FH21">
            <v>2475.8455023364486</v>
          </cell>
          <cell r="FI21">
            <v>3566560</v>
          </cell>
          <cell r="FJ21">
            <v>2600.6708473093186</v>
          </cell>
          <cell r="FK21">
            <v>3705798</v>
          </cell>
          <cell r="FL21">
            <v>2795.9846084200994</v>
          </cell>
          <cell r="FM21">
            <v>4077914</v>
          </cell>
          <cell r="FN21">
            <v>3095.6608213770592</v>
          </cell>
          <cell r="FO21">
            <v>5.977333986898789E-2</v>
          </cell>
          <cell r="FP21">
            <v>4.408730981414221E-2</v>
          </cell>
          <cell r="FQ21">
            <v>6.1124243402863168E-2</v>
          </cell>
          <cell r="FR21">
            <v>9.0504706130341936E-2</v>
          </cell>
          <cell r="FS21">
            <v>3.6191667225877105E-2</v>
          </cell>
          <cell r="FT21">
            <v>5.4148263228421423E-2</v>
          </cell>
          <cell r="FU21">
            <v>0.1243145366854935</v>
          </cell>
          <cell r="FV21">
            <v>0.10591957512788254</v>
          </cell>
          <cell r="FW21">
            <v>0.1797176472537978</v>
          </cell>
          <cell r="FX21">
            <v>0.23711949897107165</v>
          </cell>
          <cell r="FY21">
            <v>0.31691962748192343</v>
          </cell>
          <cell r="FZ21">
            <v>0.30416612483678584</v>
          </cell>
          <cell r="GA21">
            <v>0.29028401836706574</v>
          </cell>
          <cell r="GB21">
            <v>0.32888129030377317</v>
          </cell>
          <cell r="GC21">
            <v>7043441</v>
          </cell>
          <cell r="GD21">
            <v>7100768</v>
          </cell>
          <cell r="GE21">
            <v>7314597</v>
          </cell>
          <cell r="GF21">
            <v>7442832</v>
          </cell>
          <cell r="GG21">
            <v>8172340</v>
          </cell>
          <cell r="GH21">
            <v>8352392</v>
          </cell>
          <cell r="GI21">
            <v>8354908</v>
          </cell>
          <cell r="GJ21">
            <v>9596111</v>
          </cell>
          <cell r="GK21">
            <v>9171648</v>
          </cell>
          <cell r="GL21">
            <v>9631380</v>
          </cell>
          <cell r="GM21">
            <v>10699615</v>
          </cell>
          <cell r="GN21">
            <v>11725697.6</v>
          </cell>
          <cell r="GO21">
            <v>12626873</v>
          </cell>
          <cell r="GP21">
            <v>12399349.310000002</v>
          </cell>
          <cell r="GQ21">
            <v>6.3558905945851701E-2</v>
          </cell>
          <cell r="GR21">
            <v>8.5240307478487778E-2</v>
          </cell>
          <cell r="GS21">
            <v>0.15455794040911228</v>
          </cell>
          <cell r="GT21">
            <v>0.19064650974594963</v>
          </cell>
          <cell r="GU21">
            <v>0.22993955229532606</v>
          </cell>
          <cell r="GV21">
            <v>0.20876441306801458</v>
          </cell>
          <cell r="GW21">
            <v>0.1560775619435085</v>
          </cell>
          <cell r="GX21">
            <v>0.16864780137016419</v>
          </cell>
          <cell r="GY21">
            <v>0.15071052623463846</v>
          </cell>
          <cell r="GZ21">
            <v>11.872163388804839</v>
          </cell>
          <cell r="HA21">
            <v>11.715469613259669</v>
          </cell>
          <cell r="HB21">
            <v>11.876194811106053</v>
          </cell>
          <cell r="HC21">
            <v>11.668141592920353</v>
          </cell>
          <cell r="HD21">
            <v>12.171023482498892</v>
          </cell>
          <cell r="HE21">
            <v>11.767301038062284</v>
          </cell>
          <cell r="HF21">
            <v>11.676599474145487</v>
          </cell>
          <cell r="HG21">
            <v>12.272222222222224</v>
          </cell>
          <cell r="HH21">
            <v>234</v>
          </cell>
          <cell r="HI21" t="str">
            <v>Y</v>
          </cell>
        </row>
        <row r="22">
          <cell r="A22">
            <v>17</v>
          </cell>
          <cell r="B22">
            <v>243</v>
          </cell>
          <cell r="C22" t="str">
            <v>Andrew</v>
          </cell>
          <cell r="D22">
            <v>12.433278282233436</v>
          </cell>
          <cell r="E22">
            <v>167</v>
          </cell>
          <cell r="F22">
            <v>5.4</v>
          </cell>
          <cell r="G22">
            <v>1</v>
          </cell>
          <cell r="H22">
            <v>5.3555493597474966</v>
          </cell>
          <cell r="I22">
            <v>71</v>
          </cell>
          <cell r="J22">
            <v>0</v>
          </cell>
          <cell r="K22">
            <v>272</v>
          </cell>
          <cell r="L22">
            <v>1.6777336033626926</v>
          </cell>
          <cell r="M22">
            <v>174</v>
          </cell>
          <cell r="N22">
            <v>0</v>
          </cell>
          <cell r="O22">
            <v>6</v>
          </cell>
          <cell r="P22">
            <v>6.9206511138711069E-3</v>
          </cell>
          <cell r="Q22">
            <v>337</v>
          </cell>
          <cell r="R22">
            <v>0</v>
          </cell>
          <cell r="S22">
            <v>8</v>
          </cell>
          <cell r="T22">
            <v>12.440198933347308</v>
          </cell>
          <cell r="U22">
            <v>202</v>
          </cell>
          <cell r="V22">
            <v>1.11849</v>
          </cell>
          <cell r="W22">
            <v>95</v>
          </cell>
          <cell r="X22">
            <v>0</v>
          </cell>
          <cell r="Y22">
            <v>1</v>
          </cell>
          <cell r="Z22">
            <v>0.34000999999999998</v>
          </cell>
          <cell r="AA22">
            <v>202</v>
          </cell>
          <cell r="AB22">
            <v>0.33</v>
          </cell>
          <cell r="AC22">
            <v>1</v>
          </cell>
          <cell r="AD22">
            <v>0.67000999999999999</v>
          </cell>
          <cell r="AE22">
            <v>190</v>
          </cell>
          <cell r="AF22">
            <v>0</v>
          </cell>
          <cell r="AG22">
            <v>19</v>
          </cell>
          <cell r="AH22">
            <v>0</v>
          </cell>
          <cell r="AI22">
            <v>184</v>
          </cell>
          <cell r="AJ22">
            <v>1.7885</v>
          </cell>
          <cell r="AK22">
            <v>239</v>
          </cell>
          <cell r="AL22">
            <v>14.2287</v>
          </cell>
          <cell r="AM22">
            <v>227</v>
          </cell>
          <cell r="AN22">
            <v>1017708</v>
          </cell>
          <cell r="AO22">
            <v>343</v>
          </cell>
          <cell r="AP22">
            <v>71525062</v>
          </cell>
          <cell r="AQ22">
            <v>342</v>
          </cell>
          <cell r="AR22">
            <v>0.14000000000000001</v>
          </cell>
          <cell r="AS22">
            <v>7.7794170003932586E-2</v>
          </cell>
          <cell r="AT22">
            <v>0</v>
          </cell>
          <cell r="AU22">
            <v>0.14000000000000001</v>
          </cell>
          <cell r="AV22">
            <v>128001</v>
          </cell>
          <cell r="AW22">
            <v>200</v>
          </cell>
          <cell r="AX22">
            <v>0</v>
          </cell>
          <cell r="AY22">
            <v>89</v>
          </cell>
          <cell r="AZ22">
            <v>2016</v>
          </cell>
          <cell r="BA22">
            <v>2016</v>
          </cell>
          <cell r="BB22">
            <v>0</v>
          </cell>
          <cell r="BC22">
            <v>267</v>
          </cell>
          <cell r="BD22">
            <v>71525062</v>
          </cell>
          <cell r="BE22">
            <v>342</v>
          </cell>
          <cell r="BF22">
            <v>297.60000000000002</v>
          </cell>
          <cell r="BG22">
            <v>309</v>
          </cell>
          <cell r="BH22">
            <v>240339.59005376342</v>
          </cell>
          <cell r="BI22">
            <v>252</v>
          </cell>
          <cell r="BJ22">
            <v>0</v>
          </cell>
          <cell r="BK22">
            <v>267</v>
          </cell>
          <cell r="BL22">
            <v>240339.59005376342</v>
          </cell>
          <cell r="BM22">
            <v>265</v>
          </cell>
          <cell r="BN22">
            <v>0</v>
          </cell>
          <cell r="BO22">
            <v>267</v>
          </cell>
          <cell r="BP22">
            <v>386235</v>
          </cell>
          <cell r="BQ22">
            <v>342</v>
          </cell>
          <cell r="BR22">
            <v>383056</v>
          </cell>
          <cell r="BS22">
            <v>316</v>
          </cell>
          <cell r="BT22">
            <v>0</v>
          </cell>
          <cell r="BU22">
            <v>272</v>
          </cell>
          <cell r="BV22">
            <v>120000</v>
          </cell>
          <cell r="BW22">
            <v>274</v>
          </cell>
          <cell r="BX22">
            <v>0</v>
          </cell>
          <cell r="BY22">
            <v>6</v>
          </cell>
          <cell r="BZ22">
            <v>889291</v>
          </cell>
          <cell r="CA22">
            <v>339</v>
          </cell>
          <cell r="CB22">
            <v>495</v>
          </cell>
          <cell r="CC22">
            <v>340</v>
          </cell>
          <cell r="CD22">
            <v>80000</v>
          </cell>
          <cell r="CE22">
            <v>283</v>
          </cell>
          <cell r="CF22">
            <v>0</v>
          </cell>
          <cell r="CG22">
            <v>2</v>
          </cell>
          <cell r="CH22">
            <v>24319</v>
          </cell>
          <cell r="CI22">
            <v>228</v>
          </cell>
          <cell r="CJ22">
            <v>23603</v>
          </cell>
          <cell r="CK22">
            <v>313</v>
          </cell>
          <cell r="CL22">
            <v>47922</v>
          </cell>
          <cell r="CM22">
            <v>303</v>
          </cell>
          <cell r="CN22">
            <v>0</v>
          </cell>
          <cell r="CO22">
            <v>19</v>
          </cell>
          <cell r="CP22">
            <v>0</v>
          </cell>
          <cell r="CQ22">
            <v>185</v>
          </cell>
          <cell r="CR22">
            <v>1017708</v>
          </cell>
          <cell r="CS22">
            <v>343</v>
          </cell>
          <cell r="CT22">
            <v>297.60000000000002</v>
          </cell>
          <cell r="CU22">
            <v>309</v>
          </cell>
          <cell r="CV22">
            <v>5833</v>
          </cell>
          <cell r="CW22">
            <v>77</v>
          </cell>
          <cell r="CX22">
            <v>1790807</v>
          </cell>
          <cell r="CY22">
            <v>308</v>
          </cell>
          <cell r="CZ22">
            <v>289</v>
          </cell>
          <cell r="DA22">
            <v>311</v>
          </cell>
          <cell r="DB22">
            <v>5948</v>
          </cell>
          <cell r="DC22">
            <v>77</v>
          </cell>
          <cell r="DD22">
            <v>1753260</v>
          </cell>
          <cell r="DE22">
            <v>312</v>
          </cell>
          <cell r="DF22">
            <v>-37547</v>
          </cell>
          <cell r="DG22">
            <v>310</v>
          </cell>
          <cell r="DH22">
            <v>34288</v>
          </cell>
          <cell r="DI22">
            <v>173</v>
          </cell>
          <cell r="DJ22" t="str">
            <v>101</v>
          </cell>
          <cell r="DK22">
            <v>337.5</v>
          </cell>
          <cell r="DL22">
            <v>362.6</v>
          </cell>
          <cell r="DM22">
            <v>354.1</v>
          </cell>
          <cell r="DN22">
            <v>352</v>
          </cell>
          <cell r="DO22">
            <v>351</v>
          </cell>
          <cell r="DP22">
            <v>360</v>
          </cell>
          <cell r="DQ22">
            <v>353</v>
          </cell>
          <cell r="DR22">
            <v>309</v>
          </cell>
          <cell r="DS22">
            <v>340</v>
          </cell>
          <cell r="DT22">
            <v>312</v>
          </cell>
          <cell r="DU22">
            <v>328</v>
          </cell>
          <cell r="DV22">
            <v>311</v>
          </cell>
          <cell r="DW22">
            <v>323</v>
          </cell>
          <cell r="DX22">
            <v>311</v>
          </cell>
          <cell r="DY22">
            <v>331</v>
          </cell>
          <cell r="DZ22">
            <v>306</v>
          </cell>
          <cell r="EA22">
            <v>338</v>
          </cell>
          <cell r="EB22">
            <v>306</v>
          </cell>
          <cell r="EC22">
            <v>316</v>
          </cell>
          <cell r="ED22">
            <v>305</v>
          </cell>
          <cell r="EE22">
            <v>297.60000000000002</v>
          </cell>
          <cell r="EF22">
            <v>309</v>
          </cell>
          <cell r="EG22">
            <v>289</v>
          </cell>
          <cell r="EH22">
            <v>310</v>
          </cell>
          <cell r="EI22">
            <v>3521.4809688581313</v>
          </cell>
          <cell r="EJ22">
            <v>293</v>
          </cell>
          <cell r="EK22">
            <v>3077.1314878892736</v>
          </cell>
          <cell r="EL22">
            <v>241</v>
          </cell>
          <cell r="EM22">
            <v>232244</v>
          </cell>
          <cell r="EN22">
            <v>688.13037037037031</v>
          </cell>
          <cell r="EO22">
            <v>101075</v>
          </cell>
          <cell r="EP22">
            <v>278.75068946497515</v>
          </cell>
          <cell r="EQ22">
            <v>209332</v>
          </cell>
          <cell r="ER22">
            <v>591.16633719288336</v>
          </cell>
          <cell r="ES22">
            <v>284958</v>
          </cell>
          <cell r="ET22">
            <v>809.53977272727275</v>
          </cell>
          <cell r="EU22">
            <v>264086</v>
          </cell>
          <cell r="EV22">
            <v>752.3817663817664</v>
          </cell>
          <cell r="EW22">
            <v>434213</v>
          </cell>
          <cell r="EX22">
            <v>1206.1472222222221</v>
          </cell>
          <cell r="EY22">
            <v>524804</v>
          </cell>
          <cell r="EZ22">
            <v>1486.6968838526911</v>
          </cell>
          <cell r="FA22">
            <v>527042</v>
          </cell>
          <cell r="FB22">
            <v>1493.0368271954674</v>
          </cell>
          <cell r="FC22">
            <v>490811</v>
          </cell>
          <cell r="FD22">
            <v>1443.5617647058823</v>
          </cell>
          <cell r="FE22">
            <v>325164</v>
          </cell>
          <cell r="FF22">
            <v>991.35365853658539</v>
          </cell>
          <cell r="FG22">
            <v>259370</v>
          </cell>
          <cell r="FH22">
            <v>803.00309597523221</v>
          </cell>
          <cell r="FI22">
            <v>281107</v>
          </cell>
          <cell r="FJ22">
            <v>849.26586102719034</v>
          </cell>
          <cell r="FK22">
            <v>283050</v>
          </cell>
          <cell r="FL22">
            <v>951.10887096774184</v>
          </cell>
          <cell r="FM22">
            <v>368059</v>
          </cell>
          <cell r="FN22">
            <v>1273.560553633218</v>
          </cell>
          <cell r="FO22">
            <v>0.11251902819806961</v>
          </cell>
          <cell r="FP22">
            <v>4.9065152892016371E-2</v>
          </cell>
          <cell r="FQ22">
            <v>9.5869977499417225E-2</v>
          </cell>
          <cell r="FR22">
            <v>0.11919462750371754</v>
          </cell>
          <cell r="FS22">
            <v>0.10484133818146016</v>
          </cell>
          <cell r="FT22">
            <v>0.15644056841493917</v>
          </cell>
          <cell r="FU22">
            <v>0.174904699661458</v>
          </cell>
          <cell r="FV22">
            <v>0.20718900342561877</v>
          </cell>
          <cell r="FW22">
            <v>0.1869303284994569</v>
          </cell>
          <cell r="FX22">
            <v>0.11426346548295539</v>
          </cell>
          <cell r="FY22">
            <v>8.2768000372722458E-2</v>
          </cell>
          <cell r="FZ22">
            <v>9.6148450221860526E-2</v>
          </cell>
          <cell r="GA22">
            <v>9.0623124024492741E-2</v>
          </cell>
          <cell r="GB22">
            <v>0.12173758968873266</v>
          </cell>
          <cell r="GC22">
            <v>1831798</v>
          </cell>
          <cell r="GD22">
            <v>1958941</v>
          </cell>
          <cell r="GE22">
            <v>1974167</v>
          </cell>
          <cell r="GF22">
            <v>2105737</v>
          </cell>
          <cell r="GG22">
            <v>2254825</v>
          </cell>
          <cell r="GH22">
            <v>2341365</v>
          </cell>
          <cell r="GI22">
            <v>2475710</v>
          </cell>
          <cell r="GJ22">
            <v>2543774</v>
          </cell>
          <cell r="GK22">
            <v>2625636</v>
          </cell>
          <cell r="GL22">
            <v>2845739</v>
          </cell>
          <cell r="GM22">
            <v>3133699</v>
          </cell>
          <cell r="GN22">
            <v>2923676.87</v>
          </cell>
          <cell r="GO22">
            <v>3121432</v>
          </cell>
          <cell r="GP22">
            <v>3023380.05</v>
          </cell>
          <cell r="GQ22">
            <v>7.3825390400122912E-2</v>
          </cell>
          <cell r="GR22">
            <v>0.10069176802181305</v>
          </cell>
          <cell r="GS22">
            <v>0.12309184480277312</v>
          </cell>
          <cell r="GT22">
            <v>9.776464899541866E-2</v>
          </cell>
          <cell r="GU22">
            <v>-8.9068609031312408E-3</v>
          </cell>
          <cell r="GV22">
            <v>-3.1748695921284008E-2</v>
          </cell>
          <cell r="GW22">
            <v>-4.4079370085670184E-3</v>
          </cell>
          <cell r="GX22">
            <v>5.9514339335063043E-3</v>
          </cell>
          <cell r="GY22">
            <v>3.3091950358604558E-2</v>
          </cell>
          <cell r="GZ22">
            <v>11.186440677966102</v>
          </cell>
          <cell r="HA22">
            <v>10.40677966101695</v>
          </cell>
          <cell r="HB22">
            <v>10.135593220338983</v>
          </cell>
          <cell r="HC22">
            <v>11.107011070110701</v>
          </cell>
          <cell r="HD22">
            <v>11.423357664233578</v>
          </cell>
          <cell r="HE22">
            <v>10.743494423791821</v>
          </cell>
          <cell r="HF22">
            <v>10.210526315789474</v>
          </cell>
          <cell r="HG22">
            <v>12.4</v>
          </cell>
          <cell r="HH22">
            <v>243</v>
          </cell>
          <cell r="HI22" t="str">
            <v>Y</v>
          </cell>
        </row>
        <row r="23">
          <cell r="A23">
            <v>18</v>
          </cell>
          <cell r="B23">
            <v>252</v>
          </cell>
          <cell r="C23" t="str">
            <v>Anita</v>
          </cell>
          <cell r="D23">
            <v>14.953174864733057</v>
          </cell>
          <cell r="E23">
            <v>27</v>
          </cell>
          <cell r="F23">
            <v>5.4</v>
          </cell>
          <cell r="G23">
            <v>1</v>
          </cell>
          <cell r="H23">
            <v>3.8293835346351917</v>
          </cell>
          <cell r="I23">
            <v>268</v>
          </cell>
          <cell r="J23">
            <v>0.54278268295069976</v>
          </cell>
          <cell r="K23">
            <v>141</v>
          </cell>
          <cell r="L23">
            <v>5.181003808089609</v>
          </cell>
          <cell r="M23">
            <v>3</v>
          </cell>
          <cell r="N23">
            <v>0</v>
          </cell>
          <cell r="O23">
            <v>6</v>
          </cell>
          <cell r="P23">
            <v>0.27136025545250136</v>
          </cell>
          <cell r="Q23">
            <v>183</v>
          </cell>
          <cell r="R23">
            <v>0</v>
          </cell>
          <cell r="S23">
            <v>8</v>
          </cell>
          <cell r="T23">
            <v>15.224535120185559</v>
          </cell>
          <cell r="U23">
            <v>35</v>
          </cell>
          <cell r="V23">
            <v>0.31086000000000003</v>
          </cell>
          <cell r="W23">
            <v>330</v>
          </cell>
          <cell r="X23">
            <v>0</v>
          </cell>
          <cell r="Y23">
            <v>1</v>
          </cell>
          <cell r="Z23">
            <v>0.67</v>
          </cell>
          <cell r="AA23">
            <v>81</v>
          </cell>
          <cell r="AB23">
            <v>0.33</v>
          </cell>
          <cell r="AC23">
            <v>1</v>
          </cell>
          <cell r="AD23">
            <v>1</v>
          </cell>
          <cell r="AE23">
            <v>78</v>
          </cell>
          <cell r="AF23">
            <v>0.13500000000000001</v>
          </cell>
          <cell r="AG23">
            <v>1</v>
          </cell>
          <cell r="AH23">
            <v>0</v>
          </cell>
          <cell r="AI23">
            <v>184</v>
          </cell>
          <cell r="AJ23">
            <v>1.4458599999999999</v>
          </cell>
          <cell r="AK23">
            <v>278</v>
          </cell>
          <cell r="AL23">
            <v>16.670400000000001</v>
          </cell>
          <cell r="AM23">
            <v>94</v>
          </cell>
          <cell r="AN23">
            <v>1608799</v>
          </cell>
          <cell r="AO23">
            <v>291</v>
          </cell>
          <cell r="AP23">
            <v>96506395</v>
          </cell>
          <cell r="AQ23">
            <v>306</v>
          </cell>
          <cell r="AR23">
            <v>0.1</v>
          </cell>
          <cell r="AS23">
            <v>8.3299256244651926E-2</v>
          </cell>
          <cell r="AT23">
            <v>0</v>
          </cell>
          <cell r="AU23">
            <v>0.1</v>
          </cell>
          <cell r="AV23">
            <v>106853</v>
          </cell>
          <cell r="AW23">
            <v>230</v>
          </cell>
          <cell r="AX23">
            <v>0</v>
          </cell>
          <cell r="AY23">
            <v>89</v>
          </cell>
          <cell r="AZ23">
            <v>2016</v>
          </cell>
          <cell r="BA23">
            <v>2012</v>
          </cell>
          <cell r="BB23">
            <v>0</v>
          </cell>
          <cell r="BC23">
            <v>267</v>
          </cell>
          <cell r="BD23">
            <v>96506395</v>
          </cell>
          <cell r="BE23">
            <v>310</v>
          </cell>
          <cell r="BF23">
            <v>272.3</v>
          </cell>
          <cell r="BG23">
            <v>320</v>
          </cell>
          <cell r="BH23">
            <v>354412.02717590891</v>
          </cell>
          <cell r="BI23">
            <v>82</v>
          </cell>
          <cell r="BJ23">
            <v>0</v>
          </cell>
          <cell r="BK23">
            <v>267</v>
          </cell>
          <cell r="BL23">
            <v>354412.02717590891</v>
          </cell>
          <cell r="BM23">
            <v>100</v>
          </cell>
          <cell r="BN23">
            <v>0</v>
          </cell>
          <cell r="BO23">
            <v>267</v>
          </cell>
          <cell r="BP23">
            <v>521135</v>
          </cell>
          <cell r="BQ23">
            <v>306</v>
          </cell>
          <cell r="BR23">
            <v>369560</v>
          </cell>
          <cell r="BS23">
            <v>323</v>
          </cell>
          <cell r="BT23">
            <v>52382</v>
          </cell>
          <cell r="BU23">
            <v>207</v>
          </cell>
          <cell r="BV23">
            <v>500000</v>
          </cell>
          <cell r="BW23">
            <v>90</v>
          </cell>
          <cell r="BX23">
            <v>0</v>
          </cell>
          <cell r="BY23">
            <v>6</v>
          </cell>
          <cell r="BZ23">
            <v>1443077</v>
          </cell>
          <cell r="CA23">
            <v>276</v>
          </cell>
          <cell r="CB23">
            <v>26188</v>
          </cell>
          <cell r="CC23">
            <v>240</v>
          </cell>
          <cell r="CD23">
            <v>30000</v>
          </cell>
          <cell r="CE23">
            <v>334</v>
          </cell>
          <cell r="CF23">
            <v>0</v>
          </cell>
          <cell r="CG23">
            <v>2</v>
          </cell>
          <cell r="CH23">
            <v>64659</v>
          </cell>
          <cell r="CI23">
            <v>183</v>
          </cell>
          <cell r="CJ23">
            <v>31847</v>
          </cell>
          <cell r="CK23">
            <v>288</v>
          </cell>
          <cell r="CL23">
            <v>96506</v>
          </cell>
          <cell r="CM23">
            <v>218</v>
          </cell>
          <cell r="CN23">
            <v>13028</v>
          </cell>
          <cell r="CO23">
            <v>15</v>
          </cell>
          <cell r="CP23">
            <v>0</v>
          </cell>
          <cell r="CQ23">
            <v>185</v>
          </cell>
          <cell r="CR23">
            <v>1608799</v>
          </cell>
          <cell r="CS23">
            <v>291</v>
          </cell>
          <cell r="CT23">
            <v>272.3</v>
          </cell>
          <cell r="CU23">
            <v>320</v>
          </cell>
          <cell r="CV23">
            <v>5856</v>
          </cell>
          <cell r="CW23">
            <v>53</v>
          </cell>
          <cell r="CX23">
            <v>1595160</v>
          </cell>
          <cell r="CY23">
            <v>323</v>
          </cell>
          <cell r="CZ23">
            <v>274.39999999999998</v>
          </cell>
          <cell r="DA23">
            <v>316</v>
          </cell>
          <cell r="DB23">
            <v>5971</v>
          </cell>
          <cell r="DC23">
            <v>53</v>
          </cell>
          <cell r="DD23">
            <v>1638442</v>
          </cell>
          <cell r="DE23">
            <v>320</v>
          </cell>
          <cell r="DF23">
            <v>43282</v>
          </cell>
          <cell r="DG23">
            <v>179</v>
          </cell>
          <cell r="DH23">
            <v>0</v>
          </cell>
          <cell r="DI23">
            <v>223</v>
          </cell>
          <cell r="DJ23" t="str">
            <v>No Guar</v>
          </cell>
          <cell r="DK23">
            <v>384.8</v>
          </cell>
          <cell r="DL23">
            <v>382.8</v>
          </cell>
          <cell r="DM23">
            <v>355.8</v>
          </cell>
          <cell r="DN23">
            <v>358.6</v>
          </cell>
          <cell r="DO23">
            <v>360.6</v>
          </cell>
          <cell r="DP23">
            <v>346.6</v>
          </cell>
          <cell r="DQ23">
            <v>341.6</v>
          </cell>
          <cell r="DR23">
            <v>313</v>
          </cell>
          <cell r="DS23">
            <v>312.60000000000002</v>
          </cell>
          <cell r="DT23">
            <v>322</v>
          </cell>
          <cell r="DU23">
            <v>308.60000000000002</v>
          </cell>
          <cell r="DV23">
            <v>320</v>
          </cell>
          <cell r="DW23">
            <v>303.60000000000002</v>
          </cell>
          <cell r="DX23">
            <v>319</v>
          </cell>
          <cell r="DY23">
            <v>287.60000000000002</v>
          </cell>
          <cell r="DZ23">
            <v>323</v>
          </cell>
          <cell r="EA23">
            <v>271.7</v>
          </cell>
          <cell r="EB23">
            <v>327</v>
          </cell>
          <cell r="EC23">
            <v>259.2</v>
          </cell>
          <cell r="ED23">
            <v>328</v>
          </cell>
          <cell r="EE23">
            <v>272.3</v>
          </cell>
          <cell r="EF23">
            <v>320</v>
          </cell>
          <cell r="EG23">
            <v>274.39999999999998</v>
          </cell>
          <cell r="EH23">
            <v>315</v>
          </cell>
          <cell r="EI23">
            <v>5862.9701166180766</v>
          </cell>
          <cell r="EJ23">
            <v>45</v>
          </cell>
          <cell r="EK23">
            <v>5259.02696793003</v>
          </cell>
          <cell r="EL23">
            <v>25</v>
          </cell>
          <cell r="EM23">
            <v>657746</v>
          </cell>
          <cell r="EN23">
            <v>1709.3191268191267</v>
          </cell>
          <cell r="EO23">
            <v>663179</v>
          </cell>
          <cell r="EP23">
            <v>1732.4425287356321</v>
          </cell>
          <cell r="EQ23">
            <v>651897</v>
          </cell>
          <cell r="ER23">
            <v>1832.2006745362562</v>
          </cell>
          <cell r="ES23">
            <v>650035</v>
          </cell>
          <cell r="ET23">
            <v>1812.7021751254879</v>
          </cell>
          <cell r="EU23">
            <v>745248</v>
          </cell>
          <cell r="EV23">
            <v>2066.6888519134773</v>
          </cell>
          <cell r="EW23">
            <v>765056</v>
          </cell>
          <cell r="EX23">
            <v>2207.3167916907096</v>
          </cell>
          <cell r="EY23">
            <v>838533</v>
          </cell>
          <cell r="EZ23">
            <v>2454.7218969555033</v>
          </cell>
          <cell r="FA23">
            <v>924115</v>
          </cell>
          <cell r="FB23">
            <v>2705.2546838407493</v>
          </cell>
          <cell r="FC23">
            <v>1097527</v>
          </cell>
          <cell r="FD23">
            <v>3510.9628918745998</v>
          </cell>
          <cell r="FE23">
            <v>1215628</v>
          </cell>
          <cell r="FF23">
            <v>3939.1704471808162</v>
          </cell>
          <cell r="FG23">
            <v>1394368</v>
          </cell>
          <cell r="FH23">
            <v>4592.7799736495381</v>
          </cell>
          <cell r="FI23">
            <v>1268055</v>
          </cell>
          <cell r="FJ23">
            <v>4409.0924895688449</v>
          </cell>
          <cell r="FK23">
            <v>966208</v>
          </cell>
          <cell r="FL23">
            <v>3548.3217040029376</v>
          </cell>
          <cell r="FM23">
            <v>756874</v>
          </cell>
          <cell r="FN23">
            <v>2758.2871720116618</v>
          </cell>
          <cell r="FO23">
            <v>0.2376831327604331</v>
          </cell>
          <cell r="FP23">
            <v>0.22778533231710563</v>
          </cell>
          <cell r="FQ23">
            <v>0.22288776204134536</v>
          </cell>
          <cell r="FR23">
            <v>0.20467612534320764</v>
          </cell>
          <cell r="FS23">
            <v>0.23546517965385816</v>
          </cell>
          <cell r="FT23">
            <v>0.23146018601380913</v>
          </cell>
          <cell r="FU23">
            <v>0.25162189963607035</v>
          </cell>
          <cell r="FV23">
            <v>0.37187382169098637</v>
          </cell>
          <cell r="FW23">
            <v>0.41209149970957182</v>
          </cell>
          <cell r="FX23">
            <v>0.43567726075844659</v>
          </cell>
          <cell r="FY23">
            <v>0.51673076538239471</v>
          </cell>
          <cell r="FZ23">
            <v>0.42695368723450744</v>
          </cell>
          <cell r="GA23">
            <v>0.3553043872851947</v>
          </cell>
          <cell r="GB23">
            <v>0.24628891695025221</v>
          </cell>
          <cell r="GC23">
            <v>2109577</v>
          </cell>
          <cell r="GD23">
            <v>2248242</v>
          </cell>
          <cell r="GE23">
            <v>2272880</v>
          </cell>
          <cell r="GF23">
            <v>2525885</v>
          </cell>
          <cell r="GG23">
            <v>2419755</v>
          </cell>
          <cell r="GH23">
            <v>2540290</v>
          </cell>
          <cell r="GI23">
            <v>2493979</v>
          </cell>
          <cell r="GJ23">
            <v>2485023</v>
          </cell>
          <cell r="GK23">
            <v>2663309</v>
          </cell>
          <cell r="GL23">
            <v>2790203</v>
          </cell>
          <cell r="GM23">
            <v>2698442</v>
          </cell>
          <cell r="GN23">
            <v>2970005.97</v>
          </cell>
          <cell r="GO23">
            <v>2996364</v>
          </cell>
          <cell r="GP23">
            <v>3073114.33</v>
          </cell>
          <cell r="GQ23">
            <v>0.24672346633323516</v>
          </cell>
          <cell r="GR23">
            <v>0.24921247743075564</v>
          </cell>
          <cell r="GS23">
            <v>0.24873782637270717</v>
          </cell>
          <cell r="GT23">
            <v>0.24731014619910927</v>
          </cell>
          <cell r="GU23">
            <v>0.24291027048280608</v>
          </cell>
          <cell r="GV23">
            <v>0.23795055267107273</v>
          </cell>
          <cell r="GW23">
            <v>0.18869077427008749</v>
          </cell>
          <cell r="GX23">
            <v>0.11220240881948648</v>
          </cell>
          <cell r="GY23">
            <v>4.06796343973038E-2</v>
          </cell>
          <cell r="GZ23">
            <v>9.0718954248366011</v>
          </cell>
          <cell r="HA23">
            <v>8.6785137318255252</v>
          </cell>
          <cell r="HB23">
            <v>8.7702702702702702</v>
          </cell>
          <cell r="HC23">
            <v>8.7622377622377616</v>
          </cell>
          <cell r="HD23">
            <v>8.4178571428571427</v>
          </cell>
          <cell r="HE23">
            <v>9.0785714285714274</v>
          </cell>
          <cell r="HF23">
            <v>9.7341269841269842</v>
          </cell>
          <cell r="HG23">
            <v>8.7838709677419367</v>
          </cell>
          <cell r="HH23">
            <v>252</v>
          </cell>
          <cell r="HI23" t="str">
            <v>Y</v>
          </cell>
        </row>
        <row r="24">
          <cell r="A24">
            <v>19</v>
          </cell>
          <cell r="B24">
            <v>261</v>
          </cell>
          <cell r="C24" t="str">
            <v>Ankeny</v>
          </cell>
          <cell r="D24">
            <v>14.687321351743741</v>
          </cell>
          <cell r="E24">
            <v>35</v>
          </cell>
          <cell r="F24">
            <v>5.4</v>
          </cell>
          <cell r="G24">
            <v>1</v>
          </cell>
          <cell r="H24">
            <v>4.3934190795604886</v>
          </cell>
          <cell r="I24">
            <v>193</v>
          </cell>
          <cell r="J24">
            <v>1.5846921209507181</v>
          </cell>
          <cell r="K24">
            <v>24</v>
          </cell>
          <cell r="L24">
            <v>3.3092100172794408</v>
          </cell>
          <cell r="M24">
            <v>34</v>
          </cell>
          <cell r="N24">
            <v>0</v>
          </cell>
          <cell r="O24">
            <v>6</v>
          </cell>
          <cell r="P24">
            <v>1.6996526786932522</v>
          </cell>
          <cell r="Q24">
            <v>21</v>
          </cell>
          <cell r="R24">
            <v>0</v>
          </cell>
          <cell r="S24">
            <v>8</v>
          </cell>
          <cell r="T24">
            <v>16.386974030436992</v>
          </cell>
          <cell r="U24">
            <v>11</v>
          </cell>
          <cell r="V24">
            <v>0.93217000000000005</v>
          </cell>
          <cell r="W24">
            <v>144</v>
          </cell>
          <cell r="X24">
            <v>0</v>
          </cell>
          <cell r="Y24">
            <v>1</v>
          </cell>
          <cell r="Z24">
            <v>1.34</v>
          </cell>
          <cell r="AA24">
            <v>2</v>
          </cell>
          <cell r="AB24">
            <v>0.33</v>
          </cell>
          <cell r="AC24">
            <v>1</v>
          </cell>
          <cell r="AD24">
            <v>1.6700000000000002</v>
          </cell>
          <cell r="AE24">
            <v>2</v>
          </cell>
          <cell r="AF24">
            <v>0</v>
          </cell>
          <cell r="AG24">
            <v>19</v>
          </cell>
          <cell r="AH24">
            <v>3.3566199999999999</v>
          </cell>
          <cell r="AI24">
            <v>9</v>
          </cell>
          <cell r="AJ24">
            <v>5.9587900000000005</v>
          </cell>
          <cell r="AK24">
            <v>4</v>
          </cell>
          <cell r="AL24">
            <v>22.345759999999999</v>
          </cell>
          <cell r="AM24">
            <v>3</v>
          </cell>
          <cell r="AN24">
            <v>48796216</v>
          </cell>
          <cell r="AO24">
            <v>6</v>
          </cell>
          <cell r="AP24">
            <v>2145527169</v>
          </cell>
          <cell r="AQ24">
            <v>8</v>
          </cell>
          <cell r="AR24">
            <v>0</v>
          </cell>
          <cell r="AS24">
            <v>7.7170415123814728E-2</v>
          </cell>
          <cell r="AT24">
            <v>0</v>
          </cell>
          <cell r="AU24">
            <v>0</v>
          </cell>
          <cell r="AV24">
            <v>0</v>
          </cell>
          <cell r="AW24">
            <v>284</v>
          </cell>
          <cell r="AX24">
            <v>0</v>
          </cell>
          <cell r="AY24">
            <v>89</v>
          </cell>
          <cell r="AZ24">
            <v>2015</v>
          </cell>
          <cell r="BA24">
            <v>2014</v>
          </cell>
          <cell r="BB24">
            <v>169648600</v>
          </cell>
          <cell r="BC24">
            <v>11</v>
          </cell>
          <cell r="BD24">
            <v>2315175769</v>
          </cell>
          <cell r="BE24">
            <v>9</v>
          </cell>
          <cell r="BF24">
            <v>7947.9</v>
          </cell>
          <cell r="BG24">
            <v>10</v>
          </cell>
          <cell r="BH24">
            <v>269948.93858755141</v>
          </cell>
          <cell r="BI24">
            <v>189</v>
          </cell>
          <cell r="BJ24">
            <v>21345.084865184515</v>
          </cell>
          <cell r="BK24">
            <v>69</v>
          </cell>
          <cell r="BL24">
            <v>291294.02345273597</v>
          </cell>
          <cell r="BM24">
            <v>178</v>
          </cell>
          <cell r="BN24">
            <v>7.3276768991616031E-2</v>
          </cell>
          <cell r="BO24">
            <v>70</v>
          </cell>
          <cell r="BP24">
            <v>11585847</v>
          </cell>
          <cell r="BQ24">
            <v>8</v>
          </cell>
          <cell r="BR24">
            <v>9426200</v>
          </cell>
          <cell r="BS24">
            <v>10</v>
          </cell>
          <cell r="BT24">
            <v>3400000</v>
          </cell>
          <cell r="BU24">
            <v>4</v>
          </cell>
          <cell r="BV24">
            <v>7100000</v>
          </cell>
          <cell r="BW24">
            <v>5</v>
          </cell>
          <cell r="BX24">
            <v>0</v>
          </cell>
          <cell r="BY24">
            <v>6</v>
          </cell>
          <cell r="BZ24">
            <v>31512047</v>
          </cell>
          <cell r="CA24">
            <v>7</v>
          </cell>
          <cell r="CB24">
            <v>3646651</v>
          </cell>
          <cell r="CC24">
            <v>6</v>
          </cell>
          <cell r="CD24">
            <v>2000000</v>
          </cell>
          <cell r="CE24">
            <v>5</v>
          </cell>
          <cell r="CF24">
            <v>0</v>
          </cell>
          <cell r="CG24">
            <v>2</v>
          </cell>
          <cell r="CH24">
            <v>3102336</v>
          </cell>
          <cell r="CI24">
            <v>6</v>
          </cell>
          <cell r="CJ24">
            <v>764008</v>
          </cell>
          <cell r="CK24">
            <v>9</v>
          </cell>
          <cell r="CL24">
            <v>3866344</v>
          </cell>
          <cell r="CM24">
            <v>7</v>
          </cell>
          <cell r="CN24">
            <v>0</v>
          </cell>
          <cell r="CO24">
            <v>19</v>
          </cell>
          <cell r="CP24">
            <v>7771174</v>
          </cell>
          <cell r="CQ24">
            <v>2</v>
          </cell>
          <cell r="CR24">
            <v>48796216</v>
          </cell>
          <cell r="CS24">
            <v>6</v>
          </cell>
          <cell r="CT24">
            <v>7947.9</v>
          </cell>
          <cell r="CU24">
            <v>10</v>
          </cell>
          <cell r="CV24">
            <v>5768</v>
          </cell>
          <cell r="CW24">
            <v>184</v>
          </cell>
          <cell r="CX24">
            <v>45843487</v>
          </cell>
          <cell r="CY24">
            <v>10</v>
          </cell>
          <cell r="CZ24">
            <v>8342.7000000000007</v>
          </cell>
          <cell r="DA24">
            <v>10</v>
          </cell>
          <cell r="DB24">
            <v>5883</v>
          </cell>
          <cell r="DC24">
            <v>185</v>
          </cell>
          <cell r="DD24">
            <v>49080104</v>
          </cell>
          <cell r="DE24">
            <v>10</v>
          </cell>
          <cell r="DF24">
            <v>3236617</v>
          </cell>
          <cell r="DG24">
            <v>2</v>
          </cell>
          <cell r="DH24">
            <v>0</v>
          </cell>
          <cell r="DI24">
            <v>223</v>
          </cell>
          <cell r="DJ24" t="str">
            <v>No Guar</v>
          </cell>
          <cell r="DK24">
            <v>5223</v>
          </cell>
          <cell r="DL24">
            <v>5251</v>
          </cell>
          <cell r="DM24">
            <v>5416.9</v>
          </cell>
          <cell r="DN24">
            <v>5568.4</v>
          </cell>
          <cell r="DO24">
            <v>5751.1</v>
          </cell>
          <cell r="DP24">
            <v>5828.4</v>
          </cell>
          <cell r="DQ24">
            <v>5998</v>
          </cell>
          <cell r="DR24">
            <v>10</v>
          </cell>
          <cell r="DS24">
            <v>6221.2</v>
          </cell>
          <cell r="DT24">
            <v>10</v>
          </cell>
          <cell r="DU24">
            <v>6446.1</v>
          </cell>
          <cell r="DV24">
            <v>10</v>
          </cell>
          <cell r="DW24">
            <v>6692.1</v>
          </cell>
          <cell r="DX24">
            <v>10</v>
          </cell>
          <cell r="DY24">
            <v>7106.1</v>
          </cell>
          <cell r="DZ24">
            <v>10</v>
          </cell>
          <cell r="EA24">
            <v>7355.1</v>
          </cell>
          <cell r="EB24">
            <v>10</v>
          </cell>
          <cell r="EC24">
            <v>7702.6</v>
          </cell>
          <cell r="ED24">
            <v>10</v>
          </cell>
          <cell r="EE24">
            <v>7947.9</v>
          </cell>
          <cell r="EF24">
            <v>10</v>
          </cell>
          <cell r="EG24">
            <v>8342.7000000000007</v>
          </cell>
          <cell r="EH24">
            <v>10</v>
          </cell>
          <cell r="EI24">
            <v>5848.9716758363593</v>
          </cell>
          <cell r="EJ24">
            <v>46</v>
          </cell>
          <cell r="EK24">
            <v>3777.2000671245519</v>
          </cell>
          <cell r="EL24">
            <v>116</v>
          </cell>
          <cell r="EM24">
            <v>242234</v>
          </cell>
          <cell r="EN24">
            <v>46.378326632203716</v>
          </cell>
          <cell r="EO24">
            <v>416739</v>
          </cell>
          <cell r="EP24">
            <v>79.363740239954296</v>
          </cell>
          <cell r="EQ24">
            <v>1312704</v>
          </cell>
          <cell r="ER24">
            <v>242.33491480367002</v>
          </cell>
          <cell r="ES24">
            <v>1683228</v>
          </cell>
          <cell r="ET24">
            <v>302.28216363766973</v>
          </cell>
          <cell r="EU24">
            <v>3152545</v>
          </cell>
          <cell r="EV24">
            <v>548.16382952826416</v>
          </cell>
          <cell r="EW24">
            <v>4673412</v>
          </cell>
          <cell r="EX24">
            <v>801.83446571958007</v>
          </cell>
          <cell r="EY24">
            <v>6167138</v>
          </cell>
          <cell r="EZ24">
            <v>1028.1990663554518</v>
          </cell>
          <cell r="FA24">
            <v>8048484</v>
          </cell>
          <cell r="FB24">
            <v>1341.8612870956986</v>
          </cell>
          <cell r="FC24">
            <v>14814102</v>
          </cell>
          <cell r="FD24">
            <v>2381.2290233395488</v>
          </cell>
          <cell r="FE24">
            <v>16124988</v>
          </cell>
          <cell r="FF24">
            <v>2501.5106808768091</v>
          </cell>
          <cell r="FG24">
            <v>18340180</v>
          </cell>
          <cell r="FH24">
            <v>2740.5717188924255</v>
          </cell>
          <cell r="FI24">
            <v>18921217</v>
          </cell>
          <cell r="FJ24">
            <v>2662.672492647162</v>
          </cell>
          <cell r="FK24">
            <v>19108487</v>
          </cell>
          <cell r="FL24">
            <v>2404.2183469847382</v>
          </cell>
          <cell r="FM24">
            <v>21019444</v>
          </cell>
          <cell r="FN24">
            <v>2519.5013604708306</v>
          </cell>
          <cell r="FO24">
            <v>9.7771750666657675E-3</v>
          </cell>
          <cell r="FP24">
            <v>1.5664926294717309E-2</v>
          </cell>
          <cell r="FQ24">
            <v>4.2335239117422443E-2</v>
          </cell>
          <cell r="FR24">
            <v>5.4418977319800672E-2</v>
          </cell>
          <cell r="FS24">
            <v>9.0616522158491822E-2</v>
          </cell>
          <cell r="FT24">
            <v>0.12138374306669808</v>
          </cell>
          <cell r="FU24">
            <v>0.14431532382199549</v>
          </cell>
          <cell r="FV24">
            <v>0.21183179450877521</v>
          </cell>
          <cell r="FW24">
            <v>0.40634172901137633</v>
          </cell>
          <cell r="FX24">
            <v>0.32946232015813387</v>
          </cell>
          <cell r="FY24">
            <v>0.36898682864747795</v>
          </cell>
          <cell r="FZ24">
            <v>0.33805738614238506</v>
          </cell>
          <cell r="GA24">
            <v>0.3054002280022784</v>
          </cell>
          <cell r="GB24">
            <v>0.30078678026376704</v>
          </cell>
          <cell r="GC24">
            <v>24533225</v>
          </cell>
          <cell r="GD24">
            <v>26186578</v>
          </cell>
          <cell r="GE24">
            <v>29694656</v>
          </cell>
          <cell r="GF24">
            <v>29247673</v>
          </cell>
          <cell r="GG24">
            <v>31637413</v>
          </cell>
          <cell r="GH24">
            <v>33827724</v>
          </cell>
          <cell r="GI24">
            <v>36566633</v>
          </cell>
          <cell r="GJ24">
            <v>37994693</v>
          </cell>
          <cell r="GK24">
            <v>36457250</v>
          </cell>
          <cell r="GL24">
            <v>48943345</v>
          </cell>
          <cell r="GM24">
            <v>49704159</v>
          </cell>
          <cell r="GN24">
            <v>55970429.210000001</v>
          </cell>
          <cell r="GO24">
            <v>62381403</v>
          </cell>
          <cell r="GP24">
            <v>69881541.939999998</v>
          </cell>
          <cell r="GQ24">
            <v>4.425975706856327E-2</v>
          </cell>
          <cell r="GR24">
            <v>0</v>
          </cell>
          <cell r="GS24">
            <v>0</v>
          </cell>
          <cell r="GT24">
            <v>0</v>
          </cell>
          <cell r="GU24">
            <v>0</v>
          </cell>
          <cell r="GV24">
            <v>0.175200038520653</v>
          </cell>
          <cell r="GW24">
            <v>0.12590863453951695</v>
          </cell>
          <cell r="GX24">
            <v>2.8745741979415467E-2</v>
          </cell>
          <cell r="GY24">
            <v>-2.6831809027458551E-2</v>
          </cell>
          <cell r="GZ24">
            <v>15.970908137858734</v>
          </cell>
          <cell r="HA24">
            <v>16.193954983922829</v>
          </cell>
          <cell r="HB24">
            <v>16.016518887404349</v>
          </cell>
          <cell r="HC24">
            <v>15.877675840978593</v>
          </cell>
          <cell r="HD24">
            <v>15.016488644612673</v>
          </cell>
          <cell r="HE24">
            <v>14.95248401377275</v>
          </cell>
          <cell r="HF24">
            <v>14.631069962704048</v>
          </cell>
          <cell r="HG24">
            <v>15.584117647058823</v>
          </cell>
          <cell r="HH24">
            <v>261</v>
          </cell>
          <cell r="HI24" t="str">
            <v>Y</v>
          </cell>
        </row>
        <row r="25">
          <cell r="A25">
            <v>20</v>
          </cell>
          <cell r="B25">
            <v>270</v>
          </cell>
          <cell r="C25" t="str">
            <v>Anthon-Oto</v>
          </cell>
          <cell r="D25">
            <v>13.2392305873291</v>
          </cell>
          <cell r="E25">
            <v>104</v>
          </cell>
          <cell r="F25">
            <v>5.4</v>
          </cell>
          <cell r="G25">
            <v>1</v>
          </cell>
          <cell r="H25">
            <v>5.4719828756254758</v>
          </cell>
          <cell r="I25">
            <v>63</v>
          </cell>
          <cell r="J25">
            <v>0.37463440637287032</v>
          </cell>
          <cell r="K25">
            <v>182</v>
          </cell>
          <cell r="L25">
            <v>1.9926150724956631</v>
          </cell>
          <cell r="M25">
            <v>140</v>
          </cell>
          <cell r="N25">
            <v>0</v>
          </cell>
          <cell r="O25">
            <v>6</v>
          </cell>
          <cell r="P25">
            <v>0.78415665607217899</v>
          </cell>
          <cell r="Q25">
            <v>87</v>
          </cell>
          <cell r="R25">
            <v>0</v>
          </cell>
          <cell r="S25">
            <v>8</v>
          </cell>
          <cell r="T25">
            <v>14.023387243401279</v>
          </cell>
          <cell r="U25">
            <v>93</v>
          </cell>
          <cell r="V25">
            <v>0</v>
          </cell>
          <cell r="W25">
            <v>347</v>
          </cell>
          <cell r="X25">
            <v>0</v>
          </cell>
          <cell r="Y25">
            <v>1</v>
          </cell>
          <cell r="Z25">
            <v>0</v>
          </cell>
          <cell r="AA25">
            <v>249</v>
          </cell>
          <cell r="AB25">
            <v>0.32999000000000001</v>
          </cell>
          <cell r="AC25">
            <v>315</v>
          </cell>
          <cell r="AD25">
            <v>0.32999000000000001</v>
          </cell>
          <cell r="AE25">
            <v>338</v>
          </cell>
          <cell r="AF25">
            <v>0</v>
          </cell>
          <cell r="AG25">
            <v>19</v>
          </cell>
          <cell r="AH25">
            <v>0</v>
          </cell>
          <cell r="AI25">
            <v>184</v>
          </cell>
          <cell r="AJ25">
            <v>0.32999000000000001</v>
          </cell>
          <cell r="AK25">
            <v>357</v>
          </cell>
          <cell r="AL25">
            <v>14.35338</v>
          </cell>
          <cell r="AM25">
            <v>221</v>
          </cell>
          <cell r="AN25">
            <v>1260575</v>
          </cell>
          <cell r="AO25">
            <v>319</v>
          </cell>
          <cell r="AP25">
            <v>87824288</v>
          </cell>
          <cell r="AQ25">
            <v>325</v>
          </cell>
          <cell r="AR25">
            <v>7.0000000000000007E-2</v>
          </cell>
          <cell r="AS25">
            <v>9.1556947768741168E-2</v>
          </cell>
          <cell r="AT25">
            <v>0</v>
          </cell>
          <cell r="AU25">
            <v>7.0000000000000007E-2</v>
          </cell>
          <cell r="AV25">
            <v>61635</v>
          </cell>
          <cell r="AW25">
            <v>270</v>
          </cell>
          <cell r="AX25">
            <v>0</v>
          </cell>
          <cell r="AY25">
            <v>89</v>
          </cell>
          <cell r="AZ25">
            <v>0</v>
          </cell>
          <cell r="BA25">
            <v>2012</v>
          </cell>
          <cell r="BB25">
            <v>0</v>
          </cell>
          <cell r="BC25">
            <v>267</v>
          </cell>
          <cell r="BD25">
            <v>87824288</v>
          </cell>
          <cell r="BE25">
            <v>325</v>
          </cell>
          <cell r="BF25">
            <v>271.5</v>
          </cell>
          <cell r="BG25">
            <v>321</v>
          </cell>
          <cell r="BH25">
            <v>323478.04051565379</v>
          </cell>
          <cell r="BI25">
            <v>123</v>
          </cell>
          <cell r="BJ25">
            <v>0</v>
          </cell>
          <cell r="BK25">
            <v>267</v>
          </cell>
          <cell r="BL25">
            <v>323478.04051565379</v>
          </cell>
          <cell r="BM25">
            <v>139</v>
          </cell>
          <cell r="BN25">
            <v>0</v>
          </cell>
          <cell r="BO25">
            <v>267</v>
          </cell>
          <cell r="BP25">
            <v>474251</v>
          </cell>
          <cell r="BQ25">
            <v>325</v>
          </cell>
          <cell r="BR25">
            <v>480573</v>
          </cell>
          <cell r="BS25">
            <v>283</v>
          </cell>
          <cell r="BT25">
            <v>32902</v>
          </cell>
          <cell r="BU25">
            <v>240</v>
          </cell>
          <cell r="BV25">
            <v>175000</v>
          </cell>
          <cell r="BW25">
            <v>253</v>
          </cell>
          <cell r="BX25">
            <v>0</v>
          </cell>
          <cell r="BY25">
            <v>6</v>
          </cell>
          <cell r="BZ25">
            <v>1162726</v>
          </cell>
          <cell r="CA25">
            <v>306</v>
          </cell>
          <cell r="CB25">
            <v>68868</v>
          </cell>
          <cell r="CC25">
            <v>156</v>
          </cell>
          <cell r="CD25">
            <v>0</v>
          </cell>
          <cell r="CE25">
            <v>347</v>
          </cell>
          <cell r="CF25">
            <v>0</v>
          </cell>
          <cell r="CG25">
            <v>2</v>
          </cell>
          <cell r="CH25">
            <v>0</v>
          </cell>
          <cell r="CI25">
            <v>249</v>
          </cell>
          <cell r="CJ25">
            <v>28981</v>
          </cell>
          <cell r="CK25">
            <v>301</v>
          </cell>
          <cell r="CL25">
            <v>28981</v>
          </cell>
          <cell r="CM25">
            <v>332</v>
          </cell>
          <cell r="CN25">
            <v>0</v>
          </cell>
          <cell r="CO25">
            <v>19</v>
          </cell>
          <cell r="CP25">
            <v>0</v>
          </cell>
          <cell r="CQ25">
            <v>185</v>
          </cell>
          <cell r="CR25">
            <v>1260575</v>
          </cell>
          <cell r="CS25">
            <v>319</v>
          </cell>
          <cell r="CT25">
            <v>271.5</v>
          </cell>
          <cell r="CU25">
            <v>321</v>
          </cell>
          <cell r="CV25">
            <v>5838</v>
          </cell>
          <cell r="CW25">
            <v>68</v>
          </cell>
          <cell r="CX25">
            <v>1585017</v>
          </cell>
          <cell r="CY25">
            <v>324</v>
          </cell>
          <cell r="CZ25">
            <v>245.5</v>
          </cell>
          <cell r="DA25">
            <v>328</v>
          </cell>
          <cell r="DB25">
            <v>5953</v>
          </cell>
          <cell r="DC25">
            <v>68</v>
          </cell>
          <cell r="DD25">
            <v>1600867</v>
          </cell>
          <cell r="DE25">
            <v>323</v>
          </cell>
          <cell r="DF25">
            <v>15850</v>
          </cell>
          <cell r="DG25">
            <v>256</v>
          </cell>
          <cell r="DH25">
            <v>139405</v>
          </cell>
          <cell r="DI25">
            <v>54</v>
          </cell>
          <cell r="DJ25" t="str">
            <v>101</v>
          </cell>
          <cell r="DK25">
            <v>358.2</v>
          </cell>
          <cell r="DL25">
            <v>356.2</v>
          </cell>
          <cell r="DM25">
            <v>327.2</v>
          </cell>
          <cell r="DN25">
            <v>325.39999999999998</v>
          </cell>
          <cell r="DO25">
            <v>311.39999999999998</v>
          </cell>
          <cell r="DP25">
            <v>324.8</v>
          </cell>
          <cell r="DQ25">
            <v>304</v>
          </cell>
          <cell r="DR25">
            <v>330</v>
          </cell>
          <cell r="DS25">
            <v>310.7</v>
          </cell>
          <cell r="DT25">
            <v>323</v>
          </cell>
          <cell r="DU25">
            <v>299.39999999999998</v>
          </cell>
          <cell r="DV25">
            <v>325</v>
          </cell>
          <cell r="DW25">
            <v>309.3</v>
          </cell>
          <cell r="DX25">
            <v>316</v>
          </cell>
          <cell r="DY25">
            <v>289.89999999999998</v>
          </cell>
          <cell r="DZ25">
            <v>322</v>
          </cell>
          <cell r="EA25">
            <v>284</v>
          </cell>
          <cell r="EB25">
            <v>323</v>
          </cell>
          <cell r="EC25">
            <v>263.2</v>
          </cell>
          <cell r="ED25">
            <v>326</v>
          </cell>
          <cell r="EE25">
            <v>271.5</v>
          </cell>
          <cell r="EF25">
            <v>321</v>
          </cell>
          <cell r="EG25">
            <v>245.5</v>
          </cell>
          <cell r="EH25">
            <v>327</v>
          </cell>
          <cell r="EI25">
            <v>5134.7250509164969</v>
          </cell>
          <cell r="EJ25">
            <v>85</v>
          </cell>
          <cell r="EK25">
            <v>4736.1547861507124</v>
          </cell>
          <cell r="EL25">
            <v>51</v>
          </cell>
          <cell r="EM25">
            <v>941151</v>
          </cell>
          <cell r="EN25">
            <v>2627.4455611390285</v>
          </cell>
          <cell r="EO25">
            <v>952314</v>
          </cell>
          <cell r="EP25">
            <v>2673.5373385738349</v>
          </cell>
          <cell r="EQ25">
            <v>1074684</v>
          </cell>
          <cell r="ER25">
            <v>3284.4865525672371</v>
          </cell>
          <cell r="ES25">
            <v>1066604</v>
          </cell>
          <cell r="ET25">
            <v>3277.8242163491091</v>
          </cell>
          <cell r="EU25">
            <v>1020182</v>
          </cell>
          <cell r="EV25">
            <v>3276.1143224149005</v>
          </cell>
          <cell r="EW25">
            <v>1197765</v>
          </cell>
          <cell r="EX25">
            <v>3687.7001231527092</v>
          </cell>
          <cell r="EY25">
            <v>1236058</v>
          </cell>
          <cell r="EZ25">
            <v>4065.9802631578946</v>
          </cell>
          <cell r="FA25">
            <v>1317264</v>
          </cell>
          <cell r="FB25">
            <v>4333.105263157895</v>
          </cell>
          <cell r="FC25">
            <v>1122141</v>
          </cell>
          <cell r="FD25">
            <v>3611.6543289346637</v>
          </cell>
          <cell r="FE25">
            <v>1098676</v>
          </cell>
          <cell r="FF25">
            <v>3669.5925183700738</v>
          </cell>
          <cell r="FG25">
            <v>1184601</v>
          </cell>
          <cell r="FH25">
            <v>3829.9418040737146</v>
          </cell>
          <cell r="FI25">
            <v>1045345</v>
          </cell>
          <cell r="FJ25">
            <v>3605.8813383925494</v>
          </cell>
          <cell r="FK25">
            <v>955156</v>
          </cell>
          <cell r="FL25">
            <v>3518.0699815837938</v>
          </cell>
          <cell r="FM25">
            <v>759158</v>
          </cell>
          <cell r="FN25">
            <v>3092.2932790224031</v>
          </cell>
          <cell r="FO25">
            <v>0.29775919164231351</v>
          </cell>
          <cell r="FP25">
            <v>0.29337255178613292</v>
          </cell>
          <cell r="FQ25">
            <v>0.32274614903183724</v>
          </cell>
          <cell r="FR25">
            <v>0.30199848859751871</v>
          </cell>
          <cell r="FS25">
            <v>0.2887472078597686</v>
          </cell>
          <cell r="FT25">
            <v>0.31666288165297674</v>
          </cell>
          <cell r="FU25">
            <v>0.30899526504475094</v>
          </cell>
          <cell r="FV25">
            <v>0.46003685145010037</v>
          </cell>
          <cell r="FW25">
            <v>0.36719850311785002</v>
          </cell>
          <cell r="FX25">
            <v>0.36061453183255066</v>
          </cell>
          <cell r="FY25">
            <v>0.31183804231369627</v>
          </cell>
          <cell r="FZ25">
            <v>0.29689584206141512</v>
          </cell>
          <cell r="GA25">
            <v>0.28069872280899733</v>
          </cell>
          <cell r="GB25">
            <v>0.21223300794450101</v>
          </cell>
          <cell r="GC25">
            <v>2219628</v>
          </cell>
          <cell r="GD25">
            <v>2293777</v>
          </cell>
          <cell r="GE25">
            <v>2255128</v>
          </cell>
          <cell r="GF25">
            <v>2465215</v>
          </cell>
          <cell r="GG25">
            <v>2512950</v>
          </cell>
          <cell r="GH25">
            <v>2584696</v>
          </cell>
          <cell r="GI25">
            <v>2764191</v>
          </cell>
          <cell r="GJ25">
            <v>2863388</v>
          </cell>
          <cell r="GK25">
            <v>3055952</v>
          </cell>
          <cell r="GL25">
            <v>3046677</v>
          </cell>
          <cell r="GM25">
            <v>3798770</v>
          </cell>
          <cell r="GN25">
            <v>3520914.92</v>
          </cell>
          <cell r="GO25">
            <v>3492969</v>
          </cell>
          <cell r="GP25">
            <v>3577002.5</v>
          </cell>
          <cell r="GQ25">
            <v>0.1842167987605649</v>
          </cell>
          <cell r="GR25">
            <v>0.15458733536268859</v>
          </cell>
          <cell r="GS25">
            <v>0.20053840769332343</v>
          </cell>
          <cell r="GT25">
            <v>0.21055019250489179</v>
          </cell>
          <cell r="GU25">
            <v>0.21365387515504142</v>
          </cell>
          <cell r="GV25">
            <v>0.18817592270101652</v>
          </cell>
          <cell r="GW25">
            <v>0.21903093303914031</v>
          </cell>
          <cell r="GX25">
            <v>0.20209346435958533</v>
          </cell>
          <cell r="GY25">
            <v>0.15491717384526354</v>
          </cell>
          <cell r="GZ25">
            <v>10.21602787456446</v>
          </cell>
          <cell r="HA25">
            <v>9.1368078175895775</v>
          </cell>
          <cell r="HB25">
            <v>9.6780821917808222</v>
          </cell>
          <cell r="HC25">
            <v>9.0719178082191778</v>
          </cell>
          <cell r="HD25">
            <v>8.5176056338028179</v>
          </cell>
          <cell r="HE25">
            <v>9.0399999999999991</v>
          </cell>
          <cell r="HF25">
            <v>9.4439999999999991</v>
          </cell>
          <cell r="HG25">
            <v>10.86</v>
          </cell>
          <cell r="HH25">
            <v>270</v>
          </cell>
          <cell r="HI25" t="str">
            <v>Y</v>
          </cell>
        </row>
        <row r="26">
          <cell r="A26">
            <v>21</v>
          </cell>
          <cell r="B26">
            <v>279</v>
          </cell>
          <cell r="C26" t="str">
            <v>Aplington-Parkersburg</v>
          </cell>
          <cell r="D26">
            <v>11.441368795981555</v>
          </cell>
          <cell r="E26">
            <v>229</v>
          </cell>
          <cell r="F26">
            <v>5.4</v>
          </cell>
          <cell r="G26">
            <v>1</v>
          </cell>
          <cell r="H26">
            <v>4.9554608445143842</v>
          </cell>
          <cell r="I26">
            <v>117</v>
          </cell>
          <cell r="J26">
            <v>5.7059898793373989E-2</v>
          </cell>
          <cell r="K26">
            <v>268</v>
          </cell>
          <cell r="L26">
            <v>1.0288477964906959</v>
          </cell>
          <cell r="M26">
            <v>253</v>
          </cell>
          <cell r="N26">
            <v>0</v>
          </cell>
          <cell r="O26">
            <v>6</v>
          </cell>
          <cell r="P26">
            <v>0.4538299072710284</v>
          </cell>
          <cell r="Q26">
            <v>145</v>
          </cell>
          <cell r="R26">
            <v>0</v>
          </cell>
          <cell r="S26">
            <v>8</v>
          </cell>
          <cell r="T26">
            <v>11.895198703252584</v>
          </cell>
          <cell r="U26">
            <v>233</v>
          </cell>
          <cell r="V26">
            <v>1.28606</v>
          </cell>
          <cell r="W26">
            <v>59</v>
          </cell>
          <cell r="X26">
            <v>0</v>
          </cell>
          <cell r="Y26">
            <v>1</v>
          </cell>
          <cell r="Z26">
            <v>0</v>
          </cell>
          <cell r="AA26">
            <v>249</v>
          </cell>
          <cell r="AB26">
            <v>0.33</v>
          </cell>
          <cell r="AC26">
            <v>1</v>
          </cell>
          <cell r="AD26">
            <v>0.33</v>
          </cell>
          <cell r="AE26">
            <v>244</v>
          </cell>
          <cell r="AF26">
            <v>0</v>
          </cell>
          <cell r="AG26">
            <v>19</v>
          </cell>
          <cell r="AH26">
            <v>1.6647799999999999</v>
          </cell>
          <cell r="AI26">
            <v>81</v>
          </cell>
          <cell r="AJ26">
            <v>3.28084</v>
          </cell>
          <cell r="AK26">
            <v>86</v>
          </cell>
          <cell r="AL26">
            <v>15.17604</v>
          </cell>
          <cell r="AM26">
            <v>163</v>
          </cell>
          <cell r="AN26">
            <v>2983091</v>
          </cell>
          <cell r="AO26">
            <v>158</v>
          </cell>
          <cell r="AP26">
            <v>194392213</v>
          </cell>
          <cell r="AQ26">
            <v>171</v>
          </cell>
          <cell r="AR26">
            <v>7.0000000000000007E-2</v>
          </cell>
          <cell r="AS26">
            <v>7.6593136045357585E-2</v>
          </cell>
          <cell r="AT26">
            <v>0</v>
          </cell>
          <cell r="AU26">
            <v>7.0000000000000007E-2</v>
          </cell>
          <cell r="AV26">
            <v>247574</v>
          </cell>
          <cell r="AW26">
            <v>97</v>
          </cell>
          <cell r="AX26">
            <v>0</v>
          </cell>
          <cell r="AY26">
            <v>89</v>
          </cell>
          <cell r="AZ26">
            <v>0</v>
          </cell>
          <cell r="BA26">
            <v>2011</v>
          </cell>
          <cell r="BB26">
            <v>16536555</v>
          </cell>
          <cell r="BC26">
            <v>91</v>
          </cell>
          <cell r="BD26">
            <v>210928768</v>
          </cell>
          <cell r="BE26">
            <v>160</v>
          </cell>
          <cell r="BF26">
            <v>776</v>
          </cell>
          <cell r="BG26">
            <v>140</v>
          </cell>
          <cell r="BH26">
            <v>250505.42912371134</v>
          </cell>
          <cell r="BI26">
            <v>235</v>
          </cell>
          <cell r="BJ26">
            <v>21309.993556701033</v>
          </cell>
          <cell r="BK26">
            <v>71</v>
          </cell>
          <cell r="BL26">
            <v>271815.42268041236</v>
          </cell>
          <cell r="BM26">
            <v>206</v>
          </cell>
          <cell r="BN26">
            <v>7.839876540690742E-2</v>
          </cell>
          <cell r="BO26">
            <v>62</v>
          </cell>
          <cell r="BP26">
            <v>1049718</v>
          </cell>
          <cell r="BQ26">
            <v>172</v>
          </cell>
          <cell r="BR26">
            <v>963303</v>
          </cell>
          <cell r="BS26">
            <v>141</v>
          </cell>
          <cell r="BT26">
            <v>11092</v>
          </cell>
          <cell r="BU26">
            <v>266</v>
          </cell>
          <cell r="BV26">
            <v>200000</v>
          </cell>
          <cell r="BW26">
            <v>236</v>
          </cell>
          <cell r="BX26">
            <v>0</v>
          </cell>
          <cell r="BY26">
            <v>6</v>
          </cell>
          <cell r="BZ26">
            <v>2224113</v>
          </cell>
          <cell r="CA26">
            <v>175</v>
          </cell>
          <cell r="CB26">
            <v>88221</v>
          </cell>
          <cell r="CC26">
            <v>140</v>
          </cell>
          <cell r="CD26">
            <v>250000</v>
          </cell>
          <cell r="CE26">
            <v>99</v>
          </cell>
          <cell r="CF26">
            <v>0</v>
          </cell>
          <cell r="CG26">
            <v>2</v>
          </cell>
          <cell r="CH26">
            <v>0</v>
          </cell>
          <cell r="CI26">
            <v>249</v>
          </cell>
          <cell r="CJ26">
            <v>69606</v>
          </cell>
          <cell r="CK26">
            <v>148</v>
          </cell>
          <cell r="CL26">
            <v>69606</v>
          </cell>
          <cell r="CM26">
            <v>259</v>
          </cell>
          <cell r="CN26">
            <v>0</v>
          </cell>
          <cell r="CO26">
            <v>19</v>
          </cell>
          <cell r="CP26">
            <v>351151</v>
          </cell>
          <cell r="CQ26">
            <v>77</v>
          </cell>
          <cell r="CR26">
            <v>2983091</v>
          </cell>
          <cell r="CS26">
            <v>158</v>
          </cell>
          <cell r="CT26">
            <v>776</v>
          </cell>
          <cell r="CU26">
            <v>140</v>
          </cell>
          <cell r="CV26">
            <v>5768</v>
          </cell>
          <cell r="CW26">
            <v>184</v>
          </cell>
          <cell r="CX26">
            <v>4475968</v>
          </cell>
          <cell r="CY26">
            <v>141</v>
          </cell>
          <cell r="CZ26">
            <v>775</v>
          </cell>
          <cell r="DA26">
            <v>137</v>
          </cell>
          <cell r="DB26">
            <v>5883</v>
          </cell>
          <cell r="DC26">
            <v>185</v>
          </cell>
          <cell r="DD26">
            <v>4559325</v>
          </cell>
          <cell r="DE26">
            <v>141</v>
          </cell>
          <cell r="DF26">
            <v>83357</v>
          </cell>
          <cell r="DG26">
            <v>130</v>
          </cell>
          <cell r="DH26">
            <v>0</v>
          </cell>
          <cell r="DI26">
            <v>223</v>
          </cell>
          <cell r="DJ26" t="str">
            <v>No Guar</v>
          </cell>
          <cell r="DK26">
            <v>394.1</v>
          </cell>
          <cell r="DL26">
            <v>388.1</v>
          </cell>
          <cell r="DM26">
            <v>367.2</v>
          </cell>
          <cell r="DN26">
            <v>370.2</v>
          </cell>
          <cell r="DO26">
            <v>375.2</v>
          </cell>
          <cell r="DP26">
            <v>375</v>
          </cell>
          <cell r="DQ26">
            <v>386</v>
          </cell>
          <cell r="DR26">
            <v>296</v>
          </cell>
          <cell r="DS26">
            <v>363.3</v>
          </cell>
          <cell r="DT26">
            <v>298</v>
          </cell>
          <cell r="DU26">
            <v>351</v>
          </cell>
          <cell r="DV26">
            <v>303</v>
          </cell>
          <cell r="DW26">
            <v>805</v>
          </cell>
          <cell r="DX26">
            <v>142</v>
          </cell>
          <cell r="DY26">
            <v>787.2</v>
          </cell>
          <cell r="DZ26">
            <v>142</v>
          </cell>
          <cell r="EA26">
            <v>779</v>
          </cell>
          <cell r="EB26">
            <v>140</v>
          </cell>
          <cell r="EC26">
            <v>774</v>
          </cell>
          <cell r="ED26">
            <v>139</v>
          </cell>
          <cell r="EE26">
            <v>776</v>
          </cell>
          <cell r="EF26">
            <v>140</v>
          </cell>
          <cell r="EG26">
            <v>775</v>
          </cell>
          <cell r="EH26">
            <v>137</v>
          </cell>
          <cell r="EI26">
            <v>3849.1496774193547</v>
          </cell>
          <cell r="EJ26">
            <v>239</v>
          </cell>
          <cell r="EK26">
            <v>2869.8232258064518</v>
          </cell>
          <cell r="EL26">
            <v>287</v>
          </cell>
          <cell r="EM26">
            <v>319823</v>
          </cell>
          <cell r="EN26">
            <v>811.52753108348134</v>
          </cell>
          <cell r="EO26">
            <v>187831</v>
          </cell>
          <cell r="EP26">
            <v>483.97577943828907</v>
          </cell>
          <cell r="EQ26">
            <v>147619</v>
          </cell>
          <cell r="ER26">
            <v>402.01252723311546</v>
          </cell>
          <cell r="ES26">
            <v>38442</v>
          </cell>
          <cell r="ET26">
            <v>103.84116693679093</v>
          </cell>
          <cell r="EU26">
            <v>-162680</v>
          </cell>
          <cell r="EV26">
            <v>-433.58208955223881</v>
          </cell>
          <cell r="EW26">
            <v>-167225</v>
          </cell>
          <cell r="EX26">
            <v>-445.93333333333334</v>
          </cell>
          <cell r="EY26">
            <v>-51115</v>
          </cell>
          <cell r="EZ26">
            <v>-132.42227979274611</v>
          </cell>
          <cell r="FA26">
            <v>54276</v>
          </cell>
          <cell r="FB26">
            <v>140.61139896373058</v>
          </cell>
          <cell r="FC26">
            <v>70609</v>
          </cell>
          <cell r="FD26">
            <v>194.35452793834295</v>
          </cell>
          <cell r="FE26">
            <v>135314</v>
          </cell>
          <cell r="FF26">
            <v>385.50997150997154</v>
          </cell>
          <cell r="FG26">
            <v>394554</v>
          </cell>
          <cell r="FH26">
            <v>490.12919254658385</v>
          </cell>
          <cell r="FI26">
            <v>219257</v>
          </cell>
          <cell r="FJ26">
            <v>278.5276930894309</v>
          </cell>
          <cell r="FK26">
            <v>301339</v>
          </cell>
          <cell r="FL26">
            <v>388.32345360824741</v>
          </cell>
          <cell r="FM26">
            <v>401611</v>
          </cell>
          <cell r="FN26">
            <v>518.20774193548391</v>
          </cell>
          <cell r="FO26">
            <v>0.11288003388275156</v>
          </cell>
          <cell r="FP26">
            <v>6.3088226650208662E-2</v>
          </cell>
          <cell r="FQ26">
            <v>5.0314647619547521E-2</v>
          </cell>
          <cell r="FR26">
            <v>1.314391219612268E-2</v>
          </cell>
          <cell r="FS26">
            <v>-5.6140593051445531E-2</v>
          </cell>
          <cell r="FT26">
            <v>-6.0128437002225713E-2</v>
          </cell>
          <cell r="FU26">
            <v>-1.9025226523581379E-2</v>
          </cell>
          <cell r="FV26">
            <v>1.9647655519504849E-2</v>
          </cell>
          <cell r="FW26">
            <v>2.4523110606664712E-2</v>
          </cell>
          <cell r="FX26">
            <v>2.0058425794393799E-2</v>
          </cell>
          <cell r="FY26">
            <v>5.8807703962142861E-2</v>
          </cell>
          <cell r="FZ26">
            <v>3.2458341814423572E-2</v>
          </cell>
          <cell r="GA26">
            <v>4.4231877735603345E-2</v>
          </cell>
          <cell r="GB26">
            <v>5.6832626778506472E-2</v>
          </cell>
          <cell r="GC26">
            <v>2513477</v>
          </cell>
          <cell r="GD26">
            <v>2789444</v>
          </cell>
          <cell r="GE26">
            <v>2786298</v>
          </cell>
          <cell r="GF26">
            <v>2886258</v>
          </cell>
          <cell r="GG26">
            <v>3060405</v>
          </cell>
          <cell r="GH26">
            <v>2948355</v>
          </cell>
          <cell r="GI26">
            <v>2737811</v>
          </cell>
          <cell r="GJ26">
            <v>2762467</v>
          </cell>
          <cell r="GK26">
            <v>2879284</v>
          </cell>
          <cell r="GL26">
            <v>6745993</v>
          </cell>
          <cell r="GM26">
            <v>6709223</v>
          </cell>
          <cell r="GN26">
            <v>6755027.7599999998</v>
          </cell>
          <cell r="GO26">
            <v>6730715</v>
          </cell>
          <cell r="GP26">
            <v>7066557.0600000005</v>
          </cell>
          <cell r="GQ26">
            <v>-4.3440547066521666E-2</v>
          </cell>
          <cell r="GR26">
            <v>-9.1416936793902101E-3</v>
          </cell>
          <cell r="GS26">
            <v>7.364593691762289E-2</v>
          </cell>
          <cell r="GT26">
            <v>5.8178777509418099E-2</v>
          </cell>
          <cell r="GU26">
            <v>4.7910760461787882E-2</v>
          </cell>
          <cell r="GV26">
            <v>4.5323046697630785E-2</v>
          </cell>
          <cell r="GW26">
            <v>5.8876259661331129E-2</v>
          </cell>
          <cell r="GX26">
            <v>0.11471786249878342</v>
          </cell>
          <cell r="GY26">
            <v>0.12047067510194104</v>
          </cell>
          <cell r="GZ26">
            <v>14.614050303555942</v>
          </cell>
          <cell r="HA26">
            <v>13.361169102296451</v>
          </cell>
          <cell r="HB26">
            <v>12.565687789799073</v>
          </cell>
          <cell r="HC26">
            <v>13.19741422178021</v>
          </cell>
          <cell r="HD26">
            <v>13.846421125781792</v>
          </cell>
          <cell r="HE26">
            <v>14.814814814814815</v>
          </cell>
          <cell r="HF26">
            <v>13.887445887445887</v>
          </cell>
          <cell r="HG26">
            <v>13.857142857142858</v>
          </cell>
          <cell r="HH26">
            <v>279</v>
          </cell>
          <cell r="HI26" t="str">
            <v>Y</v>
          </cell>
        </row>
        <row r="27">
          <cell r="A27">
            <v>22</v>
          </cell>
          <cell r="B27">
            <v>333</v>
          </cell>
          <cell r="C27" t="str">
            <v>Armstrong-Ringsted</v>
          </cell>
          <cell r="D27">
            <v>13.705091134266349</v>
          </cell>
          <cell r="E27">
            <v>72</v>
          </cell>
          <cell r="F27">
            <v>5.4</v>
          </cell>
          <cell r="G27">
            <v>1</v>
          </cell>
          <cell r="H27">
            <v>3.8292045126678254</v>
          </cell>
          <cell r="I27">
            <v>269</v>
          </cell>
          <cell r="J27">
            <v>0.22192577145122006</v>
          </cell>
          <cell r="K27">
            <v>225</v>
          </cell>
          <cell r="L27">
            <v>4.2539590517043067</v>
          </cell>
          <cell r="M27">
            <v>8</v>
          </cell>
          <cell r="N27">
            <v>0</v>
          </cell>
          <cell r="O27">
            <v>6</v>
          </cell>
          <cell r="P27">
            <v>0.28731239435210887</v>
          </cell>
          <cell r="Q27">
            <v>179</v>
          </cell>
          <cell r="R27">
            <v>0</v>
          </cell>
          <cell r="S27">
            <v>8</v>
          </cell>
          <cell r="T27">
            <v>13.992403528618457</v>
          </cell>
          <cell r="U27">
            <v>97</v>
          </cell>
          <cell r="V27">
            <v>0.91624000000000005</v>
          </cell>
          <cell r="W27">
            <v>152</v>
          </cell>
          <cell r="X27">
            <v>0</v>
          </cell>
          <cell r="Y27">
            <v>1</v>
          </cell>
          <cell r="Z27">
            <v>0.84294999999999998</v>
          </cell>
          <cell r="AA27">
            <v>67</v>
          </cell>
          <cell r="AB27">
            <v>0.33</v>
          </cell>
          <cell r="AC27">
            <v>1</v>
          </cell>
          <cell r="AD27">
            <v>1.1729499999999999</v>
          </cell>
          <cell r="AE27">
            <v>64</v>
          </cell>
          <cell r="AF27">
            <v>0</v>
          </cell>
          <cell r="AG27">
            <v>19</v>
          </cell>
          <cell r="AH27">
            <v>0.77095000000000002</v>
          </cell>
          <cell r="AI27">
            <v>146</v>
          </cell>
          <cell r="AJ27">
            <v>2.8601399999999999</v>
          </cell>
          <cell r="AK27">
            <v>119</v>
          </cell>
          <cell r="AL27">
            <v>16.852540000000001</v>
          </cell>
          <cell r="AM27">
            <v>80</v>
          </cell>
          <cell r="AN27">
            <v>2590215</v>
          </cell>
          <cell r="AO27">
            <v>194</v>
          </cell>
          <cell r="AP27">
            <v>152798838</v>
          </cell>
          <cell r="AQ27">
            <v>230</v>
          </cell>
          <cell r="AR27">
            <v>0.08</v>
          </cell>
          <cell r="AS27">
            <v>9.4427175939745533E-2</v>
          </cell>
          <cell r="AT27">
            <v>0.05</v>
          </cell>
          <cell r="AU27">
            <v>0.13</v>
          </cell>
          <cell r="AV27">
            <v>127724</v>
          </cell>
          <cell r="AW27">
            <v>201</v>
          </cell>
          <cell r="AX27">
            <v>79827</v>
          </cell>
          <cell r="AY27">
            <v>49</v>
          </cell>
          <cell r="AZ27">
            <v>2018</v>
          </cell>
          <cell r="BA27">
            <v>2012</v>
          </cell>
          <cell r="BB27">
            <v>7802328</v>
          </cell>
          <cell r="BC27">
            <v>146</v>
          </cell>
          <cell r="BD27">
            <v>160601166</v>
          </cell>
          <cell r="BE27">
            <v>225</v>
          </cell>
          <cell r="BF27">
            <v>338</v>
          </cell>
          <cell r="BG27">
            <v>299</v>
          </cell>
          <cell r="BH27">
            <v>452067.56804733729</v>
          </cell>
          <cell r="BI27">
            <v>33</v>
          </cell>
          <cell r="BJ27">
            <v>23083.810650887575</v>
          </cell>
          <cell r="BK27">
            <v>61</v>
          </cell>
          <cell r="BL27">
            <v>475151.37869822484</v>
          </cell>
          <cell r="BM27">
            <v>29</v>
          </cell>
          <cell r="BN27">
            <v>4.8582013408296175E-2</v>
          </cell>
          <cell r="BO27">
            <v>109</v>
          </cell>
          <cell r="BP27">
            <v>825114</v>
          </cell>
          <cell r="BQ27">
            <v>233</v>
          </cell>
          <cell r="BR27">
            <v>585098</v>
          </cell>
          <cell r="BS27">
            <v>249</v>
          </cell>
          <cell r="BT27">
            <v>33910</v>
          </cell>
          <cell r="BU27">
            <v>236</v>
          </cell>
          <cell r="BV27">
            <v>650000</v>
          </cell>
          <cell r="BW27">
            <v>62</v>
          </cell>
          <cell r="BX27">
            <v>0</v>
          </cell>
          <cell r="BY27">
            <v>6</v>
          </cell>
          <cell r="BZ27">
            <v>2094122</v>
          </cell>
          <cell r="CA27">
            <v>188</v>
          </cell>
          <cell r="CB27">
            <v>43901</v>
          </cell>
          <cell r="CC27">
            <v>195</v>
          </cell>
          <cell r="CD27">
            <v>140000</v>
          </cell>
          <cell r="CE27">
            <v>201</v>
          </cell>
          <cell r="CF27">
            <v>0</v>
          </cell>
          <cell r="CG27">
            <v>2</v>
          </cell>
          <cell r="CH27">
            <v>135379</v>
          </cell>
          <cell r="CI27">
            <v>115</v>
          </cell>
          <cell r="CJ27">
            <v>52998</v>
          </cell>
          <cell r="CK27">
            <v>211</v>
          </cell>
          <cell r="CL27">
            <v>188377</v>
          </cell>
          <cell r="CM27">
            <v>130</v>
          </cell>
          <cell r="CN27">
            <v>0</v>
          </cell>
          <cell r="CO27">
            <v>19</v>
          </cell>
          <cell r="CP27">
            <v>123815</v>
          </cell>
          <cell r="CQ27">
            <v>155</v>
          </cell>
          <cell r="CR27">
            <v>2590215</v>
          </cell>
          <cell r="CS27">
            <v>194</v>
          </cell>
          <cell r="CT27">
            <v>338</v>
          </cell>
          <cell r="CU27">
            <v>299</v>
          </cell>
          <cell r="CV27">
            <v>5812</v>
          </cell>
          <cell r="CW27">
            <v>107</v>
          </cell>
          <cell r="CX27">
            <v>1975140</v>
          </cell>
          <cell r="CY27">
            <v>298</v>
          </cell>
          <cell r="CZ27">
            <v>312</v>
          </cell>
          <cell r="DA27">
            <v>304</v>
          </cell>
          <cell r="DB27">
            <v>5927</v>
          </cell>
          <cell r="DC27">
            <v>107</v>
          </cell>
          <cell r="DD27">
            <v>1984101</v>
          </cell>
          <cell r="DE27">
            <v>301</v>
          </cell>
          <cell r="DF27">
            <v>8961</v>
          </cell>
          <cell r="DG27">
            <v>270</v>
          </cell>
          <cell r="DH27">
            <v>134877</v>
          </cell>
          <cell r="DI27">
            <v>60</v>
          </cell>
          <cell r="DJ27" t="str">
            <v>101</v>
          </cell>
          <cell r="DK27">
            <v>501</v>
          </cell>
          <cell r="DL27">
            <v>500</v>
          </cell>
          <cell r="DM27">
            <v>478.6</v>
          </cell>
          <cell r="DN27">
            <v>472.4</v>
          </cell>
          <cell r="DO27">
            <v>436</v>
          </cell>
          <cell r="DP27">
            <v>409</v>
          </cell>
          <cell r="DQ27">
            <v>376</v>
          </cell>
          <cell r="DR27">
            <v>301</v>
          </cell>
          <cell r="DS27">
            <v>369</v>
          </cell>
          <cell r="DT27">
            <v>296</v>
          </cell>
          <cell r="DU27">
            <v>379</v>
          </cell>
          <cell r="DV27">
            <v>292</v>
          </cell>
          <cell r="DW27">
            <v>375</v>
          </cell>
          <cell r="DX27">
            <v>289</v>
          </cell>
          <cell r="DY27">
            <v>378</v>
          </cell>
          <cell r="DZ27">
            <v>287</v>
          </cell>
          <cell r="EA27">
            <v>355</v>
          </cell>
          <cell r="EB27">
            <v>293</v>
          </cell>
          <cell r="EC27">
            <v>342.3</v>
          </cell>
          <cell r="ED27">
            <v>297</v>
          </cell>
          <cell r="EE27">
            <v>338</v>
          </cell>
          <cell r="EF27">
            <v>299</v>
          </cell>
          <cell r="EG27">
            <v>312</v>
          </cell>
          <cell r="EH27">
            <v>303</v>
          </cell>
          <cell r="EI27">
            <v>8301.9711538461543</v>
          </cell>
          <cell r="EJ27">
            <v>8</v>
          </cell>
          <cell r="EK27">
            <v>6711.9294871794873</v>
          </cell>
          <cell r="EL27">
            <v>11</v>
          </cell>
          <cell r="EM27">
            <v>188730</v>
          </cell>
          <cell r="EN27">
            <v>376.70658682634729</v>
          </cell>
          <cell r="EO27">
            <v>255523</v>
          </cell>
          <cell r="EP27">
            <v>511.04599999999999</v>
          </cell>
          <cell r="EQ27">
            <v>371702</v>
          </cell>
          <cell r="ER27">
            <v>776.64437944003339</v>
          </cell>
          <cell r="ES27">
            <v>463619</v>
          </cell>
          <cell r="ET27">
            <v>981.4119390347164</v>
          </cell>
          <cell r="EU27">
            <v>365413</v>
          </cell>
          <cell r="EV27">
            <v>838.10321100917429</v>
          </cell>
          <cell r="EW27">
            <v>411564</v>
          </cell>
          <cell r="EX27">
            <v>1006.2689486552567</v>
          </cell>
          <cell r="EY27">
            <v>428189</v>
          </cell>
          <cell r="EZ27">
            <v>1138.8005319148936</v>
          </cell>
          <cell r="FA27">
            <v>378387</v>
          </cell>
          <cell r="FB27">
            <v>1006.3484042553191</v>
          </cell>
          <cell r="FC27">
            <v>645810</v>
          </cell>
          <cell r="FD27">
            <v>1750.1626016260163</v>
          </cell>
          <cell r="FE27">
            <v>733350</v>
          </cell>
          <cell r="FF27">
            <v>1934.9604221635884</v>
          </cell>
          <cell r="FG27">
            <v>700773</v>
          </cell>
          <cell r="FH27">
            <v>1868.7280000000001</v>
          </cell>
          <cell r="FI27">
            <v>541321</v>
          </cell>
          <cell r="FJ27">
            <v>1432.0661375661375</v>
          </cell>
          <cell r="FK27">
            <v>378795</v>
          </cell>
          <cell r="FL27">
            <v>1120.6952662721894</v>
          </cell>
          <cell r="FM27">
            <v>198576</v>
          </cell>
          <cell r="FN27">
            <v>636.46153846153845</v>
          </cell>
          <cell r="FO27">
            <v>6.6417321643115201E-2</v>
          </cell>
          <cell r="FP27">
            <v>8.5666343700654096E-2</v>
          </cell>
          <cell r="FQ27">
            <v>0.11373565613523608</v>
          </cell>
          <cell r="FR27">
            <v>0.13076970159723736</v>
          </cell>
          <cell r="FS27">
            <v>9.646495191839366E-2</v>
          </cell>
          <cell r="FT27">
            <v>0.11126114837712393</v>
          </cell>
          <cell r="FU27">
            <v>0.11574799807856631</v>
          </cell>
          <cell r="FV27">
            <v>0.11941361608150196</v>
          </cell>
          <cell r="FW27">
            <v>0.21588996401332494</v>
          </cell>
          <cell r="FX27">
            <v>0.23017543991804268</v>
          </cell>
          <cell r="FY27">
            <v>0.19249044103105017</v>
          </cell>
          <cell r="FZ27">
            <v>0.1512523707812522</v>
          </cell>
          <cell r="GA27">
            <v>0.11005515904894585</v>
          </cell>
          <cell r="GB27">
            <v>5.606591603025126E-2</v>
          </cell>
          <cell r="GC27">
            <v>2652848</v>
          </cell>
          <cell r="GD27">
            <v>2727247</v>
          </cell>
          <cell r="GE27">
            <v>2896420</v>
          </cell>
          <cell r="GF27">
            <v>3081690</v>
          </cell>
          <cell r="GG27">
            <v>3422626</v>
          </cell>
          <cell r="GH27">
            <v>3287517</v>
          </cell>
          <cell r="GI27">
            <v>3271132</v>
          </cell>
          <cell r="GJ27">
            <v>3168709</v>
          </cell>
          <cell r="GK27">
            <v>2991385</v>
          </cell>
          <cell r="GL27">
            <v>3186048</v>
          </cell>
          <cell r="GM27">
            <v>3640560</v>
          </cell>
          <cell r="GN27">
            <v>3578925.72</v>
          </cell>
          <cell r="GO27">
            <v>3604391</v>
          </cell>
          <cell r="GP27">
            <v>3541831.01</v>
          </cell>
          <cell r="GQ27">
            <v>0.20388351926388765</v>
          </cell>
          <cell r="GR27">
            <v>0.22576059550665889</v>
          </cell>
          <cell r="GS27">
            <v>0.22317802460184055</v>
          </cell>
          <cell r="GT27">
            <v>0.25737230334273647</v>
          </cell>
          <cell r="GU27">
            <v>0.27991383270040232</v>
          </cell>
          <cell r="GV27">
            <v>0.15409831388178785</v>
          </cell>
          <cell r="GW27">
            <v>7.5080331870393702E-2</v>
          </cell>
          <cell r="GX27">
            <v>7.0430417053883781E-2</v>
          </cell>
          <cell r="GY27">
            <v>-2.0403749321583307E-2</v>
          </cell>
          <cell r="GZ27">
            <v>10.506666666666666</v>
          </cell>
          <cell r="HA27">
            <v>11.205479452054794</v>
          </cell>
          <cell r="HB27">
            <v>10.916666666666666</v>
          </cell>
          <cell r="HC27">
            <v>10.32171581769437</v>
          </cell>
          <cell r="HD27">
            <v>9.6315789473684212</v>
          </cell>
          <cell r="HE27">
            <v>9.4480000000000004</v>
          </cell>
          <cell r="HF27">
            <v>10.176470588235293</v>
          </cell>
          <cell r="HG27">
            <v>11.655172413793103</v>
          </cell>
          <cell r="HH27">
            <v>333</v>
          </cell>
          <cell r="HI27" t="str">
            <v>Y</v>
          </cell>
        </row>
        <row r="28">
          <cell r="A28">
            <v>23</v>
          </cell>
          <cell r="B28">
            <v>355</v>
          </cell>
          <cell r="C28" t="str">
            <v>Ar-We-Va</v>
          </cell>
          <cell r="D28">
            <v>8.6209576501570133</v>
          </cell>
          <cell r="E28">
            <v>355</v>
          </cell>
          <cell r="F28">
            <v>5.4</v>
          </cell>
          <cell r="G28">
            <v>1</v>
          </cell>
          <cell r="H28">
            <v>3.2209604807268253</v>
          </cell>
          <cell r="I28">
            <v>326</v>
          </cell>
          <cell r="J28">
            <v>0</v>
          </cell>
          <cell r="K28">
            <v>272</v>
          </cell>
          <cell r="L28">
            <v>0</v>
          </cell>
          <cell r="M28">
            <v>310</v>
          </cell>
          <cell r="N28">
            <v>0</v>
          </cell>
          <cell r="O28">
            <v>6</v>
          </cell>
          <cell r="P28">
            <v>0.37530153336960242</v>
          </cell>
          <cell r="Q28">
            <v>163</v>
          </cell>
          <cell r="R28">
            <v>0</v>
          </cell>
          <cell r="S28">
            <v>8</v>
          </cell>
          <cell r="T28">
            <v>8.9962591835266164</v>
          </cell>
          <cell r="U28">
            <v>351</v>
          </cell>
          <cell r="V28">
            <v>2.54426</v>
          </cell>
          <cell r="W28">
            <v>2</v>
          </cell>
          <cell r="X28">
            <v>0</v>
          </cell>
          <cell r="Y28">
            <v>1</v>
          </cell>
          <cell r="Z28">
            <v>1.34</v>
          </cell>
          <cell r="AA28">
            <v>2</v>
          </cell>
          <cell r="AB28">
            <v>0.33</v>
          </cell>
          <cell r="AC28">
            <v>1</v>
          </cell>
          <cell r="AD28">
            <v>1.6700000000000002</v>
          </cell>
          <cell r="AE28">
            <v>2</v>
          </cell>
          <cell r="AF28">
            <v>0</v>
          </cell>
          <cell r="AG28">
            <v>19</v>
          </cell>
          <cell r="AH28">
            <v>0</v>
          </cell>
          <cell r="AI28">
            <v>184</v>
          </cell>
          <cell r="AJ28">
            <v>4.2142600000000003</v>
          </cell>
          <cell r="AK28">
            <v>40</v>
          </cell>
          <cell r="AL28">
            <v>13.210520000000001</v>
          </cell>
          <cell r="AM28">
            <v>285</v>
          </cell>
          <cell r="AN28">
            <v>1953935</v>
          </cell>
          <cell r="AO28">
            <v>266</v>
          </cell>
          <cell r="AP28">
            <v>147390818</v>
          </cell>
          <cell r="AQ28">
            <v>237</v>
          </cell>
          <cell r="AR28">
            <v>0.08</v>
          </cell>
          <cell r="AS28">
            <v>8.9494898763552932E-2</v>
          </cell>
          <cell r="AT28">
            <v>0</v>
          </cell>
          <cell r="AU28">
            <v>0.08</v>
          </cell>
          <cell r="AV28">
            <v>115625</v>
          </cell>
          <cell r="AW28">
            <v>217</v>
          </cell>
          <cell r="AX28">
            <v>0</v>
          </cell>
          <cell r="AY28">
            <v>89</v>
          </cell>
          <cell r="AZ28">
            <v>2018</v>
          </cell>
          <cell r="BA28">
            <v>2011</v>
          </cell>
          <cell r="BB28">
            <v>4087753</v>
          </cell>
          <cell r="BC28">
            <v>179</v>
          </cell>
          <cell r="BD28">
            <v>151478571</v>
          </cell>
          <cell r="BE28">
            <v>239</v>
          </cell>
          <cell r="BF28">
            <v>344.6</v>
          </cell>
          <cell r="BG28">
            <v>295</v>
          </cell>
          <cell r="BH28">
            <v>427715.66453859542</v>
          </cell>
          <cell r="BI28">
            <v>41</v>
          </cell>
          <cell r="BJ28">
            <v>11862.312826465466</v>
          </cell>
          <cell r="BK28">
            <v>125</v>
          </cell>
          <cell r="BL28">
            <v>439577.97736506088</v>
          </cell>
          <cell r="BM28">
            <v>40</v>
          </cell>
          <cell r="BN28">
            <v>2.6985684991707507E-2</v>
          </cell>
          <cell r="BO28">
            <v>165</v>
          </cell>
          <cell r="BP28">
            <v>795910</v>
          </cell>
          <cell r="BQ28">
            <v>242</v>
          </cell>
          <cell r="BR28">
            <v>474740</v>
          </cell>
          <cell r="BS28">
            <v>288</v>
          </cell>
          <cell r="BT28">
            <v>0</v>
          </cell>
          <cell r="BU28">
            <v>272</v>
          </cell>
          <cell r="BV28">
            <v>0</v>
          </cell>
          <cell r="BW28">
            <v>310</v>
          </cell>
          <cell r="BX28">
            <v>0</v>
          </cell>
          <cell r="BY28">
            <v>6</v>
          </cell>
          <cell r="BZ28">
            <v>1270650</v>
          </cell>
          <cell r="CA28">
            <v>290</v>
          </cell>
          <cell r="CB28">
            <v>55316</v>
          </cell>
          <cell r="CC28">
            <v>177</v>
          </cell>
          <cell r="CD28">
            <v>375000</v>
          </cell>
          <cell r="CE28">
            <v>61</v>
          </cell>
          <cell r="CF28">
            <v>0</v>
          </cell>
          <cell r="CG28">
            <v>2</v>
          </cell>
          <cell r="CH28">
            <v>202981</v>
          </cell>
          <cell r="CI28">
            <v>79</v>
          </cell>
          <cell r="CJ28">
            <v>49988</v>
          </cell>
          <cell r="CK28">
            <v>225</v>
          </cell>
          <cell r="CL28">
            <v>252969</v>
          </cell>
          <cell r="CM28">
            <v>96</v>
          </cell>
          <cell r="CN28">
            <v>0</v>
          </cell>
          <cell r="CO28">
            <v>19</v>
          </cell>
          <cell r="CP28">
            <v>0</v>
          </cell>
          <cell r="CQ28">
            <v>185</v>
          </cell>
          <cell r="CR28">
            <v>1953935</v>
          </cell>
          <cell r="CS28">
            <v>266</v>
          </cell>
          <cell r="CT28">
            <v>344.6</v>
          </cell>
          <cell r="CU28">
            <v>295</v>
          </cell>
          <cell r="CV28">
            <v>5768</v>
          </cell>
          <cell r="CW28">
            <v>184</v>
          </cell>
          <cell r="CX28">
            <v>2112871</v>
          </cell>
          <cell r="CY28">
            <v>286</v>
          </cell>
          <cell r="CZ28">
            <v>331</v>
          </cell>
          <cell r="DA28">
            <v>297</v>
          </cell>
          <cell r="DB28">
            <v>5883</v>
          </cell>
          <cell r="DC28">
            <v>185</v>
          </cell>
          <cell r="DD28">
            <v>2007530</v>
          </cell>
          <cell r="DE28">
            <v>298</v>
          </cell>
          <cell r="DF28">
            <v>-105341</v>
          </cell>
          <cell r="DG28">
            <v>344</v>
          </cell>
          <cell r="DH28">
            <v>60257</v>
          </cell>
          <cell r="DI28">
            <v>130</v>
          </cell>
          <cell r="DJ28" t="str">
            <v>101</v>
          </cell>
          <cell r="DK28">
            <v>433.9</v>
          </cell>
          <cell r="DL28">
            <v>466.5</v>
          </cell>
          <cell r="DM28">
            <v>461.8</v>
          </cell>
          <cell r="DN28">
            <v>462.6</v>
          </cell>
          <cell r="DO28">
            <v>464.2</v>
          </cell>
          <cell r="DP28">
            <v>451.4</v>
          </cell>
          <cell r="DQ28">
            <v>440.5</v>
          </cell>
          <cell r="DR28">
            <v>277</v>
          </cell>
          <cell r="DS28">
            <v>420.1</v>
          </cell>
          <cell r="DT28">
            <v>284</v>
          </cell>
          <cell r="DU28">
            <v>434.8</v>
          </cell>
          <cell r="DV28">
            <v>273</v>
          </cell>
          <cell r="DW28">
            <v>417.3</v>
          </cell>
          <cell r="DX28">
            <v>278</v>
          </cell>
          <cell r="DY28">
            <v>400.5</v>
          </cell>
          <cell r="DZ28">
            <v>277</v>
          </cell>
          <cell r="EA28">
            <v>396.6</v>
          </cell>
          <cell r="EB28">
            <v>279</v>
          </cell>
          <cell r="EC28">
            <v>377.2</v>
          </cell>
          <cell r="ED28">
            <v>286</v>
          </cell>
          <cell r="EE28">
            <v>344.6</v>
          </cell>
          <cell r="EF28">
            <v>295</v>
          </cell>
          <cell r="EG28">
            <v>331</v>
          </cell>
          <cell r="EH28">
            <v>296</v>
          </cell>
          <cell r="EI28">
            <v>5903.1268882175227</v>
          </cell>
          <cell r="EJ28">
            <v>42</v>
          </cell>
          <cell r="EK28">
            <v>3838.8217522658611</v>
          </cell>
          <cell r="EL28">
            <v>109</v>
          </cell>
          <cell r="EM28">
            <v>422365</v>
          </cell>
          <cell r="EN28">
            <v>973.41553353307222</v>
          </cell>
          <cell r="EO28">
            <v>237548</v>
          </cell>
          <cell r="EP28">
            <v>509.21329046087891</v>
          </cell>
          <cell r="EQ28">
            <v>230471</v>
          </cell>
          <cell r="ER28">
            <v>499.07102641836292</v>
          </cell>
          <cell r="ES28">
            <v>436524</v>
          </cell>
          <cell r="ET28">
            <v>943.63164721141368</v>
          </cell>
          <cell r="EU28">
            <v>481692</v>
          </cell>
          <cell r="EV28">
            <v>1037.6820336062042</v>
          </cell>
          <cell r="EW28">
            <v>540038</v>
          </cell>
          <cell r="EX28">
            <v>1196.3624280017723</v>
          </cell>
          <cell r="EY28">
            <v>581787</v>
          </cell>
          <cell r="EZ28">
            <v>1320.7423382519864</v>
          </cell>
          <cell r="FA28">
            <v>671783</v>
          </cell>
          <cell r="FB28">
            <v>1525.0465380249716</v>
          </cell>
          <cell r="FC28">
            <v>881985</v>
          </cell>
          <cell r="FD28">
            <v>2099.464413234944</v>
          </cell>
          <cell r="FE28">
            <v>999402</v>
          </cell>
          <cell r="FF28">
            <v>2298.5326586936521</v>
          </cell>
          <cell r="FG28">
            <v>1231987</v>
          </cell>
          <cell r="FH28">
            <v>2952.2813323747901</v>
          </cell>
          <cell r="FI28">
            <v>1098403</v>
          </cell>
          <cell r="FJ28">
            <v>2742.5792759051187</v>
          </cell>
          <cell r="FK28">
            <v>1070931</v>
          </cell>
          <cell r="FL28">
            <v>3107.7510156703424</v>
          </cell>
          <cell r="FM28">
            <v>1502961</v>
          </cell>
          <cell r="FN28">
            <v>4540.6676737160124</v>
          </cell>
          <cell r="FO28">
            <v>0.15527908065990254</v>
          </cell>
          <cell r="FP28">
            <v>8.1194837120178942E-2</v>
          </cell>
          <cell r="FQ28">
            <v>7.6404764809471268E-2</v>
          </cell>
          <cell r="FR28">
            <v>0.13543888629126663</v>
          </cell>
          <cell r="FS28">
            <v>0.13834802761032483</v>
          </cell>
          <cell r="FT28">
            <v>0.1472546038366396</v>
          </cell>
          <cell r="FU28">
            <v>0.15992319776575317</v>
          </cell>
          <cell r="FV28">
            <v>0.22801034388074737</v>
          </cell>
          <cell r="FW28">
            <v>0.28800488245151834</v>
          </cell>
          <cell r="FX28">
            <v>0.3094116175563652</v>
          </cell>
          <cell r="FY28">
            <v>0.3618367993082735</v>
          </cell>
          <cell r="FZ28">
            <v>0.32486401879691679</v>
          </cell>
          <cell r="GA28">
            <v>0.31534912811096055</v>
          </cell>
          <cell r="GB28">
            <v>0.43935339556987801</v>
          </cell>
          <cell r="GC28">
            <v>2297673</v>
          </cell>
          <cell r="GD28">
            <v>2688106</v>
          </cell>
          <cell r="GE28">
            <v>2785977</v>
          </cell>
          <cell r="GF28">
            <v>2786509</v>
          </cell>
          <cell r="GG28">
            <v>3000049</v>
          </cell>
          <cell r="GH28">
            <v>3127338</v>
          </cell>
          <cell r="GI28">
            <v>3056128</v>
          </cell>
          <cell r="GJ28">
            <v>2946283</v>
          </cell>
          <cell r="GK28">
            <v>3062396</v>
          </cell>
          <cell r="GL28">
            <v>3230008</v>
          </cell>
          <cell r="GM28">
            <v>3404814</v>
          </cell>
          <cell r="GN28">
            <v>3381116.21</v>
          </cell>
          <cell r="GO28">
            <v>3385915</v>
          </cell>
          <cell r="GP28">
            <v>3420847.58</v>
          </cell>
          <cell r="GQ28">
            <v>0.27250396097984925</v>
          </cell>
          <cell r="GR28">
            <v>0.26203303703719394</v>
          </cell>
          <cell r="GS28">
            <v>0.30909042418873717</v>
          </cell>
          <cell r="GT28">
            <v>0.3452124852863579</v>
          </cell>
          <cell r="GU28">
            <v>0.36771284597412357</v>
          </cell>
          <cell r="GV28">
            <v>0.32932004380587099</v>
          </cell>
          <cell r="GW28">
            <v>0.28141418511691013</v>
          </cell>
          <cell r="GX28">
            <v>0.26542018258405659</v>
          </cell>
          <cell r="GY28">
            <v>0.3253257510102982</v>
          </cell>
          <cell r="GZ28">
            <v>11.874638937030619</v>
          </cell>
          <cell r="HA28">
            <v>12.832095096582467</v>
          </cell>
          <cell r="HB28">
            <v>13.222433460076047</v>
          </cell>
          <cell r="HC28">
            <v>12.573770491803279</v>
          </cell>
          <cell r="HD28">
            <v>12.685634975711313</v>
          </cell>
          <cell r="HE28">
            <v>12.264557872034507</v>
          </cell>
          <cell r="HF28">
            <v>11.12857142857143</v>
          </cell>
          <cell r="HG28">
            <v>12.307142857142859</v>
          </cell>
          <cell r="HH28">
            <v>355</v>
          </cell>
          <cell r="HI28" t="str">
            <v>Y</v>
          </cell>
        </row>
        <row r="29">
          <cell r="A29">
            <v>24</v>
          </cell>
          <cell r="B29">
            <v>387</v>
          </cell>
          <cell r="C29" t="str">
            <v>Atlantic</v>
          </cell>
          <cell r="D29">
            <v>13.091226251765525</v>
          </cell>
          <cell r="E29">
            <v>115</v>
          </cell>
          <cell r="F29">
            <v>5.4</v>
          </cell>
          <cell r="G29">
            <v>1</v>
          </cell>
          <cell r="H29">
            <v>5.2071653360390675</v>
          </cell>
          <cell r="I29">
            <v>85</v>
          </cell>
          <cell r="J29">
            <v>0.55201349045896853</v>
          </cell>
          <cell r="K29">
            <v>139</v>
          </cell>
          <cell r="L29">
            <v>1.9320472166063896</v>
          </cell>
          <cell r="M29">
            <v>145</v>
          </cell>
          <cell r="N29">
            <v>0</v>
          </cell>
          <cell r="O29">
            <v>6</v>
          </cell>
          <cell r="P29">
            <v>4.4174879573978955E-2</v>
          </cell>
          <cell r="Q29">
            <v>317</v>
          </cell>
          <cell r="R29">
            <v>0</v>
          </cell>
          <cell r="S29">
            <v>8</v>
          </cell>
          <cell r="T29">
            <v>13.135401131339504</v>
          </cell>
          <cell r="U29">
            <v>145</v>
          </cell>
          <cell r="V29">
            <v>0.27600999999999998</v>
          </cell>
          <cell r="W29">
            <v>334</v>
          </cell>
          <cell r="X29">
            <v>0</v>
          </cell>
          <cell r="Y29">
            <v>1</v>
          </cell>
          <cell r="Z29">
            <v>0.17029</v>
          </cell>
          <cell r="AA29">
            <v>227</v>
          </cell>
          <cell r="AB29">
            <v>0.32263999999999998</v>
          </cell>
          <cell r="AC29">
            <v>319</v>
          </cell>
          <cell r="AD29">
            <v>0.49292999999999998</v>
          </cell>
          <cell r="AE29">
            <v>220</v>
          </cell>
          <cell r="AF29">
            <v>0</v>
          </cell>
          <cell r="AG29">
            <v>19</v>
          </cell>
          <cell r="AH29">
            <v>1.3721300000000001</v>
          </cell>
          <cell r="AI29">
            <v>102</v>
          </cell>
          <cell r="AJ29">
            <v>2.14107</v>
          </cell>
          <cell r="AK29">
            <v>192</v>
          </cell>
          <cell r="AL29">
            <v>15.27647</v>
          </cell>
          <cell r="AM29">
            <v>159</v>
          </cell>
          <cell r="AN29">
            <v>5541286</v>
          </cell>
          <cell r="AO29">
            <v>72</v>
          </cell>
          <cell r="AP29">
            <v>362309986</v>
          </cell>
          <cell r="AQ29">
            <v>68</v>
          </cell>
          <cell r="AR29">
            <v>0.1</v>
          </cell>
          <cell r="AS29">
            <v>7.7979906921286993E-2</v>
          </cell>
          <cell r="AT29">
            <v>0.04</v>
          </cell>
          <cell r="AU29">
            <v>0.14000000000000001</v>
          </cell>
          <cell r="AV29">
            <v>604231</v>
          </cell>
          <cell r="AW29">
            <v>16</v>
          </cell>
          <cell r="AX29">
            <v>241692</v>
          </cell>
          <cell r="AY29">
            <v>14</v>
          </cell>
          <cell r="AZ29">
            <v>2012</v>
          </cell>
          <cell r="BA29">
            <v>2014</v>
          </cell>
          <cell r="BB29">
            <v>3468702</v>
          </cell>
          <cell r="BC29">
            <v>191</v>
          </cell>
          <cell r="BD29">
            <v>365778688</v>
          </cell>
          <cell r="BE29">
            <v>73</v>
          </cell>
          <cell r="BF29">
            <v>1430</v>
          </cell>
          <cell r="BG29">
            <v>71</v>
          </cell>
          <cell r="BH29">
            <v>253363.62657342656</v>
          </cell>
          <cell r="BI29">
            <v>229</v>
          </cell>
          <cell r="BJ29">
            <v>2425.665734265734</v>
          </cell>
          <cell r="BK29">
            <v>228</v>
          </cell>
          <cell r="BL29">
            <v>255789.29230769232</v>
          </cell>
          <cell r="BM29">
            <v>244</v>
          </cell>
          <cell r="BN29">
            <v>9.4830620640205254E-3</v>
          </cell>
          <cell r="BO29">
            <v>220</v>
          </cell>
          <cell r="BP29">
            <v>1956474</v>
          </cell>
          <cell r="BQ29">
            <v>68</v>
          </cell>
          <cell r="BR29">
            <v>1886608</v>
          </cell>
          <cell r="BS29">
            <v>58</v>
          </cell>
          <cell r="BT29">
            <v>200000</v>
          </cell>
          <cell r="BU29">
            <v>79</v>
          </cell>
          <cell r="BV29">
            <v>700000</v>
          </cell>
          <cell r="BW29">
            <v>58</v>
          </cell>
          <cell r="BX29">
            <v>0</v>
          </cell>
          <cell r="BY29">
            <v>6</v>
          </cell>
          <cell r="BZ29">
            <v>4743082</v>
          </cell>
          <cell r="CA29">
            <v>62</v>
          </cell>
          <cell r="CB29">
            <v>16005</v>
          </cell>
          <cell r="CC29">
            <v>271</v>
          </cell>
          <cell r="CD29">
            <v>100000</v>
          </cell>
          <cell r="CE29">
            <v>248</v>
          </cell>
          <cell r="CF29">
            <v>0</v>
          </cell>
          <cell r="CG29">
            <v>2</v>
          </cell>
          <cell r="CH29">
            <v>62287</v>
          </cell>
          <cell r="CI29">
            <v>188</v>
          </cell>
          <cell r="CJ29">
            <v>118016</v>
          </cell>
          <cell r="CK29">
            <v>68</v>
          </cell>
          <cell r="CL29">
            <v>180303</v>
          </cell>
          <cell r="CM29">
            <v>136</v>
          </cell>
          <cell r="CN29">
            <v>0</v>
          </cell>
          <cell r="CO29">
            <v>19</v>
          </cell>
          <cell r="CP29">
            <v>501896</v>
          </cell>
          <cell r="CQ29">
            <v>51</v>
          </cell>
          <cell r="CR29">
            <v>5541286</v>
          </cell>
          <cell r="CS29">
            <v>72</v>
          </cell>
          <cell r="CT29">
            <v>1430</v>
          </cell>
          <cell r="CU29">
            <v>71</v>
          </cell>
          <cell r="CV29">
            <v>5772</v>
          </cell>
          <cell r="CW29">
            <v>176</v>
          </cell>
          <cell r="CX29">
            <v>8253960</v>
          </cell>
          <cell r="CY29">
            <v>71</v>
          </cell>
          <cell r="CZ29">
            <v>1403</v>
          </cell>
          <cell r="DA29">
            <v>73</v>
          </cell>
          <cell r="DB29">
            <v>5887</v>
          </cell>
          <cell r="DC29">
            <v>177</v>
          </cell>
          <cell r="DD29">
            <v>8336500</v>
          </cell>
          <cell r="DE29">
            <v>71</v>
          </cell>
          <cell r="DF29">
            <v>82540</v>
          </cell>
          <cell r="DG29">
            <v>132</v>
          </cell>
          <cell r="DH29">
            <v>77039</v>
          </cell>
          <cell r="DI29">
            <v>107</v>
          </cell>
          <cell r="DJ29" t="str">
            <v>101</v>
          </cell>
          <cell r="DK29">
            <v>1840.5</v>
          </cell>
          <cell r="DL29">
            <v>1827.2</v>
          </cell>
          <cell r="DM29">
            <v>1780.3</v>
          </cell>
          <cell r="DN29">
            <v>1746.1</v>
          </cell>
          <cell r="DO29">
            <v>1654.3</v>
          </cell>
          <cell r="DP29">
            <v>1623.3</v>
          </cell>
          <cell r="DQ29">
            <v>1549.6</v>
          </cell>
          <cell r="DR29">
            <v>67</v>
          </cell>
          <cell r="DS29">
            <v>1526.5</v>
          </cell>
          <cell r="DT29">
            <v>69</v>
          </cell>
          <cell r="DU29">
            <v>1456</v>
          </cell>
          <cell r="DV29">
            <v>73</v>
          </cell>
          <cell r="DW29">
            <v>1440.6</v>
          </cell>
          <cell r="DX29">
            <v>73</v>
          </cell>
          <cell r="DY29">
            <v>1491</v>
          </cell>
          <cell r="DZ29">
            <v>67</v>
          </cell>
          <cell r="EA29">
            <v>1458.8</v>
          </cell>
          <cell r="EB29">
            <v>68</v>
          </cell>
          <cell r="EC29">
            <v>1459.1</v>
          </cell>
          <cell r="ED29">
            <v>67</v>
          </cell>
          <cell r="EE29">
            <v>1430</v>
          </cell>
          <cell r="EF29">
            <v>71</v>
          </cell>
          <cell r="EG29">
            <v>1403</v>
          </cell>
          <cell r="EH29">
            <v>73</v>
          </cell>
          <cell r="EI29">
            <v>3949.5980042765505</v>
          </cell>
          <cell r="EJ29">
            <v>230</v>
          </cell>
          <cell r="EK29">
            <v>3380.6714183891659</v>
          </cell>
          <cell r="EL29">
            <v>180</v>
          </cell>
          <cell r="EM29">
            <v>2964980</v>
          </cell>
          <cell r="EN29">
            <v>1610.9644118446074</v>
          </cell>
          <cell r="EO29">
            <v>2510926</v>
          </cell>
          <cell r="EP29">
            <v>1374.1933012259194</v>
          </cell>
          <cell r="EQ29">
            <v>2857586</v>
          </cell>
          <cell r="ER29">
            <v>1605.114868280627</v>
          </cell>
          <cell r="ES29">
            <v>3292270</v>
          </cell>
          <cell r="ET29">
            <v>1885.499112307428</v>
          </cell>
          <cell r="EU29">
            <v>3772159</v>
          </cell>
          <cell r="EV29">
            <v>2280.2145922746781</v>
          </cell>
          <cell r="EW29">
            <v>4253022</v>
          </cell>
          <cell r="EX29">
            <v>2619.9852153021625</v>
          </cell>
          <cell r="EY29">
            <v>4508186</v>
          </cell>
          <cell r="EZ29">
            <v>2909.2578729994839</v>
          </cell>
          <cell r="FA29">
            <v>4768656</v>
          </cell>
          <cell r="FB29">
            <v>3077.3464119772848</v>
          </cell>
          <cell r="FC29">
            <v>4990584</v>
          </cell>
          <cell r="FD29">
            <v>3269.2983950212906</v>
          </cell>
          <cell r="FE29">
            <v>5485670</v>
          </cell>
          <cell r="FF29">
            <v>3767.6304945054944</v>
          </cell>
          <cell r="FG29">
            <v>6154656</v>
          </cell>
          <cell r="FH29">
            <v>4272.2865472719704</v>
          </cell>
          <cell r="FI29">
            <v>6011680</v>
          </cell>
          <cell r="FJ29">
            <v>4031.978537894031</v>
          </cell>
          <cell r="FK29">
            <v>5608113</v>
          </cell>
          <cell r="FL29">
            <v>3921.7573426573426</v>
          </cell>
          <cell r="FM29">
            <v>5091310</v>
          </cell>
          <cell r="FN29">
            <v>3628.8738417676409</v>
          </cell>
          <cell r="FO29">
            <v>0.25114551503177457</v>
          </cell>
          <cell r="FP29">
            <v>0.20212085847307398</v>
          </cell>
          <cell r="FQ29">
            <v>0.23328030566923064</v>
          </cell>
          <cell r="FR29">
            <v>0.25928279534334159</v>
          </cell>
          <cell r="FS29">
            <v>0.28081280714467249</v>
          </cell>
          <cell r="FT29">
            <v>0.29877528758289867</v>
          </cell>
          <cell r="FU29">
            <v>0.30457837127422888</v>
          </cell>
          <cell r="FV29">
            <v>0.46408719123299508</v>
          </cell>
          <cell r="FW29">
            <v>0.48882451656847731</v>
          </cell>
          <cell r="FX29">
            <v>0.51229349552640768</v>
          </cell>
          <cell r="FY29">
            <v>0.52939743549161788</v>
          </cell>
          <cell r="FZ29">
            <v>0.47917079158473086</v>
          </cell>
          <cell r="GA29">
            <v>0.41900381608553722</v>
          </cell>
          <cell r="GB29">
            <v>0.34604215892403217</v>
          </cell>
          <cell r="GC29">
            <v>8840845</v>
          </cell>
          <cell r="GD29">
            <v>9911968</v>
          </cell>
          <cell r="GE29">
            <v>9391995</v>
          </cell>
          <cell r="GF29">
            <v>9405333</v>
          </cell>
          <cell r="GG29">
            <v>9660843</v>
          </cell>
          <cell r="GH29">
            <v>9981830</v>
          </cell>
          <cell r="GI29">
            <v>10293213</v>
          </cell>
          <cell r="GJ29">
            <v>10275345</v>
          </cell>
          <cell r="GK29">
            <v>10209357</v>
          </cell>
          <cell r="GL29">
            <v>10708061</v>
          </cell>
          <cell r="GM29">
            <v>11625776</v>
          </cell>
          <cell r="GN29">
            <v>12546006.779999999</v>
          </cell>
          <cell r="GO29">
            <v>13824579</v>
          </cell>
          <cell r="GP29">
            <v>14712976.059999999</v>
          </cell>
          <cell r="GQ29">
            <v>0.29611647875879493</v>
          </cell>
          <cell r="GR29">
            <v>0.28125732744250409</v>
          </cell>
          <cell r="GS29">
            <v>0.29237732353535495</v>
          </cell>
          <cell r="GT29">
            <v>0.29983596340328461</v>
          </cell>
          <cell r="GU29">
            <v>0.27853403614570277</v>
          </cell>
          <cell r="GV29">
            <v>0.24962224331501948</v>
          </cell>
          <cell r="GW29">
            <v>0.14083558565484369</v>
          </cell>
          <cell r="GX29">
            <v>0.13951287458194431</v>
          </cell>
          <cell r="GY29">
            <v>6.0808120280836798E-2</v>
          </cell>
          <cell r="GZ29">
            <v>13.973400556328233</v>
          </cell>
          <cell r="HA29">
            <v>13.961566221580656</v>
          </cell>
          <cell r="HB29">
            <v>13.503957783641161</v>
          </cell>
          <cell r="HC29">
            <v>13.485738612175394</v>
          </cell>
          <cell r="HD29">
            <v>12.958707958707958</v>
          </cell>
          <cell r="HE29">
            <v>12.727272727272727</v>
          </cell>
          <cell r="HF29">
            <v>12.411557087745217</v>
          </cell>
          <cell r="HG29">
            <v>12.543859649122806</v>
          </cell>
          <cell r="HH29">
            <v>387</v>
          </cell>
          <cell r="HI29" t="str">
            <v>Y</v>
          </cell>
        </row>
        <row r="30">
          <cell r="A30">
            <v>25</v>
          </cell>
          <cell r="B30">
            <v>414</v>
          </cell>
          <cell r="C30" t="str">
            <v>Audubon</v>
          </cell>
          <cell r="D30">
            <v>11.233477360774506</v>
          </cell>
          <cell r="E30">
            <v>251</v>
          </cell>
          <cell r="F30">
            <v>5.4</v>
          </cell>
          <cell r="G30">
            <v>1</v>
          </cell>
          <cell r="H30">
            <v>4.1485098905390663</v>
          </cell>
          <cell r="I30">
            <v>227</v>
          </cell>
          <cell r="J30">
            <v>8.8538013890453238E-2</v>
          </cell>
          <cell r="K30">
            <v>263</v>
          </cell>
          <cell r="L30">
            <v>1.5964301098170437</v>
          </cell>
          <cell r="M30">
            <v>182</v>
          </cell>
          <cell r="N30">
            <v>0</v>
          </cell>
          <cell r="O30">
            <v>6</v>
          </cell>
          <cell r="P30">
            <v>0.3623470634588738</v>
          </cell>
          <cell r="Q30">
            <v>166</v>
          </cell>
          <cell r="R30">
            <v>0</v>
          </cell>
          <cell r="S30">
            <v>8</v>
          </cell>
          <cell r="T30">
            <v>11.595824424233379</v>
          </cell>
          <cell r="U30">
            <v>255</v>
          </cell>
          <cell r="V30">
            <v>0.79822000000000004</v>
          </cell>
          <cell r="W30">
            <v>195</v>
          </cell>
          <cell r="X30">
            <v>0</v>
          </cell>
          <cell r="Y30">
            <v>1</v>
          </cell>
          <cell r="Z30">
            <v>0.67</v>
          </cell>
          <cell r="AA30">
            <v>81</v>
          </cell>
          <cell r="AB30">
            <v>0.33</v>
          </cell>
          <cell r="AC30">
            <v>1</v>
          </cell>
          <cell r="AD30">
            <v>1</v>
          </cell>
          <cell r="AE30">
            <v>78</v>
          </cell>
          <cell r="AF30">
            <v>0</v>
          </cell>
          <cell r="AG30">
            <v>19</v>
          </cell>
          <cell r="AH30">
            <v>0.52922999999999998</v>
          </cell>
          <cell r="AI30">
            <v>166</v>
          </cell>
          <cell r="AJ30">
            <v>2.3274500000000002</v>
          </cell>
          <cell r="AK30">
            <v>174</v>
          </cell>
          <cell r="AL30">
            <v>13.92327</v>
          </cell>
          <cell r="AM30">
            <v>252</v>
          </cell>
          <cell r="AN30">
            <v>2618032</v>
          </cell>
          <cell r="AO30">
            <v>191</v>
          </cell>
          <cell r="AP30">
            <v>187919282</v>
          </cell>
          <cell r="AQ30">
            <v>179</v>
          </cell>
          <cell r="AR30">
            <v>0.08</v>
          </cell>
          <cell r="AS30">
            <v>8.2816897678990878E-2</v>
          </cell>
          <cell r="AT30">
            <v>0</v>
          </cell>
          <cell r="AU30">
            <v>0.08</v>
          </cell>
          <cell r="AV30">
            <v>223304</v>
          </cell>
          <cell r="AW30">
            <v>121</v>
          </cell>
          <cell r="AX30">
            <v>0</v>
          </cell>
          <cell r="AY30">
            <v>89</v>
          </cell>
          <cell r="AZ30">
            <v>2019</v>
          </cell>
          <cell r="BA30">
            <v>2013</v>
          </cell>
          <cell r="BB30">
            <v>1033928</v>
          </cell>
          <cell r="BC30">
            <v>232</v>
          </cell>
          <cell r="BD30">
            <v>188953210</v>
          </cell>
          <cell r="BE30">
            <v>183</v>
          </cell>
          <cell r="BF30">
            <v>627.70000000000005</v>
          </cell>
          <cell r="BG30">
            <v>185</v>
          </cell>
          <cell r="BH30">
            <v>299377.54022622271</v>
          </cell>
          <cell r="BI30">
            <v>150</v>
          </cell>
          <cell r="BJ30">
            <v>1647.1690297913015</v>
          </cell>
          <cell r="BK30">
            <v>240</v>
          </cell>
          <cell r="BL30">
            <v>301024.70925601397</v>
          </cell>
          <cell r="BM30">
            <v>164</v>
          </cell>
          <cell r="BN30">
            <v>5.4718731690242255E-3</v>
          </cell>
          <cell r="BO30">
            <v>237</v>
          </cell>
          <cell r="BP30">
            <v>1014764</v>
          </cell>
          <cell r="BQ30">
            <v>183</v>
          </cell>
          <cell r="BR30">
            <v>779585</v>
          </cell>
          <cell r="BS30">
            <v>186</v>
          </cell>
          <cell r="BT30">
            <v>16638</v>
          </cell>
          <cell r="BU30">
            <v>262</v>
          </cell>
          <cell r="BV30">
            <v>300000</v>
          </cell>
          <cell r="BW30">
            <v>190</v>
          </cell>
          <cell r="BX30">
            <v>0</v>
          </cell>
          <cell r="BY30">
            <v>6</v>
          </cell>
          <cell r="BZ30">
            <v>2110987</v>
          </cell>
          <cell r="CA30">
            <v>186</v>
          </cell>
          <cell r="CB30">
            <v>68092</v>
          </cell>
          <cell r="CC30">
            <v>157</v>
          </cell>
          <cell r="CD30">
            <v>150000</v>
          </cell>
          <cell r="CE30">
            <v>185</v>
          </cell>
          <cell r="CF30">
            <v>0</v>
          </cell>
          <cell r="CG30">
            <v>2</v>
          </cell>
          <cell r="CH30">
            <v>126599</v>
          </cell>
          <cell r="CI30">
            <v>120</v>
          </cell>
          <cell r="CJ30">
            <v>62354</v>
          </cell>
          <cell r="CK30">
            <v>170</v>
          </cell>
          <cell r="CL30">
            <v>188953</v>
          </cell>
          <cell r="CM30">
            <v>128</v>
          </cell>
          <cell r="CN30">
            <v>0</v>
          </cell>
          <cell r="CO30">
            <v>19</v>
          </cell>
          <cell r="CP30">
            <v>100000</v>
          </cell>
          <cell r="CQ30">
            <v>162</v>
          </cell>
          <cell r="CR30">
            <v>2618032</v>
          </cell>
          <cell r="CS30">
            <v>191</v>
          </cell>
          <cell r="CT30">
            <v>627.70000000000005</v>
          </cell>
          <cell r="CU30">
            <v>185</v>
          </cell>
          <cell r="CV30">
            <v>5847</v>
          </cell>
          <cell r="CW30">
            <v>61</v>
          </cell>
          <cell r="CX30">
            <v>3670162</v>
          </cell>
          <cell r="CY30">
            <v>186</v>
          </cell>
          <cell r="CZ30">
            <v>608.1</v>
          </cell>
          <cell r="DA30">
            <v>193</v>
          </cell>
          <cell r="DB30">
            <v>5962</v>
          </cell>
          <cell r="DC30">
            <v>61</v>
          </cell>
          <cell r="DD30">
            <v>3706864</v>
          </cell>
          <cell r="DE30">
            <v>185</v>
          </cell>
          <cell r="DF30">
            <v>36702</v>
          </cell>
          <cell r="DG30">
            <v>203</v>
          </cell>
          <cell r="DH30">
            <v>81372</v>
          </cell>
          <cell r="DI30">
            <v>102</v>
          </cell>
          <cell r="DJ30" t="str">
            <v>101</v>
          </cell>
          <cell r="DK30">
            <v>825.5</v>
          </cell>
          <cell r="DL30">
            <v>814.4</v>
          </cell>
          <cell r="DM30">
            <v>810.4</v>
          </cell>
          <cell r="DN30">
            <v>815.6</v>
          </cell>
          <cell r="DO30">
            <v>779</v>
          </cell>
          <cell r="DP30">
            <v>773.1</v>
          </cell>
          <cell r="DQ30">
            <v>749</v>
          </cell>
          <cell r="DR30">
            <v>167</v>
          </cell>
          <cell r="DS30">
            <v>740.6</v>
          </cell>
          <cell r="DT30">
            <v>166</v>
          </cell>
          <cell r="DU30">
            <v>718.1</v>
          </cell>
          <cell r="DV30">
            <v>163</v>
          </cell>
          <cell r="DW30">
            <v>687</v>
          </cell>
          <cell r="DX30">
            <v>171</v>
          </cell>
          <cell r="DY30">
            <v>675</v>
          </cell>
          <cell r="DZ30">
            <v>177</v>
          </cell>
          <cell r="EA30">
            <v>633.29999999999995</v>
          </cell>
          <cell r="EB30">
            <v>193</v>
          </cell>
          <cell r="EC30">
            <v>643.4</v>
          </cell>
          <cell r="ED30">
            <v>188</v>
          </cell>
          <cell r="EE30">
            <v>627.70000000000005</v>
          </cell>
          <cell r="EF30">
            <v>185</v>
          </cell>
          <cell r="EG30">
            <v>608.1</v>
          </cell>
          <cell r="EH30">
            <v>193</v>
          </cell>
          <cell r="EI30">
            <v>4305.2655813188621</v>
          </cell>
          <cell r="EJ30">
            <v>173</v>
          </cell>
          <cell r="EK30">
            <v>3471.4471304061831</v>
          </cell>
          <cell r="EL30">
            <v>161</v>
          </cell>
          <cell r="EM30">
            <v>1361933</v>
          </cell>
          <cell r="EN30">
            <v>1649.8279830405816</v>
          </cell>
          <cell r="EO30">
            <v>1109074</v>
          </cell>
          <cell r="EP30">
            <v>1361.8295677799608</v>
          </cell>
          <cell r="EQ30">
            <v>1081270</v>
          </cell>
          <cell r="ER30">
            <v>1334.2423494570583</v>
          </cell>
          <cell r="ES30">
            <v>1078314</v>
          </cell>
          <cell r="ET30">
            <v>1322.1113290828837</v>
          </cell>
          <cell r="EU30">
            <v>1168285</v>
          </cell>
          <cell r="EV30">
            <v>1499.7240051347883</v>
          </cell>
          <cell r="EW30">
            <v>1174603</v>
          </cell>
          <cell r="EX30">
            <v>1519.3416116931833</v>
          </cell>
          <cell r="EY30">
            <v>1141068</v>
          </cell>
          <cell r="EZ30">
            <v>1523.4552736982644</v>
          </cell>
          <cell r="FA30">
            <v>1063615</v>
          </cell>
          <cell r="FB30">
            <v>1420.0467289719627</v>
          </cell>
          <cell r="FC30">
            <v>1229031</v>
          </cell>
          <cell r="FD30">
            <v>1659.5071563597082</v>
          </cell>
          <cell r="FE30">
            <v>1330098</v>
          </cell>
          <cell r="FF30">
            <v>1852.2462052638907</v>
          </cell>
          <cell r="FG30">
            <v>1196636</v>
          </cell>
          <cell r="FH30">
            <v>1741.8282387190684</v>
          </cell>
          <cell r="FI30">
            <v>954719</v>
          </cell>
          <cell r="FJ30">
            <v>1414.3985185185186</v>
          </cell>
          <cell r="FK30">
            <v>744458</v>
          </cell>
          <cell r="FL30">
            <v>1186.0092400828421</v>
          </cell>
          <cell r="FM30">
            <v>502914</v>
          </cell>
          <cell r="FN30">
            <v>827.02516033547113</v>
          </cell>
          <cell r="FO30">
            <v>0.25698095171784746</v>
          </cell>
          <cell r="FP30">
            <v>0.19726539745791849</v>
          </cell>
          <cell r="FQ30">
            <v>0.19489439307538836</v>
          </cell>
          <cell r="FR30">
            <v>0.19013567819791169</v>
          </cell>
          <cell r="FS30">
            <v>0.1958467155817567</v>
          </cell>
          <cell r="FT30">
            <v>0.19691765808402256</v>
          </cell>
          <cell r="FU30">
            <v>0.18834931648623515</v>
          </cell>
          <cell r="FV30">
            <v>0.21867161131114199</v>
          </cell>
          <cell r="FW30">
            <v>0.25197908277826891</v>
          </cell>
          <cell r="FX30">
            <v>0.26618985503127801</v>
          </cell>
          <cell r="FY30">
            <v>0.21301320959025474</v>
          </cell>
          <cell r="FZ30">
            <v>0.17310464296504455</v>
          </cell>
          <cell r="GA30">
            <v>0.14335607710970141</v>
          </cell>
          <cell r="GB30">
            <v>8.7877084988307139E-2</v>
          </cell>
          <cell r="GC30">
            <v>3937810</v>
          </cell>
          <cell r="GD30">
            <v>4513169</v>
          </cell>
          <cell r="GE30">
            <v>4466709</v>
          </cell>
          <cell r="GF30">
            <v>4592973</v>
          </cell>
          <cell r="GG30">
            <v>4797018</v>
          </cell>
          <cell r="GH30">
            <v>4790342</v>
          </cell>
          <cell r="GI30">
            <v>4917186</v>
          </cell>
          <cell r="GJ30">
            <v>4863983</v>
          </cell>
          <cell r="GK30">
            <v>4877512</v>
          </cell>
          <cell r="GL30">
            <v>4996802</v>
          </cell>
          <cell r="GM30">
            <v>5617661</v>
          </cell>
          <cell r="GN30">
            <v>5515270.9000000004</v>
          </cell>
          <cell r="GO30">
            <v>5403330</v>
          </cell>
          <cell r="GP30">
            <v>5722925.3800000008</v>
          </cell>
          <cell r="GQ30">
            <v>0.14327532751967578</v>
          </cell>
          <cell r="GR30">
            <v>6.2236616262337438E-2</v>
          </cell>
          <cell r="GS30">
            <v>3.652607769768737E-2</v>
          </cell>
          <cell r="GT30">
            <v>5.1961149049217961E-2</v>
          </cell>
          <cell r="GU30">
            <v>7.1236880547340981E-2</v>
          </cell>
          <cell r="GV30">
            <v>7.6294533494378147E-2</v>
          </cell>
          <cell r="GW30">
            <v>7.1365698816289652E-2</v>
          </cell>
          <cell r="GX30">
            <v>2.4920434020184137E-2</v>
          </cell>
          <cell r="GY30">
            <v>-4.9463841703555281E-3</v>
          </cell>
          <cell r="GZ30">
            <v>12.560655737704918</v>
          </cell>
          <cell r="HA30">
            <v>12.285</v>
          </cell>
          <cell r="HB30">
            <v>12.017241379310345</v>
          </cell>
          <cell r="HC30">
            <v>11.789473684210526</v>
          </cell>
          <cell r="HD30">
            <v>11.514545454545454</v>
          </cell>
          <cell r="HE30">
            <v>11.552727272727273</v>
          </cell>
          <cell r="HF30">
            <v>11.75140186915888</v>
          </cell>
          <cell r="HG30">
            <v>13.077083333333334</v>
          </cell>
          <cell r="HH30">
            <v>414</v>
          </cell>
          <cell r="HI30" t="str">
            <v>Y</v>
          </cell>
        </row>
        <row r="31">
          <cell r="A31">
            <v>26</v>
          </cell>
          <cell r="B31">
            <v>423</v>
          </cell>
          <cell r="C31" t="str">
            <v>Aurelia</v>
          </cell>
          <cell r="D31">
            <v>9.0276240014360365</v>
          </cell>
          <cell r="E31">
            <v>338</v>
          </cell>
          <cell r="F31">
            <v>5.4</v>
          </cell>
          <cell r="G31">
            <v>1</v>
          </cell>
          <cell r="H31">
            <v>3.0169279056968334</v>
          </cell>
          <cell r="I31">
            <v>335</v>
          </cell>
          <cell r="J31">
            <v>0.34692093426820508</v>
          </cell>
          <cell r="K31">
            <v>192</v>
          </cell>
          <cell r="L31">
            <v>0.26377808262485181</v>
          </cell>
          <cell r="M31">
            <v>305</v>
          </cell>
          <cell r="N31">
            <v>0</v>
          </cell>
          <cell r="O31">
            <v>6</v>
          </cell>
          <cell r="P31">
            <v>0.17257115816982446</v>
          </cell>
          <cell r="Q31">
            <v>223</v>
          </cell>
          <cell r="R31">
            <v>0</v>
          </cell>
          <cell r="S31">
            <v>8</v>
          </cell>
          <cell r="T31">
            <v>9.2001951596058618</v>
          </cell>
          <cell r="U31">
            <v>346</v>
          </cell>
          <cell r="V31">
            <v>1.28121</v>
          </cell>
          <cell r="W31">
            <v>61</v>
          </cell>
          <cell r="X31">
            <v>0</v>
          </cell>
          <cell r="Y31">
            <v>1</v>
          </cell>
          <cell r="Z31">
            <v>0.67</v>
          </cell>
          <cell r="AA31">
            <v>81</v>
          </cell>
          <cell r="AB31">
            <v>0.33</v>
          </cell>
          <cell r="AC31">
            <v>1</v>
          </cell>
          <cell r="AD31">
            <v>1</v>
          </cell>
          <cell r="AE31">
            <v>78</v>
          </cell>
          <cell r="AF31">
            <v>0</v>
          </cell>
          <cell r="AG31">
            <v>19</v>
          </cell>
          <cell r="AH31">
            <v>0</v>
          </cell>
          <cell r="AI31">
            <v>184</v>
          </cell>
          <cell r="AJ31">
            <v>2.2812099999999997</v>
          </cell>
          <cell r="AK31">
            <v>178</v>
          </cell>
          <cell r="AL31">
            <v>11.48141</v>
          </cell>
          <cell r="AM31">
            <v>344</v>
          </cell>
          <cell r="AN31">
            <v>1523436</v>
          </cell>
          <cell r="AO31">
            <v>299</v>
          </cell>
          <cell r="AP31">
            <v>132687294</v>
          </cell>
          <cell r="AQ31">
            <v>251</v>
          </cell>
          <cell r="AR31">
            <v>0.09</v>
          </cell>
          <cell r="AS31">
            <v>8.8775786420762989E-2</v>
          </cell>
          <cell r="AT31">
            <v>0</v>
          </cell>
          <cell r="AU31">
            <v>0.09</v>
          </cell>
          <cell r="AV31">
            <v>123643</v>
          </cell>
          <cell r="AW31">
            <v>207</v>
          </cell>
          <cell r="AX31">
            <v>0</v>
          </cell>
          <cell r="AY31">
            <v>89</v>
          </cell>
          <cell r="AZ31">
            <v>2020</v>
          </cell>
          <cell r="BA31">
            <v>2013</v>
          </cell>
          <cell r="BB31">
            <v>0</v>
          </cell>
          <cell r="BC31">
            <v>267</v>
          </cell>
          <cell r="BD31">
            <v>132687294</v>
          </cell>
          <cell r="BE31">
            <v>253</v>
          </cell>
          <cell r="BF31">
            <v>285.2</v>
          </cell>
          <cell r="BG31">
            <v>314</v>
          </cell>
          <cell r="BH31">
            <v>465242.96633941098</v>
          </cell>
          <cell r="BI31">
            <v>27</v>
          </cell>
          <cell r="BJ31">
            <v>0</v>
          </cell>
          <cell r="BK31">
            <v>267</v>
          </cell>
          <cell r="BL31">
            <v>465242.96633941098</v>
          </cell>
          <cell r="BM31">
            <v>33</v>
          </cell>
          <cell r="BN31">
            <v>0</v>
          </cell>
          <cell r="BO31">
            <v>267</v>
          </cell>
          <cell r="BP31">
            <v>716511</v>
          </cell>
          <cell r="BQ31">
            <v>256</v>
          </cell>
          <cell r="BR31">
            <v>400308</v>
          </cell>
          <cell r="BS31">
            <v>311</v>
          </cell>
          <cell r="BT31">
            <v>46032</v>
          </cell>
          <cell r="BU31">
            <v>218</v>
          </cell>
          <cell r="BV31">
            <v>35000</v>
          </cell>
          <cell r="BW31">
            <v>307</v>
          </cell>
          <cell r="BX31">
            <v>0</v>
          </cell>
          <cell r="BY31">
            <v>6</v>
          </cell>
          <cell r="BZ31">
            <v>1197851</v>
          </cell>
          <cell r="CA31">
            <v>299</v>
          </cell>
          <cell r="CB31">
            <v>22898</v>
          </cell>
          <cell r="CC31">
            <v>249</v>
          </cell>
          <cell r="CD31">
            <v>170000</v>
          </cell>
          <cell r="CE31">
            <v>173</v>
          </cell>
          <cell r="CF31">
            <v>0</v>
          </cell>
          <cell r="CG31">
            <v>2</v>
          </cell>
          <cell r="CH31">
            <v>88900</v>
          </cell>
          <cell r="CI31">
            <v>157</v>
          </cell>
          <cell r="CJ31">
            <v>43787</v>
          </cell>
          <cell r="CK31">
            <v>239</v>
          </cell>
          <cell r="CL31">
            <v>132687</v>
          </cell>
          <cell r="CM31">
            <v>175</v>
          </cell>
          <cell r="CN31">
            <v>0</v>
          </cell>
          <cell r="CO31">
            <v>19</v>
          </cell>
          <cell r="CP31">
            <v>0</v>
          </cell>
          <cell r="CQ31">
            <v>185</v>
          </cell>
          <cell r="CR31">
            <v>1523436</v>
          </cell>
          <cell r="CS31">
            <v>299</v>
          </cell>
          <cell r="CT31">
            <v>285.2</v>
          </cell>
          <cell r="CU31">
            <v>314</v>
          </cell>
          <cell r="CV31">
            <v>5835</v>
          </cell>
          <cell r="CW31">
            <v>73</v>
          </cell>
          <cell r="CX31">
            <v>1703462</v>
          </cell>
          <cell r="CY31">
            <v>314</v>
          </cell>
          <cell r="CZ31">
            <v>282.5</v>
          </cell>
          <cell r="DA31">
            <v>315</v>
          </cell>
          <cell r="DB31">
            <v>5950</v>
          </cell>
          <cell r="DC31">
            <v>73</v>
          </cell>
          <cell r="DD31">
            <v>1705345</v>
          </cell>
          <cell r="DE31">
            <v>316</v>
          </cell>
          <cell r="DF31">
            <v>1883</v>
          </cell>
          <cell r="DG31">
            <v>276</v>
          </cell>
          <cell r="DH31">
            <v>24470</v>
          </cell>
          <cell r="DI31">
            <v>190</v>
          </cell>
          <cell r="DJ31" t="str">
            <v>Scale down</v>
          </cell>
          <cell r="DK31">
            <v>429</v>
          </cell>
          <cell r="DL31">
            <v>421.2</v>
          </cell>
          <cell r="DM31">
            <v>417.2</v>
          </cell>
          <cell r="DN31">
            <v>408.8</v>
          </cell>
          <cell r="DO31">
            <v>400.1</v>
          </cell>
          <cell r="DP31">
            <v>366.8</v>
          </cell>
          <cell r="DQ31">
            <v>361.7</v>
          </cell>
          <cell r="DR31">
            <v>304</v>
          </cell>
          <cell r="DS31">
            <v>343.1</v>
          </cell>
          <cell r="DT31">
            <v>307</v>
          </cell>
          <cell r="DU31">
            <v>334.3</v>
          </cell>
          <cell r="DV31">
            <v>309</v>
          </cell>
          <cell r="DW31">
            <v>336.3</v>
          </cell>
          <cell r="DX31">
            <v>306</v>
          </cell>
          <cell r="DY31">
            <v>311</v>
          </cell>
          <cell r="DZ31">
            <v>312</v>
          </cell>
          <cell r="EA31">
            <v>300.10000000000002</v>
          </cell>
          <cell r="EB31">
            <v>314</v>
          </cell>
          <cell r="EC31">
            <v>293</v>
          </cell>
          <cell r="ED31">
            <v>313</v>
          </cell>
          <cell r="EE31">
            <v>285.2</v>
          </cell>
          <cell r="EF31">
            <v>314</v>
          </cell>
          <cell r="EG31">
            <v>282.5</v>
          </cell>
          <cell r="EH31">
            <v>314</v>
          </cell>
          <cell r="EI31">
            <v>5392.6938053097347</v>
          </cell>
          <cell r="EJ31">
            <v>71</v>
          </cell>
          <cell r="EK31">
            <v>4240.1805309734509</v>
          </cell>
          <cell r="EL31">
            <v>70</v>
          </cell>
          <cell r="EM31">
            <v>850110</v>
          </cell>
          <cell r="EN31">
            <v>1981.6083916083917</v>
          </cell>
          <cell r="EO31">
            <v>750052</v>
          </cell>
          <cell r="EP31">
            <v>1780.7502374169042</v>
          </cell>
          <cell r="EQ31">
            <v>597033</v>
          </cell>
          <cell r="ER31">
            <v>1431.0474592521573</v>
          </cell>
          <cell r="ES31">
            <v>417362</v>
          </cell>
          <cell r="ET31">
            <v>1020.9442270058709</v>
          </cell>
          <cell r="EU31">
            <v>362421</v>
          </cell>
          <cell r="EV31">
            <v>905.82604348912764</v>
          </cell>
          <cell r="EW31">
            <v>238892</v>
          </cell>
          <cell r="EX31">
            <v>651.28680479825516</v>
          </cell>
          <cell r="EY31">
            <v>202544</v>
          </cell>
          <cell r="EZ31">
            <v>559.97788222283657</v>
          </cell>
          <cell r="FA31">
            <v>190918</v>
          </cell>
          <cell r="FB31">
            <v>527.83522256013271</v>
          </cell>
          <cell r="FC31">
            <v>242601</v>
          </cell>
          <cell r="FD31">
            <v>707.0853978431943</v>
          </cell>
          <cell r="FE31">
            <v>234639</v>
          </cell>
          <cell r="FF31">
            <v>701.88154352378103</v>
          </cell>
          <cell r="FG31">
            <v>390619</v>
          </cell>
          <cell r="FH31">
            <v>1161.5194766577461</v>
          </cell>
          <cell r="FI31">
            <v>268930</v>
          </cell>
          <cell r="FJ31">
            <v>864.72668810289395</v>
          </cell>
          <cell r="FK31">
            <v>151220</v>
          </cell>
          <cell r="FL31">
            <v>530.22440392706869</v>
          </cell>
          <cell r="FM31">
            <v>322578</v>
          </cell>
          <cell r="FN31">
            <v>1141.8690265486725</v>
          </cell>
          <cell r="FO31">
            <v>0.27064749287095319</v>
          </cell>
          <cell r="FP31">
            <v>0.23330753649299005</v>
          </cell>
          <cell r="FQ31">
            <v>0.18986404641203819</v>
          </cell>
          <cell r="FR31">
            <v>0.13686333407662946</v>
          </cell>
          <cell r="FS31">
            <v>0.12567881352758323</v>
          </cell>
          <cell r="FT31">
            <v>8.4458303282281905E-2</v>
          </cell>
          <cell r="FU31">
            <v>7.3194062342011965E-2</v>
          </cell>
          <cell r="FV31">
            <v>7.6645145957299557E-2</v>
          </cell>
          <cell r="FW31">
            <v>9.8983243095478041E-2</v>
          </cell>
          <cell r="FX31">
            <v>9.5051191912350314E-2</v>
          </cell>
          <cell r="FY31">
            <v>0.15473607611408716</v>
          </cell>
          <cell r="FZ31">
            <v>0.10003957427624058</v>
          </cell>
          <cell r="GA31">
            <v>5.7057906870568879E-2</v>
          </cell>
          <cell r="GB31">
            <v>0.12756870238888252</v>
          </cell>
          <cell r="GC31">
            <v>2290913</v>
          </cell>
          <cell r="GD31">
            <v>2464812</v>
          </cell>
          <cell r="GE31">
            <v>2547496</v>
          </cell>
          <cell r="GF31">
            <v>2632118</v>
          </cell>
          <cell r="GG31">
            <v>2521287</v>
          </cell>
          <cell r="GH31">
            <v>2589628</v>
          </cell>
          <cell r="GI31">
            <v>2564675</v>
          </cell>
          <cell r="GJ31">
            <v>2490934</v>
          </cell>
          <cell r="GK31">
            <v>2450930</v>
          </cell>
          <cell r="GL31">
            <v>2468554</v>
          </cell>
          <cell r="GM31">
            <v>2524421</v>
          </cell>
          <cell r="GN31">
            <v>2688236.15</v>
          </cell>
          <cell r="GO31">
            <v>2768000</v>
          </cell>
          <cell r="GP31">
            <v>2528660.98</v>
          </cell>
          <cell r="GQ31">
            <v>0.1099744792483497</v>
          </cell>
          <cell r="GR31">
            <v>0.12361386887309307</v>
          </cell>
          <cell r="GS31">
            <v>0.16552652174607485</v>
          </cell>
          <cell r="GT31">
            <v>0.19274672757053163</v>
          </cell>
          <cell r="GU31">
            <v>0.21231505660658728</v>
          </cell>
          <cell r="GV31">
            <v>0.2636547649920214</v>
          </cell>
          <cell r="GW31">
            <v>0.2107079375857886</v>
          </cell>
          <cell r="GX31">
            <v>0.12473146496034802</v>
          </cell>
          <cell r="GY31">
            <v>0.17973483993808032</v>
          </cell>
          <cell r="GZ31">
            <v>11.218588640275387</v>
          </cell>
          <cell r="HA31">
            <v>11.676363636363638</v>
          </cell>
          <cell r="HB31">
            <v>11.916363636363636</v>
          </cell>
          <cell r="HC31">
            <v>11.178181818181818</v>
          </cell>
          <cell r="HD31">
            <v>11.047445255474452</v>
          </cell>
          <cell r="HE31">
            <v>10.969696969696971</v>
          </cell>
          <cell r="HF31">
            <v>10.996078431372547</v>
          </cell>
          <cell r="HG31">
            <v>11.883333333333333</v>
          </cell>
          <cell r="HH31">
            <v>423</v>
          </cell>
          <cell r="HI31" t="str">
            <v>Y</v>
          </cell>
        </row>
        <row r="32">
          <cell r="A32">
            <v>27</v>
          </cell>
          <cell r="B32">
            <v>472</v>
          </cell>
          <cell r="C32" t="str">
            <v>Ballard</v>
          </cell>
          <cell r="D32">
            <v>14.726745591671385</v>
          </cell>
          <cell r="E32">
            <v>32</v>
          </cell>
          <cell r="F32">
            <v>5.4</v>
          </cell>
          <cell r="G32">
            <v>1</v>
          </cell>
          <cell r="H32">
            <v>5.9341743249682111</v>
          </cell>
          <cell r="I32">
            <v>28</v>
          </cell>
          <cell r="J32">
            <v>0.5439444027808763</v>
          </cell>
          <cell r="K32">
            <v>140</v>
          </cell>
          <cell r="L32">
            <v>2.8486282312638496</v>
          </cell>
          <cell r="M32">
            <v>59</v>
          </cell>
          <cell r="N32">
            <v>0</v>
          </cell>
          <cell r="O32">
            <v>6</v>
          </cell>
          <cell r="P32">
            <v>2.209039398649856</v>
          </cell>
          <cell r="Q32">
            <v>2</v>
          </cell>
          <cell r="R32">
            <v>0</v>
          </cell>
          <cell r="S32">
            <v>8</v>
          </cell>
          <cell r="T32">
            <v>16.935784990321242</v>
          </cell>
          <cell r="U32">
            <v>5</v>
          </cell>
          <cell r="V32">
            <v>1.45905</v>
          </cell>
          <cell r="W32">
            <v>41</v>
          </cell>
          <cell r="X32">
            <v>0</v>
          </cell>
          <cell r="Y32">
            <v>1</v>
          </cell>
          <cell r="Z32">
            <v>0.85367999999999999</v>
          </cell>
          <cell r="AA32">
            <v>65</v>
          </cell>
          <cell r="AB32">
            <v>0.33</v>
          </cell>
          <cell r="AC32">
            <v>1</v>
          </cell>
          <cell r="AD32">
            <v>1.1836800000000001</v>
          </cell>
          <cell r="AE32">
            <v>62</v>
          </cell>
          <cell r="AF32">
            <v>0</v>
          </cell>
          <cell r="AG32">
            <v>19</v>
          </cell>
          <cell r="AH32">
            <v>4.05</v>
          </cell>
          <cell r="AI32">
            <v>1</v>
          </cell>
          <cell r="AJ32">
            <v>6.6927300000000001</v>
          </cell>
          <cell r="AK32">
            <v>2</v>
          </cell>
          <cell r="AL32">
            <v>23.628509999999999</v>
          </cell>
          <cell r="AM32">
            <v>1</v>
          </cell>
          <cell r="AN32">
            <v>5478014</v>
          </cell>
          <cell r="AO32">
            <v>74</v>
          </cell>
          <cell r="AP32">
            <v>215893388</v>
          </cell>
          <cell r="AQ32">
            <v>144</v>
          </cell>
          <cell r="AR32">
            <v>0</v>
          </cell>
          <cell r="AS32">
            <v>5.9315372085403641E-2</v>
          </cell>
          <cell r="AT32">
            <v>0.02</v>
          </cell>
          <cell r="AU32">
            <v>0.02</v>
          </cell>
          <cell r="AV32">
            <v>0</v>
          </cell>
          <cell r="AW32">
            <v>284</v>
          </cell>
          <cell r="AX32">
            <v>140004</v>
          </cell>
          <cell r="AY32">
            <v>31</v>
          </cell>
          <cell r="AZ32">
            <v>2017</v>
          </cell>
          <cell r="BA32">
            <v>2015</v>
          </cell>
          <cell r="BB32">
            <v>71990161</v>
          </cell>
          <cell r="BC32">
            <v>27</v>
          </cell>
          <cell r="BD32">
            <v>287883549</v>
          </cell>
          <cell r="BE32">
            <v>102</v>
          </cell>
          <cell r="BF32">
            <v>1488.3</v>
          </cell>
          <cell r="BG32">
            <v>68</v>
          </cell>
          <cell r="BH32">
            <v>145060.39642545185</v>
          </cell>
          <cell r="BI32">
            <v>356</v>
          </cell>
          <cell r="BJ32">
            <v>48370.732379224617</v>
          </cell>
          <cell r="BK32">
            <v>19</v>
          </cell>
          <cell r="BL32">
            <v>193431.1288046765</v>
          </cell>
          <cell r="BM32">
            <v>332</v>
          </cell>
          <cell r="BN32">
            <v>0.25006694981379435</v>
          </cell>
          <cell r="BO32">
            <v>5</v>
          </cell>
          <cell r="BP32">
            <v>1165824</v>
          </cell>
          <cell r="BQ32">
            <v>146</v>
          </cell>
          <cell r="BR32">
            <v>1281149</v>
          </cell>
          <cell r="BS32">
            <v>100</v>
          </cell>
          <cell r="BT32">
            <v>117434</v>
          </cell>
          <cell r="BU32">
            <v>118</v>
          </cell>
          <cell r="BV32">
            <v>615000</v>
          </cell>
          <cell r="BW32">
            <v>68</v>
          </cell>
          <cell r="BX32">
            <v>0</v>
          </cell>
          <cell r="BY32">
            <v>6</v>
          </cell>
          <cell r="BZ32">
            <v>3179407</v>
          </cell>
          <cell r="CA32">
            <v>108</v>
          </cell>
          <cell r="CB32">
            <v>476917</v>
          </cell>
          <cell r="CC32">
            <v>36</v>
          </cell>
          <cell r="CD32">
            <v>315000</v>
          </cell>
          <cell r="CE32">
            <v>74</v>
          </cell>
          <cell r="CF32">
            <v>0</v>
          </cell>
          <cell r="CG32">
            <v>2</v>
          </cell>
          <cell r="CH32">
            <v>245760</v>
          </cell>
          <cell r="CI32">
            <v>65</v>
          </cell>
          <cell r="CJ32">
            <v>95002</v>
          </cell>
          <cell r="CK32">
            <v>91</v>
          </cell>
          <cell r="CL32">
            <v>340762</v>
          </cell>
          <cell r="CM32">
            <v>66</v>
          </cell>
          <cell r="CN32">
            <v>0</v>
          </cell>
          <cell r="CO32">
            <v>19</v>
          </cell>
          <cell r="CP32">
            <v>1165928</v>
          </cell>
          <cell r="CQ32">
            <v>16</v>
          </cell>
          <cell r="CR32">
            <v>5478014</v>
          </cell>
          <cell r="CS32">
            <v>74</v>
          </cell>
          <cell r="CT32">
            <v>1488.3</v>
          </cell>
          <cell r="CU32">
            <v>68</v>
          </cell>
          <cell r="CV32">
            <v>5768</v>
          </cell>
          <cell r="CW32">
            <v>184</v>
          </cell>
          <cell r="CX32">
            <v>8584514</v>
          </cell>
          <cell r="CY32">
            <v>68</v>
          </cell>
          <cell r="CZ32">
            <v>1495.7</v>
          </cell>
          <cell r="DA32">
            <v>63</v>
          </cell>
          <cell r="DB32">
            <v>5883</v>
          </cell>
          <cell r="DC32">
            <v>185</v>
          </cell>
          <cell r="DD32">
            <v>8799203</v>
          </cell>
          <cell r="DE32">
            <v>66</v>
          </cell>
          <cell r="DF32">
            <v>214689</v>
          </cell>
          <cell r="DG32">
            <v>55</v>
          </cell>
          <cell r="DH32">
            <v>0</v>
          </cell>
          <cell r="DI32">
            <v>223</v>
          </cell>
          <cell r="DJ32" t="str">
            <v>No Guar</v>
          </cell>
          <cell r="DK32">
            <v>1303.5999999999999</v>
          </cell>
          <cell r="DL32">
            <v>1286.8</v>
          </cell>
          <cell r="DM32">
            <v>1251.8</v>
          </cell>
          <cell r="DN32">
            <v>1279.2</v>
          </cell>
          <cell r="DO32">
            <v>1242.9000000000001</v>
          </cell>
          <cell r="DP32">
            <v>1251.9000000000001</v>
          </cell>
          <cell r="DQ32">
            <v>1224.2</v>
          </cell>
          <cell r="DR32">
            <v>92</v>
          </cell>
          <cell r="DS32">
            <v>1267.7</v>
          </cell>
          <cell r="DT32">
            <v>87</v>
          </cell>
          <cell r="DU32">
            <v>1283.2</v>
          </cell>
          <cell r="DV32">
            <v>87</v>
          </cell>
          <cell r="DW32">
            <v>1297</v>
          </cell>
          <cell r="DX32">
            <v>85</v>
          </cell>
          <cell r="DY32">
            <v>1359.8</v>
          </cell>
          <cell r="DZ32">
            <v>82</v>
          </cell>
          <cell r="EA32">
            <v>1383.7</v>
          </cell>
          <cell r="EB32">
            <v>79</v>
          </cell>
          <cell r="EC32">
            <v>1443.2</v>
          </cell>
          <cell r="ED32">
            <v>69</v>
          </cell>
          <cell r="EE32">
            <v>1488.3</v>
          </cell>
          <cell r="EF32">
            <v>68</v>
          </cell>
          <cell r="EG32">
            <v>1495.7</v>
          </cell>
          <cell r="EH32">
            <v>63</v>
          </cell>
          <cell r="EI32">
            <v>3662.5085244367183</v>
          </cell>
          <cell r="EJ32">
            <v>272</v>
          </cell>
          <cell r="EK32">
            <v>2125.6983352276525</v>
          </cell>
          <cell r="EL32">
            <v>353</v>
          </cell>
          <cell r="EM32">
            <v>5973</v>
          </cell>
          <cell r="EN32">
            <v>4.5819269714636395</v>
          </cell>
          <cell r="EO32">
            <v>1959</v>
          </cell>
          <cell r="EP32">
            <v>1.5223811004041032</v>
          </cell>
          <cell r="EQ32">
            <v>13960</v>
          </cell>
          <cell r="ER32">
            <v>11.151941204665283</v>
          </cell>
          <cell r="ES32">
            <v>177209</v>
          </cell>
          <cell r="ET32">
            <v>138.53111319574734</v>
          </cell>
          <cell r="EU32">
            <v>230396</v>
          </cell>
          <cell r="EV32">
            <v>185.36969989540589</v>
          </cell>
          <cell r="EW32">
            <v>289711</v>
          </cell>
          <cell r="EX32">
            <v>231.41704608994326</v>
          </cell>
          <cell r="EY32">
            <v>609291</v>
          </cell>
          <cell r="EZ32">
            <v>497.70544028753471</v>
          </cell>
          <cell r="FA32">
            <v>473924</v>
          </cell>
          <cell r="FB32">
            <v>387.12955399444536</v>
          </cell>
          <cell r="FC32">
            <v>495803</v>
          </cell>
          <cell r="FD32">
            <v>391.10436223081172</v>
          </cell>
          <cell r="FE32">
            <v>376585</v>
          </cell>
          <cell r="FF32">
            <v>293.47334788029923</v>
          </cell>
          <cell r="FG32">
            <v>434603</v>
          </cell>
          <cell r="FH32">
            <v>335.08326908249808</v>
          </cell>
          <cell r="FI32">
            <v>263665</v>
          </cell>
          <cell r="FJ32">
            <v>193.8998382115017</v>
          </cell>
          <cell r="FK32">
            <v>546970</v>
          </cell>
          <cell r="FL32">
            <v>367.51327017402406</v>
          </cell>
          <cell r="FM32">
            <v>578089</v>
          </cell>
          <cell r="FN32">
            <v>386.50063515410841</v>
          </cell>
          <cell r="FO32">
            <v>9.9716310186005221E-4</v>
          </cell>
          <cell r="FP32">
            <v>2.9937008499726457E-4</v>
          </cell>
          <cell r="FQ32">
            <v>2.0934638639044539E-3</v>
          </cell>
          <cell r="FR32">
            <v>2.5439877940726371E-2</v>
          </cell>
          <cell r="FS32">
            <v>3.0869463447522408E-2</v>
          </cell>
          <cell r="FT32">
            <v>3.5525323186008775E-2</v>
          </cell>
          <cell r="FU32">
            <v>6.9671692029420113E-2</v>
          </cell>
          <cell r="FV32">
            <v>5.4400538490994695E-2</v>
          </cell>
          <cell r="FW32">
            <v>5.5666046162793567E-2</v>
          </cell>
          <cell r="FX32">
            <v>4.013969939219935E-2</v>
          </cell>
          <cell r="FY32">
            <v>4.0464901828133171E-2</v>
          </cell>
          <cell r="FZ32">
            <v>2.4413916419591179E-2</v>
          </cell>
          <cell r="GA32">
            <v>4.7444521344830168E-2</v>
          </cell>
          <cell r="GB32">
            <v>4.6857394643862814E-2</v>
          </cell>
          <cell r="GC32">
            <v>5984020</v>
          </cell>
          <cell r="GD32">
            <v>6541781</v>
          </cell>
          <cell r="GE32">
            <v>6654414</v>
          </cell>
          <cell r="GF32">
            <v>6788587</v>
          </cell>
          <cell r="GG32">
            <v>7233161</v>
          </cell>
          <cell r="GH32">
            <v>7865345</v>
          </cell>
          <cell r="GI32">
            <v>8135882</v>
          </cell>
          <cell r="GJ32">
            <v>8711752</v>
          </cell>
          <cell r="GK32">
            <v>8906740</v>
          </cell>
          <cell r="GL32">
            <v>9381859</v>
          </cell>
          <cell r="GM32">
            <v>10740246</v>
          </cell>
          <cell r="GN32">
            <v>10799783.02</v>
          </cell>
          <cell r="GO32">
            <v>11245318</v>
          </cell>
          <cell r="GP32">
            <v>12337198.950000001</v>
          </cell>
          <cell r="GQ32">
            <v>8.7411769950187318E-2</v>
          </cell>
          <cell r="GR32">
            <v>8.0393971741727369E-2</v>
          </cell>
          <cell r="GS32">
            <v>3.12188785180193E-2</v>
          </cell>
          <cell r="GT32">
            <v>2.5755693571932999E-3</v>
          </cell>
          <cell r="GU32">
            <v>-2.4439458746891032E-2</v>
          </cell>
          <cell r="GV32">
            <v>-8.1500835044618206E-2</v>
          </cell>
          <cell r="GW32">
            <v>-9.0260929638411078E-2</v>
          </cell>
          <cell r="GX32">
            <v>-3.7808624778846146E-2</v>
          </cell>
          <cell r="GY32">
            <v>-2.3141427661969517E-2</v>
          </cell>
          <cell r="GZ32">
            <v>15.198679266765344</v>
          </cell>
          <cell r="HA32">
            <v>14.774075272295912</v>
          </cell>
          <cell r="HB32">
            <v>15.345228859581068</v>
          </cell>
          <cell r="HC32">
            <v>15.690217391304348</v>
          </cell>
          <cell r="HD32">
            <v>15.436458333333334</v>
          </cell>
          <cell r="HE32">
            <v>15.646464646464647</v>
          </cell>
          <cell r="HF32">
            <v>14.810280373831777</v>
          </cell>
          <cell r="HG32">
            <v>14.174285714285714</v>
          </cell>
          <cell r="HH32">
            <v>472</v>
          </cell>
          <cell r="HI32" t="str">
            <v>Y</v>
          </cell>
        </row>
        <row r="33">
          <cell r="A33">
            <v>28</v>
          </cell>
          <cell r="B33">
            <v>504</v>
          </cell>
          <cell r="C33" t="str">
            <v>Battle Creek-Ida Grove</v>
          </cell>
          <cell r="D33">
            <v>11.804732055247586</v>
          </cell>
          <cell r="E33">
            <v>205</v>
          </cell>
          <cell r="F33">
            <v>5.4</v>
          </cell>
          <cell r="G33">
            <v>1</v>
          </cell>
          <cell r="H33">
            <v>3.9098692616907562</v>
          </cell>
          <cell r="I33">
            <v>261</v>
          </cell>
          <cell r="J33">
            <v>0.11131900404577139</v>
          </cell>
          <cell r="K33">
            <v>258</v>
          </cell>
          <cell r="L33">
            <v>2.3835434061369187</v>
          </cell>
          <cell r="M33">
            <v>101</v>
          </cell>
          <cell r="N33">
            <v>0</v>
          </cell>
          <cell r="O33">
            <v>6</v>
          </cell>
          <cell r="P33">
            <v>0.59767727257842096</v>
          </cell>
          <cell r="Q33">
            <v>117</v>
          </cell>
          <cell r="R33">
            <v>0</v>
          </cell>
          <cell r="S33">
            <v>8</v>
          </cell>
          <cell r="T33">
            <v>12.402409327826007</v>
          </cell>
          <cell r="U33">
            <v>203</v>
          </cell>
          <cell r="V33">
            <v>0.62724999999999997</v>
          </cell>
          <cell r="W33">
            <v>258</v>
          </cell>
          <cell r="X33">
            <v>0</v>
          </cell>
          <cell r="Y33">
            <v>1</v>
          </cell>
          <cell r="Z33">
            <v>0.39415</v>
          </cell>
          <cell r="AA33">
            <v>192</v>
          </cell>
          <cell r="AB33">
            <v>0.33</v>
          </cell>
          <cell r="AC33">
            <v>1</v>
          </cell>
          <cell r="AD33">
            <v>0.72415000000000007</v>
          </cell>
          <cell r="AE33">
            <v>182</v>
          </cell>
          <cell r="AF33">
            <v>0</v>
          </cell>
          <cell r="AG33">
            <v>19</v>
          </cell>
          <cell r="AH33">
            <v>0</v>
          </cell>
          <cell r="AI33">
            <v>184</v>
          </cell>
          <cell r="AJ33">
            <v>1.3513999999999999</v>
          </cell>
          <cell r="AK33">
            <v>286</v>
          </cell>
          <cell r="AL33">
            <v>13.75381</v>
          </cell>
          <cell r="AM33">
            <v>263</v>
          </cell>
          <cell r="AN33">
            <v>2743964</v>
          </cell>
          <cell r="AO33">
            <v>178</v>
          </cell>
          <cell r="AP33">
            <v>199283134</v>
          </cell>
          <cell r="AQ33">
            <v>164</v>
          </cell>
          <cell r="AR33">
            <v>0.05</v>
          </cell>
          <cell r="AS33">
            <v>8.1886546030000812E-2</v>
          </cell>
          <cell r="AT33">
            <v>0.02</v>
          </cell>
          <cell r="AU33">
            <v>7.0000000000000007E-2</v>
          </cell>
          <cell r="AV33">
            <v>181053</v>
          </cell>
          <cell r="AW33">
            <v>154</v>
          </cell>
          <cell r="AX33">
            <v>72421</v>
          </cell>
          <cell r="AY33">
            <v>53</v>
          </cell>
          <cell r="AZ33">
            <v>2018</v>
          </cell>
          <cell r="BA33">
            <v>2012</v>
          </cell>
          <cell r="BB33">
            <v>4229760</v>
          </cell>
          <cell r="BC33">
            <v>176</v>
          </cell>
          <cell r="BD33">
            <v>203512894</v>
          </cell>
          <cell r="BE33">
            <v>171</v>
          </cell>
          <cell r="BF33">
            <v>654.6</v>
          </cell>
          <cell r="BG33">
            <v>177</v>
          </cell>
          <cell r="BH33">
            <v>304434.97402994195</v>
          </cell>
          <cell r="BI33">
            <v>146</v>
          </cell>
          <cell r="BJ33">
            <v>6461.594867094409</v>
          </cell>
          <cell r="BK33">
            <v>172</v>
          </cell>
          <cell r="BL33">
            <v>310896.56889703637</v>
          </cell>
          <cell r="BM33">
            <v>152</v>
          </cell>
          <cell r="BN33">
            <v>2.078374454249567E-2</v>
          </cell>
          <cell r="BO33">
            <v>191</v>
          </cell>
          <cell r="BP33">
            <v>1076129</v>
          </cell>
          <cell r="BQ33">
            <v>165</v>
          </cell>
          <cell r="BR33">
            <v>779171</v>
          </cell>
          <cell r="BS33">
            <v>187</v>
          </cell>
          <cell r="BT33">
            <v>22184</v>
          </cell>
          <cell r="BU33">
            <v>259</v>
          </cell>
          <cell r="BV33">
            <v>475000</v>
          </cell>
          <cell r="BW33">
            <v>104</v>
          </cell>
          <cell r="BX33">
            <v>0</v>
          </cell>
          <cell r="BY33">
            <v>6</v>
          </cell>
          <cell r="BZ33">
            <v>2352484</v>
          </cell>
          <cell r="CA33">
            <v>165</v>
          </cell>
          <cell r="CB33">
            <v>119107</v>
          </cell>
          <cell r="CC33">
            <v>110</v>
          </cell>
          <cell r="CD33">
            <v>125000</v>
          </cell>
          <cell r="CE33">
            <v>218</v>
          </cell>
          <cell r="CF33">
            <v>0</v>
          </cell>
          <cell r="CG33">
            <v>2</v>
          </cell>
          <cell r="CH33">
            <v>80214</v>
          </cell>
          <cell r="CI33">
            <v>166</v>
          </cell>
          <cell r="CJ33">
            <v>67159</v>
          </cell>
          <cell r="CK33">
            <v>158</v>
          </cell>
          <cell r="CL33">
            <v>147373</v>
          </cell>
          <cell r="CM33">
            <v>165</v>
          </cell>
          <cell r="CN33">
            <v>0</v>
          </cell>
          <cell r="CO33">
            <v>19</v>
          </cell>
          <cell r="CP33">
            <v>0</v>
          </cell>
          <cell r="CQ33">
            <v>185</v>
          </cell>
          <cell r="CR33">
            <v>2743964</v>
          </cell>
          <cell r="CS33">
            <v>178</v>
          </cell>
          <cell r="CT33">
            <v>654.6</v>
          </cell>
          <cell r="CU33">
            <v>177</v>
          </cell>
          <cell r="CV33">
            <v>5768</v>
          </cell>
          <cell r="CW33">
            <v>184</v>
          </cell>
          <cell r="CX33">
            <v>3824677</v>
          </cell>
          <cell r="CY33">
            <v>176</v>
          </cell>
          <cell r="CZ33">
            <v>641.9</v>
          </cell>
          <cell r="DA33">
            <v>176</v>
          </cell>
          <cell r="DB33">
            <v>5883</v>
          </cell>
          <cell r="DC33">
            <v>185</v>
          </cell>
          <cell r="DD33">
            <v>3813490</v>
          </cell>
          <cell r="DE33">
            <v>178</v>
          </cell>
          <cell r="DF33">
            <v>-11187</v>
          </cell>
          <cell r="DG33">
            <v>288</v>
          </cell>
          <cell r="DH33">
            <v>37192</v>
          </cell>
          <cell r="DI33">
            <v>170</v>
          </cell>
          <cell r="DJ33" t="str">
            <v>101</v>
          </cell>
          <cell r="DK33">
            <v>897.8</v>
          </cell>
          <cell r="DL33">
            <v>899</v>
          </cell>
          <cell r="DM33">
            <v>898.4</v>
          </cell>
          <cell r="DN33">
            <v>887.4</v>
          </cell>
          <cell r="DO33">
            <v>878.4</v>
          </cell>
          <cell r="DP33">
            <v>848.2</v>
          </cell>
          <cell r="DQ33">
            <v>848.7</v>
          </cell>
          <cell r="DR33">
            <v>141</v>
          </cell>
          <cell r="DS33">
            <v>818.3</v>
          </cell>
          <cell r="DT33">
            <v>140</v>
          </cell>
          <cell r="DU33">
            <v>769.6</v>
          </cell>
          <cell r="DV33">
            <v>153</v>
          </cell>
          <cell r="DW33">
            <v>751.8</v>
          </cell>
          <cell r="DX33">
            <v>157</v>
          </cell>
          <cell r="DY33">
            <v>719.3</v>
          </cell>
          <cell r="DZ33">
            <v>164</v>
          </cell>
          <cell r="EA33">
            <v>702.9</v>
          </cell>
          <cell r="EB33">
            <v>167</v>
          </cell>
          <cell r="EC33">
            <v>682.8</v>
          </cell>
          <cell r="ED33">
            <v>169</v>
          </cell>
          <cell r="EE33">
            <v>654.6</v>
          </cell>
          <cell r="EF33">
            <v>177</v>
          </cell>
          <cell r="EG33">
            <v>641.9</v>
          </cell>
          <cell r="EH33">
            <v>176</v>
          </cell>
          <cell r="EI33">
            <v>4274.7530768032402</v>
          </cell>
          <cell r="EJ33">
            <v>178</v>
          </cell>
          <cell r="EK33">
            <v>3664.8761489328558</v>
          </cell>
          <cell r="EL33">
            <v>126</v>
          </cell>
          <cell r="EM33">
            <v>432460</v>
          </cell>
          <cell r="EN33">
            <v>481.68857206504794</v>
          </cell>
          <cell r="EO33">
            <v>491297</v>
          </cell>
          <cell r="EP33">
            <v>546.49276974416023</v>
          </cell>
          <cell r="EQ33">
            <v>537707</v>
          </cell>
          <cell r="ER33">
            <v>598.51625111308999</v>
          </cell>
          <cell r="ES33">
            <v>273701</v>
          </cell>
          <cell r="ET33">
            <v>308.43024566148301</v>
          </cell>
          <cell r="EU33">
            <v>331464</v>
          </cell>
          <cell r="EV33">
            <v>377.3497267759563</v>
          </cell>
          <cell r="EW33">
            <v>419665</v>
          </cell>
          <cell r="EX33">
            <v>494.77128035840599</v>
          </cell>
          <cell r="EY33">
            <v>615911</v>
          </cell>
          <cell r="EZ33">
            <v>725.71108754565807</v>
          </cell>
          <cell r="FA33">
            <v>708604</v>
          </cell>
          <cell r="FB33">
            <v>834.92871450453629</v>
          </cell>
          <cell r="FC33">
            <v>717239</v>
          </cell>
          <cell r="FD33">
            <v>876.49883905658078</v>
          </cell>
          <cell r="FE33">
            <v>763099</v>
          </cell>
          <cell r="FF33">
            <v>991.55275467775459</v>
          </cell>
          <cell r="FG33">
            <v>1094256</v>
          </cell>
          <cell r="FH33">
            <v>1455.5147645650441</v>
          </cell>
          <cell r="FI33">
            <v>714629</v>
          </cell>
          <cell r="FJ33">
            <v>993.50618657027667</v>
          </cell>
          <cell r="FK33">
            <v>614941</v>
          </cell>
          <cell r="FL33">
            <v>939.41490986862198</v>
          </cell>
          <cell r="FM33">
            <v>663670</v>
          </cell>
          <cell r="FN33">
            <v>1033.9149400218103</v>
          </cell>
          <cell r="FO33">
            <v>8.2247549414428869E-2</v>
          </cell>
          <cell r="FP33">
            <v>8.9765255024957372E-2</v>
          </cell>
          <cell r="FQ33">
            <v>9.4256246038379343E-2</v>
          </cell>
          <cell r="FR33">
            <v>4.8638223568678446E-2</v>
          </cell>
          <cell r="FS33">
            <v>5.9904543534730244E-2</v>
          </cell>
          <cell r="FT33">
            <v>7.3095916389551346E-2</v>
          </cell>
          <cell r="FU33">
            <v>0.10216998266674651</v>
          </cell>
          <cell r="FV33">
            <v>0.12883980825777416</v>
          </cell>
          <cell r="FW33">
            <v>0.1289488204215635</v>
          </cell>
          <cell r="FX33">
            <v>0.13498426744007511</v>
          </cell>
          <cell r="FY33">
            <v>0.18000651425074601</v>
          </cell>
          <cell r="FZ33">
            <v>0.11502247371637916</v>
          </cell>
          <cell r="GA33">
            <v>9.9976539839271072E-2</v>
          </cell>
          <cell r="GB33">
            <v>0.10511223466673909</v>
          </cell>
          <cell r="GC33">
            <v>4825569</v>
          </cell>
          <cell r="GD33">
            <v>4981834</v>
          </cell>
          <cell r="GE33">
            <v>5167029</v>
          </cell>
          <cell r="GF33">
            <v>5353581</v>
          </cell>
          <cell r="GG33">
            <v>5201739</v>
          </cell>
          <cell r="GH33">
            <v>5321627</v>
          </cell>
          <cell r="GI33">
            <v>5412386</v>
          </cell>
          <cell r="GJ33">
            <v>5499884</v>
          </cell>
          <cell r="GK33">
            <v>5562199</v>
          </cell>
          <cell r="GL33">
            <v>5653244</v>
          </cell>
          <cell r="GM33">
            <v>6078980</v>
          </cell>
          <cell r="GN33">
            <v>6212951.0599999996</v>
          </cell>
          <cell r="GO33">
            <v>6250541</v>
          </cell>
          <cell r="GP33">
            <v>6313917.7100000009</v>
          </cell>
          <cell r="GQ33">
            <v>0.22888221488011934</v>
          </cell>
          <cell r="GR33">
            <v>0.23567577817077209</v>
          </cell>
          <cell r="GS33">
            <v>0.25316840667100093</v>
          </cell>
          <cell r="GT33">
            <v>0.2523079776566533</v>
          </cell>
          <cell r="GU33">
            <v>0.22924264211756387</v>
          </cell>
          <cell r="GV33">
            <v>0.15719319049358396</v>
          </cell>
          <cell r="GW33">
            <v>9.7971368201332357E-2</v>
          </cell>
          <cell r="GX33">
            <v>7.6254272001337595E-2</v>
          </cell>
          <cell r="GY33">
            <v>7.3555505135743354E-2</v>
          </cell>
          <cell r="GZ33">
            <v>12.478732766207097</v>
          </cell>
          <cell r="HA33">
            <v>12.047090581883621</v>
          </cell>
          <cell r="HB33">
            <v>12.365066876475217</v>
          </cell>
          <cell r="HC33">
            <v>11.8996015936255</v>
          </cell>
          <cell r="HD33">
            <v>11.514624505928854</v>
          </cell>
          <cell r="HE33">
            <v>12.031535269709543</v>
          </cell>
          <cell r="HF33">
            <v>12.043881856540084</v>
          </cell>
          <cell r="HG33">
            <v>11.48421052631579</v>
          </cell>
          <cell r="HH33">
            <v>504</v>
          </cell>
          <cell r="HI33" t="str">
            <v>Y</v>
          </cell>
        </row>
        <row r="34">
          <cell r="A34">
            <v>29</v>
          </cell>
          <cell r="B34">
            <v>513</v>
          </cell>
          <cell r="C34" t="str">
            <v>Baxter</v>
          </cell>
          <cell r="D34">
            <v>14.444244412839092</v>
          </cell>
          <cell r="E34">
            <v>46</v>
          </cell>
          <cell r="F34">
            <v>5.4</v>
          </cell>
          <cell r="G34">
            <v>1</v>
          </cell>
          <cell r="H34">
            <v>5.9519440182294874</v>
          </cell>
          <cell r="I34">
            <v>27</v>
          </cell>
          <cell r="J34">
            <v>0</v>
          </cell>
          <cell r="K34">
            <v>272</v>
          </cell>
          <cell r="L34">
            <v>3.0922977695323706</v>
          </cell>
          <cell r="M34">
            <v>48</v>
          </cell>
          <cell r="N34">
            <v>0</v>
          </cell>
          <cell r="O34">
            <v>6</v>
          </cell>
          <cell r="P34">
            <v>0.24647908815403652</v>
          </cell>
          <cell r="Q34">
            <v>192</v>
          </cell>
          <cell r="R34">
            <v>0</v>
          </cell>
          <cell r="S34">
            <v>8</v>
          </cell>
          <cell r="T34">
            <v>14.690723500993128</v>
          </cell>
          <cell r="U34">
            <v>58</v>
          </cell>
          <cell r="V34">
            <v>1.68794</v>
          </cell>
          <cell r="W34">
            <v>20</v>
          </cell>
          <cell r="X34">
            <v>0</v>
          </cell>
          <cell r="Y34">
            <v>1</v>
          </cell>
          <cell r="Z34">
            <v>0.34695999999999999</v>
          </cell>
          <cell r="AA34">
            <v>198</v>
          </cell>
          <cell r="AB34">
            <v>0</v>
          </cell>
          <cell r="AC34">
            <v>329</v>
          </cell>
          <cell r="AD34">
            <v>0.34695999999999999</v>
          </cell>
          <cell r="AE34">
            <v>241</v>
          </cell>
          <cell r="AF34">
            <v>0</v>
          </cell>
          <cell r="AG34">
            <v>19</v>
          </cell>
          <cell r="AH34">
            <v>3.4663300000000001</v>
          </cell>
          <cell r="AI34">
            <v>6</v>
          </cell>
          <cell r="AJ34">
            <v>5.5012299999999996</v>
          </cell>
          <cell r="AK34">
            <v>9</v>
          </cell>
          <cell r="AL34">
            <v>20.191949999999999</v>
          </cell>
          <cell r="AM34">
            <v>11</v>
          </cell>
          <cell r="AN34">
            <v>1523302</v>
          </cell>
          <cell r="AO34">
            <v>300</v>
          </cell>
          <cell r="AP34">
            <v>74054964</v>
          </cell>
          <cell r="AQ34">
            <v>339</v>
          </cell>
          <cell r="AR34">
            <v>0.1</v>
          </cell>
          <cell r="AS34">
            <v>7.2677366808087687E-2</v>
          </cell>
          <cell r="AT34">
            <v>0.02</v>
          </cell>
          <cell r="AU34">
            <v>0.12000000000000001</v>
          </cell>
          <cell r="AV34">
            <v>131463</v>
          </cell>
          <cell r="AW34">
            <v>193</v>
          </cell>
          <cell r="AX34">
            <v>26293</v>
          </cell>
          <cell r="AY34">
            <v>83</v>
          </cell>
          <cell r="AZ34">
            <v>2012</v>
          </cell>
          <cell r="BA34">
            <v>2011</v>
          </cell>
          <cell r="BB34">
            <v>7339566</v>
          </cell>
          <cell r="BC34">
            <v>150</v>
          </cell>
          <cell r="BD34">
            <v>81394530</v>
          </cell>
          <cell r="BE34">
            <v>330</v>
          </cell>
          <cell r="BF34">
            <v>383.4</v>
          </cell>
          <cell r="BG34">
            <v>279</v>
          </cell>
          <cell r="BH34">
            <v>193153.27073552427</v>
          </cell>
          <cell r="BI34">
            <v>325</v>
          </cell>
          <cell r="BJ34">
            <v>19143.364632237874</v>
          </cell>
          <cell r="BK34">
            <v>78</v>
          </cell>
          <cell r="BL34">
            <v>212296.63536776215</v>
          </cell>
          <cell r="BM34">
            <v>308</v>
          </cell>
          <cell r="BN34">
            <v>9.0172717994685889E-2</v>
          </cell>
          <cell r="BO34">
            <v>50</v>
          </cell>
          <cell r="BP34">
            <v>399897</v>
          </cell>
          <cell r="BQ34">
            <v>339</v>
          </cell>
          <cell r="BR34">
            <v>440771</v>
          </cell>
          <cell r="BS34">
            <v>297</v>
          </cell>
          <cell r="BT34">
            <v>0</v>
          </cell>
          <cell r="BU34">
            <v>272</v>
          </cell>
          <cell r="BV34">
            <v>229000</v>
          </cell>
          <cell r="BW34">
            <v>226</v>
          </cell>
          <cell r="BX34">
            <v>0</v>
          </cell>
          <cell r="BY34">
            <v>6</v>
          </cell>
          <cell r="BZ34">
            <v>1069668</v>
          </cell>
          <cell r="CA34">
            <v>315</v>
          </cell>
          <cell r="CB34">
            <v>18253</v>
          </cell>
          <cell r="CC34">
            <v>260</v>
          </cell>
          <cell r="CD34">
            <v>125000</v>
          </cell>
          <cell r="CE34">
            <v>218</v>
          </cell>
          <cell r="CF34">
            <v>0</v>
          </cell>
          <cell r="CG34">
            <v>2</v>
          </cell>
          <cell r="CH34">
            <v>28241</v>
          </cell>
          <cell r="CI34">
            <v>224</v>
          </cell>
          <cell r="CJ34">
            <v>0</v>
          </cell>
          <cell r="CK34">
            <v>329</v>
          </cell>
          <cell r="CL34">
            <v>28241</v>
          </cell>
          <cell r="CM34">
            <v>333</v>
          </cell>
          <cell r="CN34">
            <v>0</v>
          </cell>
          <cell r="CO34">
            <v>19</v>
          </cell>
          <cell r="CP34">
            <v>282140</v>
          </cell>
          <cell r="CQ34">
            <v>98</v>
          </cell>
          <cell r="CR34">
            <v>1523302</v>
          </cell>
          <cell r="CS34">
            <v>300</v>
          </cell>
          <cell r="CT34">
            <v>383.4</v>
          </cell>
          <cell r="CU34">
            <v>279</v>
          </cell>
          <cell r="CV34">
            <v>5768</v>
          </cell>
          <cell r="CW34">
            <v>184</v>
          </cell>
          <cell r="CX34">
            <v>2221539</v>
          </cell>
          <cell r="CY34">
            <v>278</v>
          </cell>
          <cell r="CZ34">
            <v>369.4</v>
          </cell>
          <cell r="DA34">
            <v>282</v>
          </cell>
          <cell r="DB34">
            <v>5883</v>
          </cell>
          <cell r="DC34">
            <v>185</v>
          </cell>
          <cell r="DD34">
            <v>2233566</v>
          </cell>
          <cell r="DE34">
            <v>281</v>
          </cell>
          <cell r="DF34">
            <v>12027</v>
          </cell>
          <cell r="DG34">
            <v>263</v>
          </cell>
          <cell r="DH34">
            <v>60386</v>
          </cell>
          <cell r="DI34">
            <v>128</v>
          </cell>
          <cell r="DJ34" t="str">
            <v>101</v>
          </cell>
          <cell r="DK34">
            <v>338.1</v>
          </cell>
          <cell r="DL34">
            <v>344.3</v>
          </cell>
          <cell r="DM34">
            <v>349.5</v>
          </cell>
          <cell r="DN34">
            <v>340.3</v>
          </cell>
          <cell r="DO34">
            <v>338.5</v>
          </cell>
          <cell r="DP34">
            <v>341.4</v>
          </cell>
          <cell r="DQ34">
            <v>340.1</v>
          </cell>
          <cell r="DR34">
            <v>314</v>
          </cell>
          <cell r="DS34">
            <v>345.4</v>
          </cell>
          <cell r="DT34">
            <v>306</v>
          </cell>
          <cell r="DU34">
            <v>348</v>
          </cell>
          <cell r="DV34">
            <v>305</v>
          </cell>
          <cell r="DW34">
            <v>364.4</v>
          </cell>
          <cell r="DX34">
            <v>294</v>
          </cell>
          <cell r="DY34">
            <v>371.6</v>
          </cell>
          <cell r="DZ34">
            <v>288</v>
          </cell>
          <cell r="EA34">
            <v>382.8</v>
          </cell>
          <cell r="EB34">
            <v>285</v>
          </cell>
          <cell r="EC34">
            <v>396.6</v>
          </cell>
          <cell r="ED34">
            <v>276</v>
          </cell>
          <cell r="EE34">
            <v>383.4</v>
          </cell>
          <cell r="EF34">
            <v>279</v>
          </cell>
          <cell r="EG34">
            <v>369.4</v>
          </cell>
          <cell r="EH34">
            <v>282</v>
          </cell>
          <cell r="EI34">
            <v>4123.7195452084461</v>
          </cell>
          <cell r="EJ34">
            <v>204</v>
          </cell>
          <cell r="EK34">
            <v>2895.6903086085545</v>
          </cell>
          <cell r="EL34">
            <v>281</v>
          </cell>
          <cell r="EM34">
            <v>588347</v>
          </cell>
          <cell r="EN34">
            <v>1740.1567583555161</v>
          </cell>
          <cell r="EO34">
            <v>460742</v>
          </cell>
          <cell r="EP34">
            <v>1338.1992448446122</v>
          </cell>
          <cell r="EQ34">
            <v>450398</v>
          </cell>
          <cell r="ER34">
            <v>1288.6924177396281</v>
          </cell>
          <cell r="ES34">
            <v>470059</v>
          </cell>
          <cell r="ET34">
            <v>1381.3076697032029</v>
          </cell>
          <cell r="EU34">
            <v>476818</v>
          </cell>
          <cell r="EV34">
            <v>1408.6203840472674</v>
          </cell>
          <cell r="EW34">
            <v>481475</v>
          </cell>
          <cell r="EX34">
            <v>1410.295840656122</v>
          </cell>
          <cell r="EY34">
            <v>533669</v>
          </cell>
          <cell r="EZ34">
            <v>1569.1531902381651</v>
          </cell>
          <cell r="FA34">
            <v>531754</v>
          </cell>
          <cell r="FB34">
            <v>1563.5224933842987</v>
          </cell>
          <cell r="FC34">
            <v>514170</v>
          </cell>
          <cell r="FD34">
            <v>1488.6218876664736</v>
          </cell>
          <cell r="FE34">
            <v>661531</v>
          </cell>
          <cell r="FF34">
            <v>1900.9511494252874</v>
          </cell>
          <cell r="FG34">
            <v>978649</v>
          </cell>
          <cell r="FH34">
            <v>2685.6448957189905</v>
          </cell>
          <cell r="FI34">
            <v>912719</v>
          </cell>
          <cell r="FJ34">
            <v>2456.1867599569428</v>
          </cell>
          <cell r="FK34">
            <v>895392</v>
          </cell>
          <cell r="FL34">
            <v>2335.3990610328642</v>
          </cell>
          <cell r="FM34">
            <v>1025685</v>
          </cell>
          <cell r="FN34">
            <v>2776.6242555495401</v>
          </cell>
          <cell r="FO34">
            <v>0.25194046749358318</v>
          </cell>
          <cell r="FP34">
            <v>0.17794886570353108</v>
          </cell>
          <cell r="FQ34">
            <v>0.17434054929903486</v>
          </cell>
          <cell r="FR34">
            <v>0.17246213463713017</v>
          </cell>
          <cell r="FS34">
            <v>0.17258199778561911</v>
          </cell>
          <cell r="FT34">
            <v>0.16699124421006264</v>
          </cell>
          <cell r="FU34">
            <v>0.17404427445216245</v>
          </cell>
          <cell r="FV34">
            <v>0.20232946332394652</v>
          </cell>
          <cell r="FW34">
            <v>0.19090536452354043</v>
          </cell>
          <cell r="FX34">
            <v>0.23087863088931049</v>
          </cell>
          <cell r="FY34">
            <v>0.32671620913330729</v>
          </cell>
          <cell r="FZ34">
            <v>0.27073053522751622</v>
          </cell>
          <cell r="GA34">
            <v>0.25818707455629286</v>
          </cell>
          <cell r="GB34">
            <v>0.28255054384433714</v>
          </cell>
          <cell r="GC34">
            <v>1746915</v>
          </cell>
          <cell r="GD34">
            <v>2128440</v>
          </cell>
          <cell r="GE34">
            <v>2133040</v>
          </cell>
          <cell r="GF34">
            <v>2255519</v>
          </cell>
          <cell r="GG34">
            <v>2286031</v>
          </cell>
          <cell r="GH34">
            <v>2401760</v>
          </cell>
          <cell r="GI34">
            <v>2532614</v>
          </cell>
          <cell r="GJ34">
            <v>2628159</v>
          </cell>
          <cell r="GK34">
            <v>2693324</v>
          </cell>
          <cell r="GL34">
            <v>2865276</v>
          </cell>
          <cell r="GM34">
            <v>2995410</v>
          </cell>
          <cell r="GN34">
            <v>3371319.01</v>
          </cell>
          <cell r="GO34">
            <v>3485324</v>
          </cell>
          <cell r="GP34">
            <v>3630093.88</v>
          </cell>
          <cell r="GQ34">
            <v>0.24938978020504454</v>
          </cell>
          <cell r="GR34">
            <v>0.22521756791231401</v>
          </cell>
          <cell r="GS34">
            <v>0.21208424032035944</v>
          </cell>
          <cell r="GT34">
            <v>0.22168704236890335</v>
          </cell>
          <cell r="GU34">
            <v>0.17804991512790802</v>
          </cell>
          <cell r="GV34">
            <v>0</v>
          </cell>
          <cell r="GW34">
            <v>0.1509161531952361</v>
          </cell>
          <cell r="GX34">
            <v>0.1464171225256049</v>
          </cell>
          <cell r="GY34">
            <v>0.17725309486454333</v>
          </cell>
          <cell r="GZ34">
            <v>11.793749999999999</v>
          </cell>
          <cell r="HA34">
            <v>11.36470588235294</v>
          </cell>
          <cell r="HB34">
            <v>11.952238805970149</v>
          </cell>
          <cell r="HC34">
            <v>12.356495468277945</v>
          </cell>
          <cell r="HD34">
            <v>12.523529411764706</v>
          </cell>
          <cell r="HE34">
            <v>12.531428571428572</v>
          </cell>
          <cell r="HF34">
            <v>12.321126760563379</v>
          </cell>
          <cell r="HG34">
            <v>11.981249999999999</v>
          </cell>
          <cell r="HH34">
            <v>513</v>
          </cell>
          <cell r="HI34" t="str">
            <v>Y</v>
          </cell>
        </row>
        <row r="35">
          <cell r="A35">
            <v>30</v>
          </cell>
          <cell r="B35">
            <v>540</v>
          </cell>
          <cell r="C35" t="str">
            <v>BCLUW</v>
          </cell>
          <cell r="D35">
            <v>10.417057509118585</v>
          </cell>
          <cell r="E35">
            <v>294</v>
          </cell>
          <cell r="F35">
            <v>5.4</v>
          </cell>
          <cell r="G35">
            <v>1</v>
          </cell>
          <cell r="H35">
            <v>4.5506470512078145</v>
          </cell>
          <cell r="I35">
            <v>172</v>
          </cell>
          <cell r="J35">
            <v>0.25777467302871526</v>
          </cell>
          <cell r="K35">
            <v>217</v>
          </cell>
          <cell r="L35">
            <v>0.20863799838565622</v>
          </cell>
          <cell r="M35">
            <v>306</v>
          </cell>
          <cell r="N35">
            <v>0</v>
          </cell>
          <cell r="O35">
            <v>6</v>
          </cell>
          <cell r="P35">
            <v>8.6633289794788182E-2</v>
          </cell>
          <cell r="Q35">
            <v>284</v>
          </cell>
          <cell r="R35">
            <v>0</v>
          </cell>
          <cell r="S35">
            <v>8</v>
          </cell>
          <cell r="T35">
            <v>10.503690798913373</v>
          </cell>
          <cell r="U35">
            <v>304</v>
          </cell>
          <cell r="V35">
            <v>0.77632999999999996</v>
          </cell>
          <cell r="W35">
            <v>207</v>
          </cell>
          <cell r="X35">
            <v>0</v>
          </cell>
          <cell r="Y35">
            <v>1</v>
          </cell>
          <cell r="Z35">
            <v>0</v>
          </cell>
          <cell r="AA35">
            <v>249</v>
          </cell>
          <cell r="AB35">
            <v>0.33</v>
          </cell>
          <cell r="AC35">
            <v>1</v>
          </cell>
          <cell r="AD35">
            <v>0.33</v>
          </cell>
          <cell r="AE35">
            <v>244</v>
          </cell>
          <cell r="AF35">
            <v>0.13500000000000001</v>
          </cell>
          <cell r="AG35">
            <v>1</v>
          </cell>
          <cell r="AH35">
            <v>1.8286199999999999</v>
          </cell>
          <cell r="AI35">
            <v>70</v>
          </cell>
          <cell r="AJ35">
            <v>3.06995</v>
          </cell>
          <cell r="AK35">
            <v>100</v>
          </cell>
          <cell r="AL35">
            <v>13.573639999999999</v>
          </cell>
          <cell r="AM35">
            <v>276</v>
          </cell>
          <cell r="AN35">
            <v>2807113</v>
          </cell>
          <cell r="AO35">
            <v>172</v>
          </cell>
          <cell r="AP35">
            <v>206098603</v>
          </cell>
          <cell r="AQ35">
            <v>160</v>
          </cell>
          <cell r="AR35">
            <v>0.1</v>
          </cell>
          <cell r="AS35">
            <v>8.6350734505485804E-2</v>
          </cell>
          <cell r="AT35">
            <v>0</v>
          </cell>
          <cell r="AU35">
            <v>0.1</v>
          </cell>
          <cell r="AV35">
            <v>279490</v>
          </cell>
          <cell r="AW35">
            <v>82</v>
          </cell>
          <cell r="AX35">
            <v>0</v>
          </cell>
          <cell r="AY35">
            <v>89</v>
          </cell>
          <cell r="AZ35">
            <v>0</v>
          </cell>
          <cell r="BA35">
            <v>2012</v>
          </cell>
          <cell r="BB35">
            <v>4449387</v>
          </cell>
          <cell r="BC35">
            <v>174</v>
          </cell>
          <cell r="BD35">
            <v>210547990</v>
          </cell>
          <cell r="BE35">
            <v>161</v>
          </cell>
          <cell r="BF35">
            <v>621.4</v>
          </cell>
          <cell r="BG35">
            <v>191</v>
          </cell>
          <cell r="BH35">
            <v>331668.17347924045</v>
          </cell>
          <cell r="BI35">
            <v>104</v>
          </cell>
          <cell r="BJ35">
            <v>7160.2623109108472</v>
          </cell>
          <cell r="BK35">
            <v>159</v>
          </cell>
          <cell r="BL35">
            <v>338828.4357901513</v>
          </cell>
          <cell r="BM35">
            <v>115</v>
          </cell>
          <cell r="BN35">
            <v>2.1132412615290225E-2</v>
          </cell>
          <cell r="BO35">
            <v>190</v>
          </cell>
          <cell r="BP35">
            <v>1112932</v>
          </cell>
          <cell r="BQ35">
            <v>160</v>
          </cell>
          <cell r="BR35">
            <v>937882</v>
          </cell>
          <cell r="BS35">
            <v>145</v>
          </cell>
          <cell r="BT35">
            <v>53127</v>
          </cell>
          <cell r="BU35">
            <v>206</v>
          </cell>
          <cell r="BV35">
            <v>43000</v>
          </cell>
          <cell r="BW35">
            <v>306</v>
          </cell>
          <cell r="BX35">
            <v>0</v>
          </cell>
          <cell r="BY35">
            <v>6</v>
          </cell>
          <cell r="BZ35">
            <v>2146941</v>
          </cell>
          <cell r="CA35">
            <v>182</v>
          </cell>
          <cell r="CB35">
            <v>17855</v>
          </cell>
          <cell r="CC35">
            <v>263</v>
          </cell>
          <cell r="CD35">
            <v>160000</v>
          </cell>
          <cell r="CE35">
            <v>179</v>
          </cell>
          <cell r="CF35">
            <v>0</v>
          </cell>
          <cell r="CG35">
            <v>2</v>
          </cell>
          <cell r="CH35">
            <v>0</v>
          </cell>
          <cell r="CI35">
            <v>249</v>
          </cell>
          <cell r="CJ35">
            <v>69481</v>
          </cell>
          <cell r="CK35">
            <v>149</v>
          </cell>
          <cell r="CL35">
            <v>69481</v>
          </cell>
          <cell r="CM35">
            <v>260</v>
          </cell>
          <cell r="CN35">
            <v>27823</v>
          </cell>
          <cell r="CO35">
            <v>10</v>
          </cell>
          <cell r="CP35">
            <v>385013</v>
          </cell>
          <cell r="CQ35">
            <v>71</v>
          </cell>
          <cell r="CR35">
            <v>2807113</v>
          </cell>
          <cell r="CS35">
            <v>172</v>
          </cell>
          <cell r="CT35">
            <v>621.4</v>
          </cell>
          <cell r="CU35">
            <v>191</v>
          </cell>
          <cell r="CV35">
            <v>5849</v>
          </cell>
          <cell r="CW35">
            <v>59</v>
          </cell>
          <cell r="CX35">
            <v>3634569</v>
          </cell>
          <cell r="CY35">
            <v>190</v>
          </cell>
          <cell r="CZ35">
            <v>592.5</v>
          </cell>
          <cell r="DA35">
            <v>198</v>
          </cell>
          <cell r="DB35">
            <v>5964</v>
          </cell>
          <cell r="DC35">
            <v>59</v>
          </cell>
          <cell r="DD35">
            <v>3670915</v>
          </cell>
          <cell r="DE35">
            <v>188</v>
          </cell>
          <cell r="DF35">
            <v>36346</v>
          </cell>
          <cell r="DG35">
            <v>204</v>
          </cell>
          <cell r="DH35">
            <v>137245</v>
          </cell>
          <cell r="DI35">
            <v>58</v>
          </cell>
          <cell r="DJ35" t="str">
            <v>101</v>
          </cell>
          <cell r="DK35">
            <v>685.4</v>
          </cell>
          <cell r="DL35">
            <v>700.7</v>
          </cell>
          <cell r="DM35">
            <v>687.7</v>
          </cell>
          <cell r="DN35">
            <v>689.9</v>
          </cell>
          <cell r="DO35">
            <v>699.5</v>
          </cell>
          <cell r="DP35">
            <v>695.3</v>
          </cell>
          <cell r="DQ35">
            <v>674</v>
          </cell>
          <cell r="DR35">
            <v>192</v>
          </cell>
          <cell r="DS35">
            <v>667.7</v>
          </cell>
          <cell r="DT35">
            <v>188</v>
          </cell>
          <cell r="DU35">
            <v>652.20000000000005</v>
          </cell>
          <cell r="DV35">
            <v>192</v>
          </cell>
          <cell r="DW35">
            <v>622.20000000000005</v>
          </cell>
          <cell r="DX35">
            <v>201</v>
          </cell>
          <cell r="DY35">
            <v>626.6</v>
          </cell>
          <cell r="DZ35">
            <v>196</v>
          </cell>
          <cell r="EA35">
            <v>651.1</v>
          </cell>
          <cell r="EB35">
            <v>186</v>
          </cell>
          <cell r="EC35">
            <v>638.29999999999995</v>
          </cell>
          <cell r="ED35">
            <v>189</v>
          </cell>
          <cell r="EE35">
            <v>621.4</v>
          </cell>
          <cell r="EF35">
            <v>191</v>
          </cell>
          <cell r="EG35">
            <v>592.5</v>
          </cell>
          <cell r="EH35">
            <v>198</v>
          </cell>
          <cell r="EI35">
            <v>4737.7434599156122</v>
          </cell>
          <cell r="EJ35">
            <v>125</v>
          </cell>
          <cell r="EK35">
            <v>3623.5291139240508</v>
          </cell>
          <cell r="EL35">
            <v>133</v>
          </cell>
          <cell r="EM35">
            <v>425250</v>
          </cell>
          <cell r="EN35">
            <v>620.44061861686612</v>
          </cell>
          <cell r="EO35">
            <v>438265</v>
          </cell>
          <cell r="EP35">
            <v>625.46738975310404</v>
          </cell>
          <cell r="EQ35">
            <v>661100</v>
          </cell>
          <cell r="ER35">
            <v>961.32034317289515</v>
          </cell>
          <cell r="ES35">
            <v>586601</v>
          </cell>
          <cell r="ET35">
            <v>850.26960429047688</v>
          </cell>
          <cell r="EU35">
            <v>397932</v>
          </cell>
          <cell r="EV35">
            <v>568.88062902072909</v>
          </cell>
          <cell r="EW35">
            <v>220767</v>
          </cell>
          <cell r="EX35">
            <v>317.51330360995257</v>
          </cell>
          <cell r="EY35">
            <v>647592</v>
          </cell>
          <cell r="EZ35">
            <v>960.81899109792289</v>
          </cell>
          <cell r="FA35">
            <v>1054068</v>
          </cell>
          <cell r="FB35">
            <v>1563.8991097922849</v>
          </cell>
          <cell r="FC35">
            <v>1287798</v>
          </cell>
          <cell r="FD35">
            <v>1928.7075033697768</v>
          </cell>
          <cell r="FE35">
            <v>1480426</v>
          </cell>
          <cell r="FF35">
            <v>2269.8957375038331</v>
          </cell>
          <cell r="FG35">
            <v>1329715</v>
          </cell>
          <cell r="FH35">
            <v>2137.1182899389264</v>
          </cell>
          <cell r="FI35">
            <v>1366182</v>
          </cell>
          <cell r="FJ35">
            <v>2180.3096074050432</v>
          </cell>
          <cell r="FK35">
            <v>1388221</v>
          </cell>
          <cell r="FL35">
            <v>2234.0215642098487</v>
          </cell>
          <cell r="FM35">
            <v>1439080</v>
          </cell>
          <cell r="FN35">
            <v>2428.8270042194094</v>
          </cell>
          <cell r="FO35">
            <v>9.8011671052319213E-2</v>
          </cell>
          <cell r="FP35">
            <v>9.8543361979820721E-2</v>
          </cell>
          <cell r="FQ35">
            <v>0.13416264831507257</v>
          </cell>
          <cell r="FR35">
            <v>0.12455754119671013</v>
          </cell>
          <cell r="FS35">
            <v>8.0201157915655075E-2</v>
          </cell>
          <cell r="FT35">
            <v>4.4153762060848901E-2</v>
          </cell>
          <cell r="FU35">
            <v>0.13086788344046135</v>
          </cell>
          <cell r="FV35">
            <v>0.23545836810625054</v>
          </cell>
          <cell r="FW35">
            <v>0.27770408791489365</v>
          </cell>
          <cell r="FX35">
            <v>0.27482735876499909</v>
          </cell>
          <cell r="FY35">
            <v>0.26030622488387462</v>
          </cell>
          <cell r="FZ35">
            <v>0.25348594382718664</v>
          </cell>
          <cell r="GA35">
            <v>0.23864932918067089</v>
          </cell>
          <cell r="GB35">
            <v>0.23722655980637794</v>
          </cell>
          <cell r="GC35">
            <v>3913519</v>
          </cell>
          <cell r="GD35">
            <v>4009168</v>
          </cell>
          <cell r="GE35">
            <v>4266501</v>
          </cell>
          <cell r="GF35">
            <v>4122877</v>
          </cell>
          <cell r="GG35">
            <v>4563742</v>
          </cell>
          <cell r="GH35">
            <v>4779192</v>
          </cell>
          <cell r="GI35">
            <v>4300849</v>
          </cell>
          <cell r="GJ35">
            <v>4476664</v>
          </cell>
          <cell r="GK35">
            <v>4637303</v>
          </cell>
          <cell r="GL35">
            <v>5386749</v>
          </cell>
          <cell r="GM35">
            <v>5108272</v>
          </cell>
          <cell r="GN35">
            <v>5389576.9500000002</v>
          </cell>
          <cell r="GO35">
            <v>5794952</v>
          </cell>
          <cell r="GP35">
            <v>6066268.4700000007</v>
          </cell>
          <cell r="GQ35">
            <v>3.1899392152828131E-2</v>
          </cell>
          <cell r="GR35">
            <v>4.2251491178543425E-2</v>
          </cell>
          <cell r="GS35">
            <v>0.13146475912345254</v>
          </cell>
          <cell r="GT35">
            <v>0.18601515011213041</v>
          </cell>
          <cell r="GU35">
            <v>0.22814003690552404</v>
          </cell>
          <cell r="GV35">
            <v>0.19952618995706595</v>
          </cell>
          <cell r="GW35">
            <v>0.17579646695644546</v>
          </cell>
          <cell r="GX35">
            <v>0.17105226197877269</v>
          </cell>
          <cell r="GY35">
            <v>0.16801588547611176</v>
          </cell>
          <cell r="GZ35">
            <v>13.432503541793162</v>
          </cell>
          <cell r="HA35">
            <v>13.074052249066982</v>
          </cell>
          <cell r="HB35">
            <v>12.933941678238446</v>
          </cell>
          <cell r="HC35">
            <v>12.664153937710772</v>
          </cell>
          <cell r="HD35">
            <v>13.481076705120422</v>
          </cell>
          <cell r="HE35">
            <v>12.975454001197367</v>
          </cell>
          <cell r="HF35">
            <v>12.909200724783572</v>
          </cell>
          <cell r="HG35">
            <v>13.22127659574468</v>
          </cell>
          <cell r="HH35">
            <v>540</v>
          </cell>
          <cell r="HI35" t="str">
            <v>Y</v>
          </cell>
        </row>
        <row r="36">
          <cell r="A36">
            <v>31</v>
          </cell>
          <cell r="B36">
            <v>549</v>
          </cell>
          <cell r="C36" t="str">
            <v>Bedford</v>
          </cell>
          <cell r="D36">
            <v>12.093291839126781</v>
          </cell>
          <cell r="E36">
            <v>187</v>
          </cell>
          <cell r="F36">
            <v>5.4</v>
          </cell>
          <cell r="G36">
            <v>1</v>
          </cell>
          <cell r="H36">
            <v>4.128367432106935</v>
          </cell>
          <cell r="I36">
            <v>229</v>
          </cell>
          <cell r="J36">
            <v>0.68605891823483378</v>
          </cell>
          <cell r="K36">
            <v>115</v>
          </cell>
          <cell r="L36">
            <v>1.9179654861444808</v>
          </cell>
          <cell r="M36">
            <v>146</v>
          </cell>
          <cell r="N36">
            <v>0</v>
          </cell>
          <cell r="O36">
            <v>6</v>
          </cell>
          <cell r="P36">
            <v>0.48451271173248456</v>
          </cell>
          <cell r="Q36">
            <v>137</v>
          </cell>
          <cell r="R36">
            <v>0</v>
          </cell>
          <cell r="S36">
            <v>8</v>
          </cell>
          <cell r="T36">
            <v>12.577804550859266</v>
          </cell>
          <cell r="U36">
            <v>192</v>
          </cell>
          <cell r="V36">
            <v>0</v>
          </cell>
          <cell r="W36">
            <v>347</v>
          </cell>
          <cell r="X36">
            <v>0</v>
          </cell>
          <cell r="Y36">
            <v>1</v>
          </cell>
          <cell r="Z36">
            <v>0.16500000000000001</v>
          </cell>
          <cell r="AA36">
            <v>228</v>
          </cell>
          <cell r="AB36">
            <v>0.33</v>
          </cell>
          <cell r="AC36">
            <v>1</v>
          </cell>
          <cell r="AD36">
            <v>0.495</v>
          </cell>
          <cell r="AE36">
            <v>219</v>
          </cell>
          <cell r="AF36">
            <v>0</v>
          </cell>
          <cell r="AG36">
            <v>19</v>
          </cell>
          <cell r="AH36">
            <v>0.44669999999999999</v>
          </cell>
          <cell r="AI36">
            <v>171</v>
          </cell>
          <cell r="AJ36">
            <v>0.94169999999999998</v>
          </cell>
          <cell r="AK36">
            <v>337</v>
          </cell>
          <cell r="AL36">
            <v>13.55861</v>
          </cell>
          <cell r="AM36">
            <v>277</v>
          </cell>
          <cell r="AN36">
            <v>2030339</v>
          </cell>
          <cell r="AO36">
            <v>257</v>
          </cell>
          <cell r="AP36">
            <v>150159115</v>
          </cell>
          <cell r="AQ36">
            <v>259</v>
          </cell>
          <cell r="AR36">
            <v>0.1</v>
          </cell>
          <cell r="AS36">
            <v>7.9242658072207164E-2</v>
          </cell>
          <cell r="AT36">
            <v>0</v>
          </cell>
          <cell r="AU36">
            <v>0.1</v>
          </cell>
          <cell r="AV36">
            <v>166631</v>
          </cell>
          <cell r="AW36">
            <v>161</v>
          </cell>
          <cell r="AX36">
            <v>0</v>
          </cell>
          <cell r="AY36">
            <v>89</v>
          </cell>
          <cell r="AZ36">
            <v>2012</v>
          </cell>
          <cell r="BA36">
            <v>2014</v>
          </cell>
          <cell r="BB36">
            <v>278167</v>
          </cell>
          <cell r="BC36">
            <v>254</v>
          </cell>
          <cell r="BD36">
            <v>150437282</v>
          </cell>
          <cell r="BE36">
            <v>264</v>
          </cell>
          <cell r="BF36">
            <v>536.29999999999995</v>
          </cell>
          <cell r="BG36">
            <v>221</v>
          </cell>
          <cell r="BH36">
            <v>279990.89129218721</v>
          </cell>
          <cell r="BI36">
            <v>175</v>
          </cell>
          <cell r="BJ36">
            <v>518.67797874324071</v>
          </cell>
          <cell r="BK36">
            <v>254</v>
          </cell>
          <cell r="BL36">
            <v>280509.56927093049</v>
          </cell>
          <cell r="BM36">
            <v>196</v>
          </cell>
          <cell r="BN36">
            <v>1.8490562731650522E-3</v>
          </cell>
          <cell r="BO36">
            <v>255</v>
          </cell>
          <cell r="BP36">
            <v>804988</v>
          </cell>
          <cell r="BQ36">
            <v>240</v>
          </cell>
          <cell r="BR36">
            <v>619912</v>
          </cell>
          <cell r="BS36">
            <v>238</v>
          </cell>
          <cell r="BT36">
            <v>103018</v>
          </cell>
          <cell r="BU36">
            <v>136</v>
          </cell>
          <cell r="BV36">
            <v>288000</v>
          </cell>
          <cell r="BW36">
            <v>200</v>
          </cell>
          <cell r="BX36">
            <v>0</v>
          </cell>
          <cell r="BY36">
            <v>6</v>
          </cell>
          <cell r="BZ36">
            <v>1815918</v>
          </cell>
          <cell r="CA36">
            <v>227</v>
          </cell>
          <cell r="CB36">
            <v>72754</v>
          </cell>
          <cell r="CC36">
            <v>152</v>
          </cell>
          <cell r="CD36">
            <v>0</v>
          </cell>
          <cell r="CE36">
            <v>347</v>
          </cell>
          <cell r="CF36">
            <v>0</v>
          </cell>
          <cell r="CG36">
            <v>2</v>
          </cell>
          <cell r="CH36">
            <v>24822</v>
          </cell>
          <cell r="CI36">
            <v>226</v>
          </cell>
          <cell r="CJ36">
            <v>49645</v>
          </cell>
          <cell r="CK36">
            <v>226</v>
          </cell>
          <cell r="CL36">
            <v>74467</v>
          </cell>
          <cell r="CM36">
            <v>251</v>
          </cell>
          <cell r="CN36">
            <v>0</v>
          </cell>
          <cell r="CO36">
            <v>19</v>
          </cell>
          <cell r="CP36">
            <v>67200</v>
          </cell>
          <cell r="CQ36">
            <v>170</v>
          </cell>
          <cell r="CR36">
            <v>2030339</v>
          </cell>
          <cell r="CS36">
            <v>257</v>
          </cell>
          <cell r="CT36">
            <v>536.29999999999995</v>
          </cell>
          <cell r="CU36">
            <v>221</v>
          </cell>
          <cell r="CV36">
            <v>5768</v>
          </cell>
          <cell r="CW36">
            <v>184</v>
          </cell>
          <cell r="CX36">
            <v>3093378</v>
          </cell>
          <cell r="CY36">
            <v>226</v>
          </cell>
          <cell r="CZ36">
            <v>531</v>
          </cell>
          <cell r="DA36">
            <v>220</v>
          </cell>
          <cell r="DB36">
            <v>5883</v>
          </cell>
          <cell r="DC36">
            <v>185</v>
          </cell>
          <cell r="DD36">
            <v>3124312</v>
          </cell>
          <cell r="DE36">
            <v>225</v>
          </cell>
          <cell r="DF36">
            <v>30934</v>
          </cell>
          <cell r="DG36">
            <v>217</v>
          </cell>
          <cell r="DH36">
            <v>439</v>
          </cell>
          <cell r="DI36">
            <v>222</v>
          </cell>
          <cell r="DJ36" t="str">
            <v>101</v>
          </cell>
          <cell r="DK36">
            <v>649.6</v>
          </cell>
          <cell r="DL36">
            <v>644.20000000000005</v>
          </cell>
          <cell r="DM36">
            <v>672.2</v>
          </cell>
          <cell r="DN36">
            <v>667.2</v>
          </cell>
          <cell r="DO36">
            <v>636.4</v>
          </cell>
          <cell r="DP36">
            <v>604.6</v>
          </cell>
          <cell r="DQ36">
            <v>573.5</v>
          </cell>
          <cell r="DR36">
            <v>223</v>
          </cell>
          <cell r="DS36">
            <v>566.5</v>
          </cell>
          <cell r="DT36">
            <v>224</v>
          </cell>
          <cell r="DU36">
            <v>553.70000000000005</v>
          </cell>
          <cell r="DV36">
            <v>229</v>
          </cell>
          <cell r="DW36">
            <v>530</v>
          </cell>
          <cell r="DX36">
            <v>238</v>
          </cell>
          <cell r="DY36">
            <v>510.7</v>
          </cell>
          <cell r="DZ36">
            <v>244</v>
          </cell>
          <cell r="EA36">
            <v>484.8</v>
          </cell>
          <cell r="EB36">
            <v>255</v>
          </cell>
          <cell r="EC36">
            <v>494.8</v>
          </cell>
          <cell r="ED36">
            <v>242</v>
          </cell>
          <cell r="EE36">
            <v>536.29999999999995</v>
          </cell>
          <cell r="EF36">
            <v>219</v>
          </cell>
          <cell r="EG36">
            <v>531</v>
          </cell>
          <cell r="EH36">
            <v>220</v>
          </cell>
          <cell r="EI36">
            <v>3823.6139359698682</v>
          </cell>
          <cell r="EJ36">
            <v>243</v>
          </cell>
          <cell r="EK36">
            <v>3419.8079096045199</v>
          </cell>
          <cell r="EL36">
            <v>173</v>
          </cell>
          <cell r="EM36">
            <v>564536</v>
          </cell>
          <cell r="EN36">
            <v>869.05172413793105</v>
          </cell>
          <cell r="EO36">
            <v>568750</v>
          </cell>
          <cell r="EP36">
            <v>882.87798820242153</v>
          </cell>
          <cell r="EQ36">
            <v>566929</v>
          </cell>
          <cell r="ER36">
            <v>843.39333531686987</v>
          </cell>
          <cell r="ES36">
            <v>594201</v>
          </cell>
          <cell r="ET36">
            <v>890.58902877697835</v>
          </cell>
          <cell r="EU36">
            <v>660461</v>
          </cell>
          <cell r="EV36">
            <v>1037.8079824010058</v>
          </cell>
          <cell r="EW36">
            <v>682213</v>
          </cell>
          <cell r="EX36">
            <v>1128.3708236850809</v>
          </cell>
          <cell r="EY36">
            <v>843207</v>
          </cell>
          <cell r="EZ36">
            <v>1470.2824760244116</v>
          </cell>
          <cell r="FA36">
            <v>892523</v>
          </cell>
          <cell r="FB36">
            <v>1556.2737576285963</v>
          </cell>
          <cell r="FC36">
            <v>1021965</v>
          </cell>
          <cell r="FD36">
            <v>1803.9982347749337</v>
          </cell>
          <cell r="FE36">
            <v>1210555</v>
          </cell>
          <cell r="FF36">
            <v>2186.3012461621815</v>
          </cell>
          <cell r="FG36">
            <v>1246515</v>
          </cell>
          <cell r="FH36">
            <v>2351.9150943396226</v>
          </cell>
          <cell r="FI36">
            <v>1225876</v>
          </cell>
          <cell r="FJ36">
            <v>2400.3837869590757</v>
          </cell>
          <cell r="FK36">
            <v>1306405</v>
          </cell>
          <cell r="FL36">
            <v>2435.959351109454</v>
          </cell>
          <cell r="FM36">
            <v>1391482</v>
          </cell>
          <cell r="FN36">
            <v>2620.4934086629</v>
          </cell>
          <cell r="FO36">
            <v>0.15144668638611963</v>
          </cell>
          <cell r="FP36">
            <v>0.13842342112116279</v>
          </cell>
          <cell r="FQ36">
            <v>0.13207588488529509</v>
          </cell>
          <cell r="FR36">
            <v>0.12891822775269351</v>
          </cell>
          <cell r="FS36">
            <v>0.13501762692253047</v>
          </cell>
          <cell r="FT36">
            <v>0.13575275878097859</v>
          </cell>
          <cell r="FU36">
            <v>0.16493685232210462</v>
          </cell>
          <cell r="FV36">
            <v>0.20745619010074789</v>
          </cell>
          <cell r="FW36">
            <v>0.24482713103323703</v>
          </cell>
          <cell r="FX36">
            <v>0.28628527616937671</v>
          </cell>
          <cell r="FY36">
            <v>0.2620571649855476</v>
          </cell>
          <cell r="FZ36">
            <v>0.26900935929072484</v>
          </cell>
          <cell r="GA36">
            <v>0.27097822682516537</v>
          </cell>
          <cell r="GB36">
            <v>0.26932047274117654</v>
          </cell>
          <cell r="GC36">
            <v>3163086</v>
          </cell>
          <cell r="GD36">
            <v>3540020</v>
          </cell>
          <cell r="GE36">
            <v>3725520</v>
          </cell>
          <cell r="GF36">
            <v>4014930</v>
          </cell>
          <cell r="GG36">
            <v>4231204</v>
          </cell>
          <cell r="GH36">
            <v>4343195</v>
          </cell>
          <cell r="GI36">
            <v>4269095</v>
          </cell>
          <cell r="GJ36">
            <v>4302224</v>
          </cell>
          <cell r="GK36">
            <v>4174231</v>
          </cell>
          <cell r="GL36">
            <v>4228492</v>
          </cell>
          <cell r="GM36">
            <v>4756653</v>
          </cell>
          <cell r="GN36">
            <v>4557001.3</v>
          </cell>
          <cell r="GO36">
            <v>4740541</v>
          </cell>
          <cell r="GP36">
            <v>5166640.2699999996</v>
          </cell>
          <cell r="GQ36">
            <v>6.1403373020382915E-2</v>
          </cell>
          <cell r="GR36">
            <v>6.2126522858398925E-2</v>
          </cell>
          <cell r="GS36">
            <v>5.4986068031367255E-2</v>
          </cell>
          <cell r="GT36">
            <v>5.8648051331856653E-2</v>
          </cell>
          <cell r="GU36">
            <v>7.5651737183296444E-2</v>
          </cell>
          <cell r="GV36">
            <v>6.9085598730146608E-2</v>
          </cell>
          <cell r="GW36">
            <v>4.8628284545465549E-2</v>
          </cell>
          <cell r="GX36">
            <v>4.817219132374044E-2</v>
          </cell>
          <cell r="GY36">
            <v>6.027842916592821E-2</v>
          </cell>
          <cell r="GZ36">
            <v>11.128440366972477</v>
          </cell>
          <cell r="HA36">
            <v>10.643243243243244</v>
          </cell>
          <cell r="HB36">
            <v>10.106194690265486</v>
          </cell>
          <cell r="HC36">
            <v>10.274285714285714</v>
          </cell>
          <cell r="HD36">
            <v>9.9825242718446603</v>
          </cell>
          <cell r="HE36">
            <v>10.856</v>
          </cell>
          <cell r="HF36">
            <v>10.704477611940298</v>
          </cell>
          <cell r="HG36">
            <v>11.172916666666666</v>
          </cell>
          <cell r="HH36">
            <v>549</v>
          </cell>
          <cell r="HI36" t="str">
            <v>Y</v>
          </cell>
        </row>
        <row r="37">
          <cell r="A37">
            <v>32</v>
          </cell>
          <cell r="B37">
            <v>576</v>
          </cell>
          <cell r="C37" t="str">
            <v>Belle Plaine</v>
          </cell>
          <cell r="D37">
            <v>14.178187952353531</v>
          </cell>
          <cell r="E37">
            <v>51</v>
          </cell>
          <cell r="F37">
            <v>5.4</v>
          </cell>
          <cell r="G37">
            <v>1</v>
          </cell>
          <cell r="H37">
            <v>5.4997640473258125</v>
          </cell>
          <cell r="I37">
            <v>59</v>
          </cell>
          <cell r="J37">
            <v>0.47971824714249883</v>
          </cell>
          <cell r="K37">
            <v>155</v>
          </cell>
          <cell r="L37">
            <v>2.7987087266791235</v>
          </cell>
          <cell r="M37">
            <v>65</v>
          </cell>
          <cell r="N37">
            <v>0</v>
          </cell>
          <cell r="O37">
            <v>6</v>
          </cell>
          <cell r="P37">
            <v>0.29851066421538924</v>
          </cell>
          <cell r="Q37">
            <v>176</v>
          </cell>
          <cell r="R37">
            <v>0</v>
          </cell>
          <cell r="S37">
            <v>8</v>
          </cell>
          <cell r="T37">
            <v>14.476698616568919</v>
          </cell>
          <cell r="U37">
            <v>69</v>
          </cell>
          <cell r="V37">
            <v>1.38174</v>
          </cell>
          <cell r="W37">
            <v>46</v>
          </cell>
          <cell r="X37">
            <v>0</v>
          </cell>
          <cell r="Y37">
            <v>1</v>
          </cell>
          <cell r="Z37">
            <v>0.41814000000000001</v>
          </cell>
          <cell r="AA37">
            <v>187</v>
          </cell>
          <cell r="AB37">
            <v>0.33</v>
          </cell>
          <cell r="AC37">
            <v>1</v>
          </cell>
          <cell r="AD37">
            <v>0.74814000000000003</v>
          </cell>
          <cell r="AE37">
            <v>177</v>
          </cell>
          <cell r="AF37">
            <v>0</v>
          </cell>
          <cell r="AG37">
            <v>19</v>
          </cell>
          <cell r="AH37">
            <v>2.51681</v>
          </cell>
          <cell r="AI37">
            <v>30</v>
          </cell>
          <cell r="AJ37">
            <v>4.6466899999999995</v>
          </cell>
          <cell r="AK37">
            <v>29</v>
          </cell>
          <cell r="AL37">
            <v>19.123390000000001</v>
          </cell>
          <cell r="AM37">
            <v>23</v>
          </cell>
          <cell r="AN37">
            <v>2443713</v>
          </cell>
          <cell r="AO37">
            <v>211</v>
          </cell>
          <cell r="AP37">
            <v>127737480</v>
          </cell>
          <cell r="AQ37">
            <v>254</v>
          </cell>
          <cell r="AR37">
            <v>0.09</v>
          </cell>
          <cell r="AS37">
            <v>7.3326900901855452E-2</v>
          </cell>
          <cell r="AT37">
            <v>0.01</v>
          </cell>
          <cell r="AU37">
            <v>9.9999999999999992E-2</v>
          </cell>
          <cell r="AV37">
            <v>209539</v>
          </cell>
          <cell r="AW37">
            <v>135</v>
          </cell>
          <cell r="AX37">
            <v>23282</v>
          </cell>
          <cell r="AY37">
            <v>85</v>
          </cell>
          <cell r="AZ37">
            <v>2011</v>
          </cell>
          <cell r="BA37">
            <v>2014</v>
          </cell>
          <cell r="BB37">
            <v>287500</v>
          </cell>
          <cell r="BC37">
            <v>253</v>
          </cell>
          <cell r="BD37">
            <v>128024980</v>
          </cell>
          <cell r="BE37">
            <v>262</v>
          </cell>
          <cell r="BF37">
            <v>617.5</v>
          </cell>
          <cell r="BG37">
            <v>193</v>
          </cell>
          <cell r="BH37">
            <v>206862.31578947368</v>
          </cell>
          <cell r="BI37">
            <v>302</v>
          </cell>
          <cell r="BJ37">
            <v>465.58704453441294</v>
          </cell>
          <cell r="BK37">
            <v>256</v>
          </cell>
          <cell r="BL37">
            <v>207327.9028340081</v>
          </cell>
          <cell r="BM37">
            <v>315</v>
          </cell>
          <cell r="BN37">
            <v>2.2456554962945511E-3</v>
          </cell>
          <cell r="BO37">
            <v>252</v>
          </cell>
          <cell r="BP37">
            <v>689782</v>
          </cell>
          <cell r="BQ37">
            <v>260</v>
          </cell>
          <cell r="BR37">
            <v>702526</v>
          </cell>
          <cell r="BS37">
            <v>209</v>
          </cell>
          <cell r="BT37">
            <v>61278</v>
          </cell>
          <cell r="BU37">
            <v>196</v>
          </cell>
          <cell r="BV37">
            <v>357500</v>
          </cell>
          <cell r="BW37">
            <v>160</v>
          </cell>
          <cell r="BX37">
            <v>0</v>
          </cell>
          <cell r="BY37">
            <v>6</v>
          </cell>
          <cell r="BZ37">
            <v>1811086</v>
          </cell>
          <cell r="CA37">
            <v>228</v>
          </cell>
          <cell r="CB37">
            <v>38131</v>
          </cell>
          <cell r="CC37">
            <v>206</v>
          </cell>
          <cell r="CD37">
            <v>176500</v>
          </cell>
          <cell r="CE37">
            <v>162</v>
          </cell>
          <cell r="CF37">
            <v>0</v>
          </cell>
          <cell r="CG37">
            <v>2</v>
          </cell>
          <cell r="CH37">
            <v>53533</v>
          </cell>
          <cell r="CI37">
            <v>198</v>
          </cell>
          <cell r="CJ37">
            <v>42248</v>
          </cell>
          <cell r="CK37">
            <v>245</v>
          </cell>
          <cell r="CL37">
            <v>95781</v>
          </cell>
          <cell r="CM37">
            <v>222</v>
          </cell>
          <cell r="CN37">
            <v>0</v>
          </cell>
          <cell r="CO37">
            <v>19</v>
          </cell>
          <cell r="CP37">
            <v>322215</v>
          </cell>
          <cell r="CQ37">
            <v>84</v>
          </cell>
          <cell r="CR37">
            <v>2443713</v>
          </cell>
          <cell r="CS37">
            <v>211</v>
          </cell>
          <cell r="CT37">
            <v>617.5</v>
          </cell>
          <cell r="CU37">
            <v>193</v>
          </cell>
          <cell r="CV37">
            <v>5772</v>
          </cell>
          <cell r="CW37">
            <v>176</v>
          </cell>
          <cell r="CX37">
            <v>3580394</v>
          </cell>
          <cell r="CY37">
            <v>194</v>
          </cell>
          <cell r="CZ37">
            <v>602.79999999999995</v>
          </cell>
          <cell r="DA37">
            <v>194</v>
          </cell>
          <cell r="DB37">
            <v>5887</v>
          </cell>
          <cell r="DC37">
            <v>177</v>
          </cell>
          <cell r="DD37">
            <v>3599852</v>
          </cell>
          <cell r="DE37">
            <v>195</v>
          </cell>
          <cell r="DF37">
            <v>19458</v>
          </cell>
          <cell r="DG37">
            <v>248</v>
          </cell>
          <cell r="DH37">
            <v>51168</v>
          </cell>
          <cell r="DI37">
            <v>148</v>
          </cell>
          <cell r="DJ37" t="str">
            <v>101</v>
          </cell>
          <cell r="DK37">
            <v>806.2</v>
          </cell>
          <cell r="DL37">
            <v>824.2</v>
          </cell>
          <cell r="DM37">
            <v>840.3</v>
          </cell>
          <cell r="DN37">
            <v>840.4</v>
          </cell>
          <cell r="DO37">
            <v>770.4</v>
          </cell>
          <cell r="DP37">
            <v>798.2</v>
          </cell>
          <cell r="DQ37">
            <v>746</v>
          </cell>
          <cell r="DR37">
            <v>168</v>
          </cell>
          <cell r="DS37">
            <v>713.8</v>
          </cell>
          <cell r="DT37">
            <v>172</v>
          </cell>
          <cell r="DU37">
            <v>694</v>
          </cell>
          <cell r="DV37">
            <v>173</v>
          </cell>
          <cell r="DW37">
            <v>658.8</v>
          </cell>
          <cell r="DX37">
            <v>186</v>
          </cell>
          <cell r="DY37">
            <v>655.4</v>
          </cell>
          <cell r="DZ37">
            <v>184</v>
          </cell>
          <cell r="EA37">
            <v>625.4</v>
          </cell>
          <cell r="EB37">
            <v>196</v>
          </cell>
          <cell r="EC37">
            <v>603</v>
          </cell>
          <cell r="ED37">
            <v>199</v>
          </cell>
          <cell r="EE37">
            <v>617.5</v>
          </cell>
          <cell r="EF37">
            <v>193</v>
          </cell>
          <cell r="EG37">
            <v>602.79999999999995</v>
          </cell>
          <cell r="EH37">
            <v>194</v>
          </cell>
          <cell r="EI37">
            <v>4053.9366290643666</v>
          </cell>
          <cell r="EJ37">
            <v>214</v>
          </cell>
          <cell r="EK37">
            <v>3004.455872594559</v>
          </cell>
          <cell r="EL37">
            <v>257</v>
          </cell>
          <cell r="EM37">
            <v>36537</v>
          </cell>
          <cell r="EN37">
            <v>45.320019846192011</v>
          </cell>
          <cell r="EO37">
            <v>50000</v>
          </cell>
          <cell r="EP37">
            <v>60.664887163309871</v>
          </cell>
          <cell r="EQ37">
            <v>156328</v>
          </cell>
          <cell r="ER37">
            <v>186.03831964774486</v>
          </cell>
          <cell r="ES37">
            <v>263036</v>
          </cell>
          <cell r="ET37">
            <v>312.98905283198479</v>
          </cell>
          <cell r="EU37">
            <v>152961</v>
          </cell>
          <cell r="EV37">
            <v>198.54750778816199</v>
          </cell>
          <cell r="EW37">
            <v>147713</v>
          </cell>
          <cell r="EX37">
            <v>185.05762966675019</v>
          </cell>
          <cell r="EY37">
            <v>111962</v>
          </cell>
          <cell r="EZ37">
            <v>150.08310991957106</v>
          </cell>
          <cell r="FA37">
            <v>543859</v>
          </cell>
          <cell r="FB37">
            <v>729.0335120643432</v>
          </cell>
          <cell r="FC37">
            <v>634681</v>
          </cell>
          <cell r="FD37">
            <v>889.158027458672</v>
          </cell>
          <cell r="FE37">
            <v>663286</v>
          </cell>
          <cell r="FF37">
            <v>955.74351585014404</v>
          </cell>
          <cell r="FG37">
            <v>921498</v>
          </cell>
          <cell r="FH37">
            <v>1398.752276867031</v>
          </cell>
          <cell r="FI37">
            <v>974451</v>
          </cell>
          <cell r="FJ37">
            <v>1486.8034787915776</v>
          </cell>
          <cell r="FK37">
            <v>1430452</v>
          </cell>
          <cell r="FL37">
            <v>2316.5214574898787</v>
          </cell>
          <cell r="FM37">
            <v>1502577</v>
          </cell>
          <cell r="FN37">
            <v>2492.6625746516261</v>
          </cell>
          <cell r="FO37">
            <v>1.0120102295103036E-2</v>
          </cell>
          <cell r="FP37">
            <v>1.2484459968454266E-2</v>
          </cell>
          <cell r="FQ37">
            <v>3.6295250654729841E-2</v>
          </cell>
          <cell r="FR37">
            <v>5.5427495060147457E-2</v>
          </cell>
          <cell r="FS37">
            <v>3.1019675950336396E-2</v>
          </cell>
          <cell r="FT37">
            <v>3.0144316735214973E-2</v>
          </cell>
          <cell r="FU37">
            <v>2.2578523803118627E-2</v>
          </cell>
          <cell r="FV37">
            <v>0.11431675716987628</v>
          </cell>
          <cell r="FW37">
            <v>0.12640179847640148</v>
          </cell>
          <cell r="FX37">
            <v>0.13003657294543072</v>
          </cell>
          <cell r="FY37">
            <v>0.17290456660433456</v>
          </cell>
          <cell r="FZ37">
            <v>0.18515355095322067</v>
          </cell>
          <cell r="GA37">
            <v>0.2628224644038617</v>
          </cell>
          <cell r="GB37">
            <v>0.26644591381151</v>
          </cell>
          <cell r="GC37">
            <v>3573802</v>
          </cell>
          <cell r="GD37">
            <v>3954979</v>
          </cell>
          <cell r="GE37">
            <v>4150792</v>
          </cell>
          <cell r="GF37">
            <v>4482551</v>
          </cell>
          <cell r="GG37">
            <v>4778135</v>
          </cell>
          <cell r="GH37">
            <v>4752481</v>
          </cell>
          <cell r="GI37">
            <v>4846821</v>
          </cell>
          <cell r="GJ37">
            <v>4757474</v>
          </cell>
          <cell r="GK37">
            <v>5021139</v>
          </cell>
          <cell r="GL37">
            <v>5100765</v>
          </cell>
          <cell r="GM37">
            <v>5329518</v>
          </cell>
          <cell r="GN37">
            <v>5262934.4400000004</v>
          </cell>
          <cell r="GO37">
            <v>4986654</v>
          </cell>
          <cell r="GP37">
            <v>5639332.1200000001</v>
          </cell>
          <cell r="GQ37">
            <v>5.3773735294665316E-2</v>
          </cell>
          <cell r="GR37">
            <v>-5.3960657041634283E-3</v>
          </cell>
          <cell r="GS37">
            <v>4.8324703486602977E-2</v>
          </cell>
          <cell r="GT37">
            <v>4.2335197536524601E-2</v>
          </cell>
          <cell r="GU37">
            <v>4.8511876183246691E-2</v>
          </cell>
          <cell r="GV37">
            <v>2.2542389096160832E-4</v>
          </cell>
          <cell r="GW37">
            <v>2.4827642930140385E-3</v>
          </cell>
          <cell r="GX37">
            <v>0.12590105254725281</v>
          </cell>
          <cell r="GY37">
            <v>0.15241938002097166</v>
          </cell>
          <cell r="GZ37">
            <v>12.410714285714286</v>
          </cell>
          <cell r="HA37">
            <v>11.964285714285714</v>
          </cell>
          <cell r="HB37">
            <v>11.501785714285715</v>
          </cell>
          <cell r="HC37">
            <v>11.8</v>
          </cell>
          <cell r="HD37">
            <v>12.062745098039217</v>
          </cell>
          <cell r="HE37">
            <v>12.122448979591837</v>
          </cell>
          <cell r="HF37">
            <v>12.525</v>
          </cell>
          <cell r="HG37">
            <v>12.107843137254902</v>
          </cell>
          <cell r="HH37">
            <v>576</v>
          </cell>
          <cell r="HI37" t="str">
            <v>Y</v>
          </cell>
        </row>
        <row r="38">
          <cell r="A38">
            <v>33</v>
          </cell>
          <cell r="B38">
            <v>585</v>
          </cell>
          <cell r="C38" t="str">
            <v>Bellevue</v>
          </cell>
          <cell r="D38">
            <v>11.256117690506711</v>
          </cell>
          <cell r="E38">
            <v>249</v>
          </cell>
          <cell r="F38">
            <v>5.4</v>
          </cell>
          <cell r="G38">
            <v>1</v>
          </cell>
          <cell r="H38">
            <v>4.5810121476692354</v>
          </cell>
          <cell r="I38">
            <v>168</v>
          </cell>
          <cell r="J38">
            <v>7.5904149152896297E-2</v>
          </cell>
          <cell r="K38">
            <v>265</v>
          </cell>
          <cell r="L38">
            <v>1.1992000147496988</v>
          </cell>
          <cell r="M38">
            <v>239</v>
          </cell>
          <cell r="N38">
            <v>0</v>
          </cell>
          <cell r="O38">
            <v>6</v>
          </cell>
          <cell r="P38">
            <v>1.6099834611645316</v>
          </cell>
          <cell r="Q38">
            <v>29</v>
          </cell>
          <cell r="R38">
            <v>0</v>
          </cell>
          <cell r="S38">
            <v>8</v>
          </cell>
          <cell r="T38">
            <v>12.866101151671243</v>
          </cell>
          <cell r="U38">
            <v>168</v>
          </cell>
          <cell r="V38">
            <v>0.28514</v>
          </cell>
          <cell r="W38">
            <v>333</v>
          </cell>
          <cell r="X38">
            <v>0</v>
          </cell>
          <cell r="Y38">
            <v>1</v>
          </cell>
          <cell r="Z38">
            <v>0.56566000000000005</v>
          </cell>
          <cell r="AA38">
            <v>173</v>
          </cell>
          <cell r="AB38">
            <v>0.33</v>
          </cell>
          <cell r="AC38">
            <v>1</v>
          </cell>
          <cell r="AD38">
            <v>0.89566000000000012</v>
          </cell>
          <cell r="AE38">
            <v>164</v>
          </cell>
          <cell r="AF38">
            <v>0</v>
          </cell>
          <cell r="AG38">
            <v>19</v>
          </cell>
          <cell r="AH38">
            <v>0</v>
          </cell>
          <cell r="AI38">
            <v>184</v>
          </cell>
          <cell r="AJ38">
            <v>1.1808000000000001</v>
          </cell>
          <cell r="AK38">
            <v>310</v>
          </cell>
          <cell r="AL38">
            <v>14.046900000000001</v>
          </cell>
          <cell r="AM38">
            <v>239</v>
          </cell>
          <cell r="AN38">
            <v>2471009</v>
          </cell>
          <cell r="AO38">
            <v>208</v>
          </cell>
          <cell r="AP38">
            <v>175352733</v>
          </cell>
          <cell r="AQ38">
            <v>195</v>
          </cell>
          <cell r="AR38">
            <v>0</v>
          </cell>
          <cell r="AS38">
            <v>8.1551238138711138E-2</v>
          </cell>
          <cell r="AT38">
            <v>0.04</v>
          </cell>
          <cell r="AU38">
            <v>0.04</v>
          </cell>
          <cell r="AV38">
            <v>0</v>
          </cell>
          <cell r="AW38">
            <v>284</v>
          </cell>
          <cell r="AX38">
            <v>142565</v>
          </cell>
          <cell r="AY38">
            <v>30</v>
          </cell>
          <cell r="AZ38">
            <v>2022</v>
          </cell>
          <cell r="BA38">
            <v>2012</v>
          </cell>
          <cell r="BB38">
            <v>8760229</v>
          </cell>
          <cell r="BC38">
            <v>136</v>
          </cell>
          <cell r="BD38">
            <v>184112962</v>
          </cell>
          <cell r="BE38">
            <v>192</v>
          </cell>
          <cell r="BF38">
            <v>620.70000000000005</v>
          </cell>
          <cell r="BG38">
            <v>192</v>
          </cell>
          <cell r="BH38">
            <v>282508.02803286607</v>
          </cell>
          <cell r="BI38">
            <v>169</v>
          </cell>
          <cell r="BJ38">
            <v>14113.467053326887</v>
          </cell>
          <cell r="BK38">
            <v>111</v>
          </cell>
          <cell r="BL38">
            <v>296621.49508619297</v>
          </cell>
          <cell r="BM38">
            <v>170</v>
          </cell>
          <cell r="BN38">
            <v>4.7580729269892472E-2</v>
          </cell>
          <cell r="BO38">
            <v>112</v>
          </cell>
          <cell r="BP38">
            <v>946905</v>
          </cell>
          <cell r="BQ38">
            <v>199</v>
          </cell>
          <cell r="BR38">
            <v>803293</v>
          </cell>
          <cell r="BS38">
            <v>178</v>
          </cell>
          <cell r="BT38">
            <v>13310</v>
          </cell>
          <cell r="BU38">
            <v>264</v>
          </cell>
          <cell r="BV38">
            <v>210283</v>
          </cell>
          <cell r="BW38">
            <v>233</v>
          </cell>
          <cell r="BX38">
            <v>0</v>
          </cell>
          <cell r="BY38">
            <v>6</v>
          </cell>
          <cell r="BZ38">
            <v>1973791</v>
          </cell>
          <cell r="CA38">
            <v>205</v>
          </cell>
          <cell r="CB38">
            <v>282315</v>
          </cell>
          <cell r="CC38">
            <v>53</v>
          </cell>
          <cell r="CD38">
            <v>50000</v>
          </cell>
          <cell r="CE38">
            <v>314</v>
          </cell>
          <cell r="CF38">
            <v>0</v>
          </cell>
          <cell r="CG38">
            <v>2</v>
          </cell>
          <cell r="CH38">
            <v>104146</v>
          </cell>
          <cell r="CI38">
            <v>142</v>
          </cell>
          <cell r="CJ38">
            <v>60757</v>
          </cell>
          <cell r="CK38">
            <v>178</v>
          </cell>
          <cell r="CL38">
            <v>164903</v>
          </cell>
          <cell r="CM38">
            <v>150</v>
          </cell>
          <cell r="CN38">
            <v>0</v>
          </cell>
          <cell r="CO38">
            <v>19</v>
          </cell>
          <cell r="CP38">
            <v>0</v>
          </cell>
          <cell r="CQ38">
            <v>185</v>
          </cell>
          <cell r="CR38">
            <v>2471009</v>
          </cell>
          <cell r="CS38">
            <v>208</v>
          </cell>
          <cell r="CT38">
            <v>620.70000000000005</v>
          </cell>
          <cell r="CU38">
            <v>192</v>
          </cell>
          <cell r="CV38">
            <v>5825</v>
          </cell>
          <cell r="CW38">
            <v>87</v>
          </cell>
          <cell r="CX38">
            <v>3646679</v>
          </cell>
          <cell r="CY38">
            <v>188</v>
          </cell>
          <cell r="CZ38">
            <v>601.9</v>
          </cell>
          <cell r="DA38">
            <v>195</v>
          </cell>
          <cell r="DB38">
            <v>5940</v>
          </cell>
          <cell r="DC38">
            <v>87</v>
          </cell>
          <cell r="DD38">
            <v>3651734</v>
          </cell>
          <cell r="DE38">
            <v>191</v>
          </cell>
          <cell r="DF38">
            <v>5055</v>
          </cell>
          <cell r="DG38">
            <v>275</v>
          </cell>
          <cell r="DH38">
            <v>76448</v>
          </cell>
          <cell r="DI38">
            <v>108</v>
          </cell>
          <cell r="DJ38" t="str">
            <v>101</v>
          </cell>
          <cell r="DK38">
            <v>708</v>
          </cell>
          <cell r="DL38">
            <v>699.1</v>
          </cell>
          <cell r="DM38">
            <v>685.8</v>
          </cell>
          <cell r="DN38">
            <v>721.1</v>
          </cell>
          <cell r="DO38">
            <v>717.9</v>
          </cell>
          <cell r="DP38">
            <v>697.7</v>
          </cell>
          <cell r="DQ38">
            <v>685</v>
          </cell>
          <cell r="DR38">
            <v>188</v>
          </cell>
          <cell r="DS38">
            <v>666</v>
          </cell>
          <cell r="DT38">
            <v>190</v>
          </cell>
          <cell r="DU38">
            <v>688.1</v>
          </cell>
          <cell r="DV38">
            <v>177</v>
          </cell>
          <cell r="DW38">
            <v>666.8</v>
          </cell>
          <cell r="DX38">
            <v>181</v>
          </cell>
          <cell r="DY38">
            <v>656</v>
          </cell>
          <cell r="DZ38">
            <v>183</v>
          </cell>
          <cell r="EA38">
            <v>650.1</v>
          </cell>
          <cell r="EB38">
            <v>187</v>
          </cell>
          <cell r="EC38">
            <v>644.4</v>
          </cell>
          <cell r="ED38">
            <v>187</v>
          </cell>
          <cell r="EE38">
            <v>620.70000000000005</v>
          </cell>
          <cell r="EF38">
            <v>192</v>
          </cell>
          <cell r="EG38">
            <v>601.9</v>
          </cell>
          <cell r="EH38">
            <v>195</v>
          </cell>
          <cell r="EI38">
            <v>4105.3480644625351</v>
          </cell>
          <cell r="EJ38">
            <v>207</v>
          </cell>
          <cell r="EK38">
            <v>3279.2673201528496</v>
          </cell>
          <cell r="EL38">
            <v>203</v>
          </cell>
          <cell r="EM38">
            <v>293236</v>
          </cell>
          <cell r="EN38">
            <v>414.17514124293785</v>
          </cell>
          <cell r="EO38">
            <v>222274</v>
          </cell>
          <cell r="EP38">
            <v>317.94306966099271</v>
          </cell>
          <cell r="EQ38">
            <v>419193</v>
          </cell>
          <cell r="ER38">
            <v>611.24671916010504</v>
          </cell>
          <cell r="ES38">
            <v>446071</v>
          </cell>
          <cell r="ET38">
            <v>618.5979753154902</v>
          </cell>
          <cell r="EU38">
            <v>687928</v>
          </cell>
          <cell r="EV38">
            <v>958.25045270929104</v>
          </cell>
          <cell r="EW38">
            <v>829106</v>
          </cell>
          <cell r="EX38">
            <v>1188.3416941378816</v>
          </cell>
          <cell r="EY38">
            <v>1092352</v>
          </cell>
          <cell r="EZ38">
            <v>1594.6744525547444</v>
          </cell>
          <cell r="FA38">
            <v>1409426</v>
          </cell>
          <cell r="FB38">
            <v>2057.5562043795621</v>
          </cell>
          <cell r="FC38">
            <v>1271004</v>
          </cell>
          <cell r="FD38">
            <v>1908.4144144144145</v>
          </cell>
          <cell r="FE38">
            <v>1332672</v>
          </cell>
          <cell r="FF38">
            <v>1936.7417526522306</v>
          </cell>
          <cell r="FG38">
            <v>1615150</v>
          </cell>
          <cell r="FH38">
            <v>2422.2405518896221</v>
          </cell>
          <cell r="FI38">
            <v>1395122</v>
          </cell>
          <cell r="FJ38">
            <v>2126.7103658536585</v>
          </cell>
          <cell r="FK38">
            <v>1119284</v>
          </cell>
          <cell r="FL38">
            <v>1803.2608345416463</v>
          </cell>
          <cell r="FM38">
            <v>1159581</v>
          </cell>
          <cell r="FN38">
            <v>1926.5343080245889</v>
          </cell>
          <cell r="FO38">
            <v>7.3794995390895596E-2</v>
          </cell>
          <cell r="FP38">
            <v>5.5501440384655237E-2</v>
          </cell>
          <cell r="FQ38">
            <v>9.7558551817791467E-2</v>
          </cell>
          <cell r="FR38">
            <v>9.5511850256117303E-2</v>
          </cell>
          <cell r="FS38">
            <v>0.13680463704894241</v>
          </cell>
          <cell r="FT38">
            <v>0.15218002596090593</v>
          </cell>
          <cell r="FU38">
            <v>0.18777713773054377</v>
          </cell>
          <cell r="FV38">
            <v>0.29571514684459882</v>
          </cell>
          <cell r="FW38">
            <v>0.23855659263427401</v>
          </cell>
          <cell r="FX38">
            <v>0.26333831553205062</v>
          </cell>
          <cell r="FY38">
            <v>0.30567401294915475</v>
          </cell>
          <cell r="FZ38">
            <v>0.24886664090810007</v>
          </cell>
          <cell r="GA38">
            <v>0.19864984327682331</v>
          </cell>
          <cell r="GB38">
            <v>0.19715927091381302</v>
          </cell>
          <cell r="GC38">
            <v>3680421</v>
          </cell>
          <cell r="GD38">
            <v>3782559</v>
          </cell>
          <cell r="GE38">
            <v>3877642</v>
          </cell>
          <cell r="GF38">
            <v>4224250</v>
          </cell>
          <cell r="GG38">
            <v>4340615</v>
          </cell>
          <cell r="GH38">
            <v>4619086</v>
          </cell>
          <cell r="GI38">
            <v>4724927</v>
          </cell>
          <cell r="GJ38">
            <v>4766161</v>
          </cell>
          <cell r="GK38">
            <v>5327893</v>
          </cell>
          <cell r="GL38">
            <v>5060684</v>
          </cell>
          <cell r="GM38">
            <v>5283897</v>
          </cell>
          <cell r="GN38">
            <v>5605902</v>
          </cell>
          <cell r="GO38">
            <v>5910295</v>
          </cell>
          <cell r="GP38">
            <v>5881442.9299999988</v>
          </cell>
          <cell r="GQ38">
            <v>0.23699382835204666</v>
          </cell>
          <cell r="GR38">
            <v>0.24551127829050548</v>
          </cell>
          <cell r="GS38">
            <v>0.26211661060518282</v>
          </cell>
          <cell r="GT38">
            <v>0.26010211313993342</v>
          </cell>
          <cell r="GU38">
            <v>0.24904248585026947</v>
          </cell>
          <cell r="GV38">
            <v>0.22753412457109995</v>
          </cell>
          <cell r="GW38">
            <v>0.17106705363009039</v>
          </cell>
          <cell r="GX38">
            <v>0.12059178336002162</v>
          </cell>
          <cell r="GY38">
            <v>0.13198520484039358</v>
          </cell>
          <cell r="GZ38">
            <v>14.226804123711339</v>
          </cell>
          <cell r="HA38">
            <v>14.753791813837523</v>
          </cell>
          <cell r="HB38">
            <v>14.131908773371686</v>
          </cell>
          <cell r="HC38">
            <v>14.061855670103093</v>
          </cell>
          <cell r="HD38">
            <v>13.857731958762887</v>
          </cell>
          <cell r="HE38">
            <v>12.818355640535373</v>
          </cell>
          <cell r="HF38">
            <v>12.865346534653467</v>
          </cell>
          <cell r="HG38">
            <v>13.493478260869566</v>
          </cell>
          <cell r="HH38">
            <v>585</v>
          </cell>
          <cell r="HI38" t="str">
            <v>Y</v>
          </cell>
        </row>
        <row r="39">
          <cell r="A39">
            <v>34</v>
          </cell>
          <cell r="B39">
            <v>594</v>
          </cell>
          <cell r="C39" t="str">
            <v>Belmond-Klemme</v>
          </cell>
          <cell r="D39">
            <v>11.706116329942962</v>
          </cell>
          <cell r="E39">
            <v>209</v>
          </cell>
          <cell r="F39">
            <v>5.4</v>
          </cell>
          <cell r="G39">
            <v>1</v>
          </cell>
          <cell r="H39">
            <v>4.3537572254431227</v>
          </cell>
          <cell r="I39">
            <v>202</v>
          </cell>
          <cell r="J39">
            <v>0.49969503847755559</v>
          </cell>
          <cell r="K39">
            <v>147</v>
          </cell>
          <cell r="L39">
            <v>1.452662182542003</v>
          </cell>
          <cell r="M39">
            <v>209</v>
          </cell>
          <cell r="N39">
            <v>0</v>
          </cell>
          <cell r="O39">
            <v>6</v>
          </cell>
          <cell r="P39">
            <v>1.0135805112468572</v>
          </cell>
          <cell r="Q39">
            <v>67</v>
          </cell>
          <cell r="R39">
            <v>0</v>
          </cell>
          <cell r="S39">
            <v>8</v>
          </cell>
          <cell r="T39">
            <v>12.719696841189819</v>
          </cell>
          <cell r="U39">
            <v>176</v>
          </cell>
          <cell r="V39">
            <v>1.6601900000000001</v>
          </cell>
          <cell r="W39">
            <v>22</v>
          </cell>
          <cell r="X39">
            <v>0</v>
          </cell>
          <cell r="Y39">
            <v>1</v>
          </cell>
          <cell r="Z39">
            <v>0.67</v>
          </cell>
          <cell r="AA39">
            <v>81</v>
          </cell>
          <cell r="AB39">
            <v>0.33</v>
          </cell>
          <cell r="AC39">
            <v>1</v>
          </cell>
          <cell r="AD39">
            <v>1</v>
          </cell>
          <cell r="AE39">
            <v>78</v>
          </cell>
          <cell r="AF39">
            <v>0</v>
          </cell>
          <cell r="AG39">
            <v>19</v>
          </cell>
          <cell r="AH39">
            <v>1.0992500000000001</v>
          </cell>
          <cell r="AI39">
            <v>124</v>
          </cell>
          <cell r="AJ39">
            <v>3.7594400000000001</v>
          </cell>
          <cell r="AK39">
            <v>59</v>
          </cell>
          <cell r="AL39">
            <v>16.479140000000001</v>
          </cell>
          <cell r="AM39">
            <v>102</v>
          </cell>
          <cell r="AN39">
            <v>3973324</v>
          </cell>
          <cell r="AO39">
            <v>110</v>
          </cell>
          <cell r="AP39">
            <v>240936953</v>
          </cell>
          <cell r="AQ39">
            <v>120</v>
          </cell>
          <cell r="AR39">
            <v>0.03</v>
          </cell>
          <cell r="AS39">
            <v>8.564704570652229E-2</v>
          </cell>
          <cell r="AT39">
            <v>0</v>
          </cell>
          <cell r="AU39">
            <v>0.03</v>
          </cell>
          <cell r="AV39">
            <v>102898</v>
          </cell>
          <cell r="AW39">
            <v>234</v>
          </cell>
          <cell r="AX39">
            <v>0</v>
          </cell>
          <cell r="AY39">
            <v>89</v>
          </cell>
          <cell r="AZ39">
            <v>2015</v>
          </cell>
          <cell r="BA39">
            <v>2012</v>
          </cell>
          <cell r="BB39">
            <v>1377214</v>
          </cell>
          <cell r="BC39">
            <v>228</v>
          </cell>
          <cell r="BD39">
            <v>242314167</v>
          </cell>
          <cell r="BE39">
            <v>127</v>
          </cell>
          <cell r="BF39">
            <v>738.5</v>
          </cell>
          <cell r="BG39">
            <v>147</v>
          </cell>
          <cell r="BH39">
            <v>326251.798239675</v>
          </cell>
          <cell r="BI39">
            <v>116</v>
          </cell>
          <cell r="BJ39">
            <v>1864.8801624915368</v>
          </cell>
          <cell r="BK39">
            <v>234</v>
          </cell>
          <cell r="BL39">
            <v>328116.67840216658</v>
          </cell>
          <cell r="BM39">
            <v>131</v>
          </cell>
          <cell r="BN39">
            <v>5.6835884465640842E-3</v>
          </cell>
          <cell r="BO39">
            <v>236</v>
          </cell>
          <cell r="BP39">
            <v>1301060</v>
          </cell>
          <cell r="BQ39">
            <v>122</v>
          </cell>
          <cell r="BR39">
            <v>1048981</v>
          </cell>
          <cell r="BS39">
            <v>132</v>
          </cell>
          <cell r="BT39">
            <v>120395</v>
          </cell>
          <cell r="BU39">
            <v>117</v>
          </cell>
          <cell r="BV39">
            <v>350000</v>
          </cell>
          <cell r="BW39">
            <v>163</v>
          </cell>
          <cell r="BX39">
            <v>0</v>
          </cell>
          <cell r="BY39">
            <v>6</v>
          </cell>
          <cell r="BZ39">
            <v>2820436</v>
          </cell>
          <cell r="CA39">
            <v>133</v>
          </cell>
          <cell r="CB39">
            <v>244209</v>
          </cell>
          <cell r="CC39">
            <v>58</v>
          </cell>
          <cell r="CD39">
            <v>400000</v>
          </cell>
          <cell r="CE39">
            <v>54</v>
          </cell>
          <cell r="CF39">
            <v>0</v>
          </cell>
          <cell r="CG39">
            <v>2</v>
          </cell>
          <cell r="CH39">
            <v>162350</v>
          </cell>
          <cell r="CI39">
            <v>96</v>
          </cell>
          <cell r="CJ39">
            <v>79964</v>
          </cell>
          <cell r="CK39">
            <v>117</v>
          </cell>
          <cell r="CL39">
            <v>242314</v>
          </cell>
          <cell r="CM39">
            <v>99</v>
          </cell>
          <cell r="CN39">
            <v>0</v>
          </cell>
          <cell r="CO39">
            <v>19</v>
          </cell>
          <cell r="CP39">
            <v>266365</v>
          </cell>
          <cell r="CQ39">
            <v>101</v>
          </cell>
          <cell r="CR39">
            <v>3973324</v>
          </cell>
          <cell r="CS39">
            <v>110</v>
          </cell>
          <cell r="CT39">
            <v>738.5</v>
          </cell>
          <cell r="CU39">
            <v>147</v>
          </cell>
          <cell r="CV39">
            <v>5773</v>
          </cell>
          <cell r="CW39">
            <v>174</v>
          </cell>
          <cell r="CX39">
            <v>4263361</v>
          </cell>
          <cell r="CY39">
            <v>148</v>
          </cell>
          <cell r="CZ39">
            <v>706.8</v>
          </cell>
          <cell r="DA39">
            <v>148</v>
          </cell>
          <cell r="DB39">
            <v>5888</v>
          </cell>
          <cell r="DC39">
            <v>175</v>
          </cell>
          <cell r="DD39">
            <v>4305995</v>
          </cell>
          <cell r="DE39">
            <v>147</v>
          </cell>
          <cell r="DF39">
            <v>42634</v>
          </cell>
          <cell r="DG39">
            <v>182</v>
          </cell>
          <cell r="DH39">
            <v>144357</v>
          </cell>
          <cell r="DI39">
            <v>52</v>
          </cell>
          <cell r="DJ39" t="str">
            <v>101</v>
          </cell>
          <cell r="DK39">
            <v>993.2</v>
          </cell>
          <cell r="DL39">
            <v>969.6</v>
          </cell>
          <cell r="DM39">
            <v>971.5</v>
          </cell>
          <cell r="DN39">
            <v>950.9</v>
          </cell>
          <cell r="DO39">
            <v>918.2</v>
          </cell>
          <cell r="DP39">
            <v>908.3</v>
          </cell>
          <cell r="DQ39">
            <v>845.1</v>
          </cell>
          <cell r="DR39">
            <v>142</v>
          </cell>
          <cell r="DS39">
            <v>798.2</v>
          </cell>
          <cell r="DT39">
            <v>148</v>
          </cell>
          <cell r="DU39">
            <v>773.6</v>
          </cell>
          <cell r="DV39">
            <v>151</v>
          </cell>
          <cell r="DW39">
            <v>765.2</v>
          </cell>
          <cell r="DX39">
            <v>156</v>
          </cell>
          <cell r="DY39">
            <v>754</v>
          </cell>
          <cell r="DZ39">
            <v>150</v>
          </cell>
          <cell r="EA39">
            <v>739.6</v>
          </cell>
          <cell r="EB39">
            <v>149</v>
          </cell>
          <cell r="EC39">
            <v>748.4</v>
          </cell>
          <cell r="ED39">
            <v>146</v>
          </cell>
          <cell r="EE39">
            <v>738.5</v>
          </cell>
          <cell r="EF39">
            <v>147</v>
          </cell>
          <cell r="EG39">
            <v>706.8</v>
          </cell>
          <cell r="EH39">
            <v>148</v>
          </cell>
          <cell r="EI39">
            <v>5621.5676287492934</v>
          </cell>
          <cell r="EJ39">
            <v>58</v>
          </cell>
          <cell r="EK39">
            <v>3990.4301075268818</v>
          </cell>
          <cell r="EL39">
            <v>96</v>
          </cell>
          <cell r="EM39">
            <v>492167</v>
          </cell>
          <cell r="EN39">
            <v>495.53664921465969</v>
          </cell>
          <cell r="EO39">
            <v>377611</v>
          </cell>
          <cell r="EP39">
            <v>389.4502887788779</v>
          </cell>
          <cell r="EQ39">
            <v>258326</v>
          </cell>
          <cell r="ER39">
            <v>265.90427174472467</v>
          </cell>
          <cell r="ES39">
            <v>509403</v>
          </cell>
          <cell r="ET39">
            <v>535.70617309916918</v>
          </cell>
          <cell r="EU39">
            <v>691246</v>
          </cell>
          <cell r="EV39">
            <v>752.82727074711386</v>
          </cell>
          <cell r="EW39">
            <v>904410</v>
          </cell>
          <cell r="EX39">
            <v>995.71727402840474</v>
          </cell>
          <cell r="EY39">
            <v>1316547</v>
          </cell>
          <cell r="EZ39">
            <v>1557.8594249201278</v>
          </cell>
          <cell r="FA39">
            <v>1547579</v>
          </cell>
          <cell r="FB39">
            <v>1831.2377233463494</v>
          </cell>
          <cell r="FC39">
            <v>1646022</v>
          </cell>
          <cell r="FD39">
            <v>2062.1673765973437</v>
          </cell>
          <cell r="FE39">
            <v>1444876</v>
          </cell>
          <cell r="FF39">
            <v>1867.7300930713548</v>
          </cell>
          <cell r="FG39">
            <v>1415783</v>
          </cell>
          <cell r="FH39">
            <v>1850.2130162049136</v>
          </cell>
          <cell r="FI39">
            <v>1367034</v>
          </cell>
          <cell r="FJ39">
            <v>1813.0424403183024</v>
          </cell>
          <cell r="FK39">
            <v>1137950</v>
          </cell>
          <cell r="FL39">
            <v>1540.8937034529451</v>
          </cell>
          <cell r="FM39">
            <v>865986</v>
          </cell>
          <cell r="FN39">
            <v>1225.2207130730051</v>
          </cell>
          <cell r="FO39">
            <v>8.8429050154060496E-2</v>
          </cell>
          <cell r="FP39">
            <v>6.5049010141734157E-2</v>
          </cell>
          <cell r="FQ39">
            <v>4.3498137581386626E-2</v>
          </cell>
          <cell r="FR39">
            <v>8.3463153217392214E-2</v>
          </cell>
          <cell r="FS39">
            <v>0.10933499265138061</v>
          </cell>
          <cell r="FT39">
            <v>0.13573623637174628</v>
          </cell>
          <cell r="FU39">
            <v>0.18609169377962836</v>
          </cell>
          <cell r="FV39">
            <v>0.26376322072283964</v>
          </cell>
          <cell r="FW39">
            <v>0.27039229191858177</v>
          </cell>
          <cell r="FX39">
            <v>0.22481669642955779</v>
          </cell>
          <cell r="FY39">
            <v>0.19265383780088405</v>
          </cell>
          <cell r="FZ39">
            <v>0.2043125867884682</v>
          </cell>
          <cell r="GA39">
            <v>0.16577431588503846</v>
          </cell>
          <cell r="GB39">
            <v>0.12074956641768976</v>
          </cell>
          <cell r="GC39">
            <v>5073504</v>
          </cell>
          <cell r="GD39">
            <v>5427412</v>
          </cell>
          <cell r="GE39">
            <v>5680457</v>
          </cell>
          <cell r="GF39">
            <v>5593925</v>
          </cell>
          <cell r="GG39">
            <v>5631030</v>
          </cell>
          <cell r="GH39">
            <v>5758586</v>
          </cell>
          <cell r="GI39">
            <v>5758175</v>
          </cell>
          <cell r="GJ39">
            <v>5867304</v>
          </cell>
          <cell r="GK39">
            <v>6087533</v>
          </cell>
          <cell r="GL39">
            <v>6426907</v>
          </cell>
          <cell r="GM39">
            <v>7348844</v>
          </cell>
          <cell r="GN39">
            <v>6690894.6799999997</v>
          </cell>
          <cell r="GO39">
            <v>7082337</v>
          </cell>
          <cell r="GP39">
            <v>7171752.4600000009</v>
          </cell>
          <cell r="GQ39">
            <v>0.12515975090577214</v>
          </cell>
          <cell r="GR39">
            <v>0.1860024265650857</v>
          </cell>
          <cell r="GS39">
            <v>0.19379039584754928</v>
          </cell>
          <cell r="GT39">
            <v>0.15915473453607018</v>
          </cell>
          <cell r="GU39">
            <v>6.9530761931271182E-2</v>
          </cell>
          <cell r="GV39">
            <v>3.6682205935939516E-2</v>
          </cell>
          <cell r="GW39">
            <v>4.4974200159582464E-2</v>
          </cell>
          <cell r="GX39">
            <v>-5.5099356315204354E-3</v>
          </cell>
          <cell r="GY39">
            <v>-1.5994948126661423E-2</v>
          </cell>
          <cell r="GZ39">
            <v>11.623471882640587</v>
          </cell>
          <cell r="HA39">
            <v>11.4896779521057</v>
          </cell>
          <cell r="HB39">
            <v>11.383739837398375</v>
          </cell>
          <cell r="HC39">
            <v>10.866141732283465</v>
          </cell>
          <cell r="HD39">
            <v>12.304587155963302</v>
          </cell>
          <cell r="HE39">
            <v>12.074666666666667</v>
          </cell>
          <cell r="HF39">
            <v>11.66809238665526</v>
          </cell>
          <cell r="HG39">
            <v>12.732758620689655</v>
          </cell>
          <cell r="HH39">
            <v>594</v>
          </cell>
          <cell r="HI39" t="str">
            <v>Y</v>
          </cell>
        </row>
        <row r="40">
          <cell r="A40">
            <v>35</v>
          </cell>
          <cell r="B40">
            <v>603</v>
          </cell>
          <cell r="C40" t="str">
            <v>Bennett</v>
          </cell>
          <cell r="D40">
            <v>8.6958366795682842</v>
          </cell>
          <cell r="E40">
            <v>349</v>
          </cell>
          <cell r="F40">
            <v>5.4</v>
          </cell>
          <cell r="G40">
            <v>1</v>
          </cell>
          <cell r="H40">
            <v>2.8471115386397239</v>
          </cell>
          <cell r="I40">
            <v>342</v>
          </cell>
          <cell r="J40">
            <v>0.44872458708618712</v>
          </cell>
          <cell r="K40">
            <v>164</v>
          </cell>
          <cell r="L40">
            <v>0</v>
          </cell>
          <cell r="M40">
            <v>310</v>
          </cell>
          <cell r="N40">
            <v>0</v>
          </cell>
          <cell r="O40">
            <v>6</v>
          </cell>
          <cell r="P40">
            <v>2.7268005097445445E-2</v>
          </cell>
          <cell r="Q40">
            <v>327</v>
          </cell>
          <cell r="R40">
            <v>0</v>
          </cell>
          <cell r="S40">
            <v>8</v>
          </cell>
          <cell r="T40">
            <v>8.7231046846657296</v>
          </cell>
          <cell r="U40">
            <v>357</v>
          </cell>
          <cell r="V40">
            <v>0.93554000000000004</v>
          </cell>
          <cell r="W40">
            <v>143</v>
          </cell>
          <cell r="X40">
            <v>0</v>
          </cell>
          <cell r="Y40">
            <v>1</v>
          </cell>
          <cell r="Z40">
            <v>0.66998999999999997</v>
          </cell>
          <cell r="AA40">
            <v>155</v>
          </cell>
          <cell r="AB40">
            <v>0.33</v>
          </cell>
          <cell r="AC40">
            <v>1</v>
          </cell>
          <cell r="AD40">
            <v>0.99998999999999993</v>
          </cell>
          <cell r="AE40">
            <v>147</v>
          </cell>
          <cell r="AF40">
            <v>0</v>
          </cell>
          <cell r="AG40">
            <v>19</v>
          </cell>
          <cell r="AH40">
            <v>0.57967000000000002</v>
          </cell>
          <cell r="AI40">
            <v>159</v>
          </cell>
          <cell r="AJ40">
            <v>2.5152000000000001</v>
          </cell>
          <cell r="AK40">
            <v>157</v>
          </cell>
          <cell r="AL40">
            <v>11.238300000000001</v>
          </cell>
          <cell r="AM40">
            <v>347</v>
          </cell>
          <cell r="AN40">
            <v>902155</v>
          </cell>
          <cell r="AO40">
            <v>350</v>
          </cell>
          <cell r="AP40">
            <v>80167214</v>
          </cell>
          <cell r="AQ40">
            <v>331</v>
          </cell>
          <cell r="AR40">
            <v>0.09</v>
          </cell>
          <cell r="AS40">
            <v>8.6930368673073591E-2</v>
          </cell>
          <cell r="AT40">
            <v>0</v>
          </cell>
          <cell r="AU40">
            <v>0.09</v>
          </cell>
          <cell r="AV40">
            <v>101562</v>
          </cell>
          <cell r="AW40">
            <v>235</v>
          </cell>
          <cell r="AX40">
            <v>0</v>
          </cell>
          <cell r="AY40">
            <v>89</v>
          </cell>
          <cell r="AZ40">
            <v>2019</v>
          </cell>
          <cell r="BA40">
            <v>2013</v>
          </cell>
          <cell r="BB40">
            <v>766271</v>
          </cell>
          <cell r="BC40">
            <v>238</v>
          </cell>
          <cell r="BD40">
            <v>80933485</v>
          </cell>
          <cell r="BE40">
            <v>332</v>
          </cell>
          <cell r="BF40">
            <v>200.8</v>
          </cell>
          <cell r="BG40">
            <v>344</v>
          </cell>
          <cell r="BH40">
            <v>399239.11354581668</v>
          </cell>
          <cell r="BI40">
            <v>54</v>
          </cell>
          <cell r="BJ40">
            <v>3816.0906374501992</v>
          </cell>
          <cell r="BK40">
            <v>205</v>
          </cell>
          <cell r="BL40">
            <v>403055.20418326691</v>
          </cell>
          <cell r="BM40">
            <v>60</v>
          </cell>
          <cell r="BN40">
            <v>9.4679105934953878E-3</v>
          </cell>
          <cell r="BO40">
            <v>222</v>
          </cell>
          <cell r="BP40">
            <v>432903</v>
          </cell>
          <cell r="BQ40">
            <v>331</v>
          </cell>
          <cell r="BR40">
            <v>228245</v>
          </cell>
          <cell r="BS40">
            <v>349</v>
          </cell>
          <cell r="BT40">
            <v>35973</v>
          </cell>
          <cell r="BU40">
            <v>232</v>
          </cell>
          <cell r="BV40">
            <v>0</v>
          </cell>
          <cell r="BW40">
            <v>310</v>
          </cell>
          <cell r="BX40">
            <v>0</v>
          </cell>
          <cell r="BY40">
            <v>6</v>
          </cell>
          <cell r="BZ40">
            <v>697121</v>
          </cell>
          <cell r="CA40">
            <v>349</v>
          </cell>
          <cell r="CB40">
            <v>2186</v>
          </cell>
          <cell r="CC40">
            <v>333</v>
          </cell>
          <cell r="CD40">
            <v>75000</v>
          </cell>
          <cell r="CE40">
            <v>287</v>
          </cell>
          <cell r="CF40">
            <v>0</v>
          </cell>
          <cell r="CG40">
            <v>2</v>
          </cell>
          <cell r="CH40">
            <v>54225</v>
          </cell>
          <cell r="CI40">
            <v>196</v>
          </cell>
          <cell r="CJ40">
            <v>26708</v>
          </cell>
          <cell r="CK40">
            <v>306</v>
          </cell>
          <cell r="CL40">
            <v>80933</v>
          </cell>
          <cell r="CM40">
            <v>243</v>
          </cell>
          <cell r="CN40">
            <v>0</v>
          </cell>
          <cell r="CO40">
            <v>19</v>
          </cell>
          <cell r="CP40">
            <v>46915</v>
          </cell>
          <cell r="CQ40">
            <v>176</v>
          </cell>
          <cell r="CR40">
            <v>902155</v>
          </cell>
          <cell r="CS40">
            <v>350</v>
          </cell>
          <cell r="CT40">
            <v>200.8</v>
          </cell>
          <cell r="CU40">
            <v>344</v>
          </cell>
          <cell r="CV40">
            <v>5899</v>
          </cell>
          <cell r="CW40">
            <v>25</v>
          </cell>
          <cell r="CX40">
            <v>1276911</v>
          </cell>
          <cell r="CY40">
            <v>342</v>
          </cell>
          <cell r="CZ40">
            <v>202.9</v>
          </cell>
          <cell r="DA40">
            <v>342</v>
          </cell>
          <cell r="DB40">
            <v>6014</v>
          </cell>
          <cell r="DC40">
            <v>25</v>
          </cell>
          <cell r="DD40">
            <v>1245921</v>
          </cell>
          <cell r="DE40">
            <v>342</v>
          </cell>
          <cell r="DF40">
            <v>-30990</v>
          </cell>
          <cell r="DG40">
            <v>308</v>
          </cell>
          <cell r="DH40">
            <v>25680</v>
          </cell>
          <cell r="DI40">
            <v>188</v>
          </cell>
          <cell r="DJ40" t="str">
            <v>Scale down</v>
          </cell>
          <cell r="DK40">
            <v>321</v>
          </cell>
          <cell r="DL40">
            <v>301</v>
          </cell>
          <cell r="DM40">
            <v>294</v>
          </cell>
          <cell r="DN40">
            <v>289</v>
          </cell>
          <cell r="DO40">
            <v>292.2</v>
          </cell>
          <cell r="DP40">
            <v>270</v>
          </cell>
          <cell r="DQ40">
            <v>262</v>
          </cell>
          <cell r="DR40">
            <v>342</v>
          </cell>
          <cell r="DS40">
            <v>242</v>
          </cell>
          <cell r="DT40">
            <v>341</v>
          </cell>
          <cell r="DU40">
            <v>231.8</v>
          </cell>
          <cell r="DV40">
            <v>345</v>
          </cell>
          <cell r="DW40">
            <v>227</v>
          </cell>
          <cell r="DX40">
            <v>344</v>
          </cell>
          <cell r="DY40">
            <v>230</v>
          </cell>
          <cell r="DZ40">
            <v>343</v>
          </cell>
          <cell r="EA40">
            <v>230.6</v>
          </cell>
          <cell r="EB40">
            <v>341</v>
          </cell>
          <cell r="EC40">
            <v>222.7</v>
          </cell>
          <cell r="ED40">
            <v>341</v>
          </cell>
          <cell r="EE40">
            <v>200.8</v>
          </cell>
          <cell r="EF40">
            <v>344</v>
          </cell>
          <cell r="EG40">
            <v>202.9</v>
          </cell>
          <cell r="EH40">
            <v>342</v>
          </cell>
          <cell r="EI40">
            <v>4446.3035978314438</v>
          </cell>
          <cell r="EJ40">
            <v>155</v>
          </cell>
          <cell r="EK40">
            <v>3435.7861015278463</v>
          </cell>
          <cell r="EL40">
            <v>167</v>
          </cell>
          <cell r="EM40">
            <v>27743</v>
          </cell>
          <cell r="EN40">
            <v>86.426791277258573</v>
          </cell>
          <cell r="EO40">
            <v>-93026</v>
          </cell>
          <cell r="EP40">
            <v>-309.0564784053156</v>
          </cell>
          <cell r="EQ40">
            <v>8576</v>
          </cell>
          <cell r="ER40">
            <v>29.170068027210885</v>
          </cell>
          <cell r="ES40">
            <v>121146</v>
          </cell>
          <cell r="ET40">
            <v>419.1903114186851</v>
          </cell>
          <cell r="EU40">
            <v>200433</v>
          </cell>
          <cell r="EV40">
            <v>685.94455852156057</v>
          </cell>
          <cell r="EW40">
            <v>297578</v>
          </cell>
          <cell r="EX40">
            <v>1102.1407407407407</v>
          </cell>
          <cell r="EY40">
            <v>435775</v>
          </cell>
          <cell r="EZ40">
            <v>1663.2633587786258</v>
          </cell>
          <cell r="FA40">
            <v>400546</v>
          </cell>
          <cell r="FB40">
            <v>1528.8015267175572</v>
          </cell>
          <cell r="FC40">
            <v>513589</v>
          </cell>
          <cell r="FD40">
            <v>2122.2685950413224</v>
          </cell>
          <cell r="FE40">
            <v>426567</v>
          </cell>
          <cell r="FF40">
            <v>1840.2372735116478</v>
          </cell>
          <cell r="FG40">
            <v>504113</v>
          </cell>
          <cell r="FH40">
            <v>2220.7621145374451</v>
          </cell>
          <cell r="FI40">
            <v>559543</v>
          </cell>
          <cell r="FJ40">
            <v>2432.7956521739129</v>
          </cell>
          <cell r="FK40">
            <v>533596</v>
          </cell>
          <cell r="FL40">
            <v>2657.3505976095616</v>
          </cell>
          <cell r="FM40">
            <v>409057</v>
          </cell>
          <cell r="FN40">
            <v>2016.0522424839821</v>
          </cell>
          <cell r="FO40">
            <v>1.7880598361659481E-2</v>
          </cell>
          <cell r="FP40">
            <v>-5.726343729590213E-2</v>
          </cell>
          <cell r="FQ40">
            <v>5.3060769925630776E-3</v>
          </cell>
          <cell r="FR40">
            <v>6.9637825365675324E-2</v>
          </cell>
          <cell r="FS40">
            <v>0.10597883416038556</v>
          </cell>
          <cell r="FT40">
            <v>0.14470400591307392</v>
          </cell>
          <cell r="FU40">
            <v>0.19923192099758832</v>
          </cell>
          <cell r="FV40">
            <v>0.20530292157867761</v>
          </cell>
          <cell r="FW40">
            <v>0.2894962904674992</v>
          </cell>
          <cell r="FX40">
            <v>0.21699067722505139</v>
          </cell>
          <cell r="FY40">
            <v>0.25262667841317854</v>
          </cell>
          <cell r="FZ40">
            <v>0.31152171881657253</v>
          </cell>
          <cell r="GA40">
            <v>0.2912223845594219</v>
          </cell>
          <cell r="GB40">
            <v>0.21423109708315827</v>
          </cell>
          <cell r="GC40">
            <v>1523827</v>
          </cell>
          <cell r="GD40">
            <v>1717553</v>
          </cell>
          <cell r="GE40">
            <v>1607684</v>
          </cell>
          <cell r="GF40">
            <v>1618512</v>
          </cell>
          <cell r="GG40">
            <v>1690822</v>
          </cell>
          <cell r="GH40">
            <v>1758882</v>
          </cell>
          <cell r="GI40">
            <v>1751500</v>
          </cell>
          <cell r="GJ40">
            <v>1951000</v>
          </cell>
          <cell r="GK40">
            <v>1774078</v>
          </cell>
          <cell r="GL40">
            <v>1965831</v>
          </cell>
          <cell r="GM40">
            <v>1995486</v>
          </cell>
          <cell r="GN40">
            <v>1796160.48</v>
          </cell>
          <cell r="GO40">
            <v>1858210</v>
          </cell>
          <cell r="GP40">
            <v>1909419.34</v>
          </cell>
          <cell r="GQ40">
            <v>0.27378593958793429</v>
          </cell>
          <cell r="GR40">
            <v>0.36468348339855033</v>
          </cell>
          <cell r="GS40">
            <v>0.37719027873250993</v>
          </cell>
          <cell r="GT40">
            <v>0.35335260076891134</v>
          </cell>
          <cell r="GU40">
            <v>0.29003865400953982</v>
          </cell>
          <cell r="GV40">
            <v>0.28160773411879764</v>
          </cell>
          <cell r="GW40">
            <v>0.29112094863126203</v>
          </cell>
          <cell r="GX40">
            <v>0.28881570308169241</v>
          </cell>
          <cell r="GY40">
            <v>0.24599254238607576</v>
          </cell>
          <cell r="GZ40">
            <v>9.2741935483870961</v>
          </cell>
          <cell r="HA40">
            <v>8.978201634877383</v>
          </cell>
          <cell r="HB40">
            <v>8.5004599816007378</v>
          </cell>
          <cell r="HC40">
            <v>9.1262135922330092</v>
          </cell>
          <cell r="HD40">
            <v>9.0654205607476648</v>
          </cell>
          <cell r="HE40">
            <v>8.8990825688073389</v>
          </cell>
          <cell r="HF40">
            <v>7.2888888888888888</v>
          </cell>
          <cell r="HG40">
            <v>13.386666666666667</v>
          </cell>
          <cell r="HH40">
            <v>603</v>
          </cell>
          <cell r="HI40" t="str">
            <v>Y</v>
          </cell>
        </row>
        <row r="41">
          <cell r="A41">
            <v>36</v>
          </cell>
          <cell r="B41">
            <v>609</v>
          </cell>
          <cell r="C41" t="str">
            <v>Benton</v>
          </cell>
          <cell r="D41">
            <v>10.810826184222034</v>
          </cell>
          <cell r="E41">
            <v>282</v>
          </cell>
          <cell r="F41">
            <v>5.4</v>
          </cell>
          <cell r="G41">
            <v>1</v>
          </cell>
          <cell r="H41">
            <v>3.9205086280108872</v>
          </cell>
          <cell r="I41">
            <v>255</v>
          </cell>
          <cell r="J41">
            <v>0.22063847724107072</v>
          </cell>
          <cell r="K41">
            <v>227</v>
          </cell>
          <cell r="L41">
            <v>1.2696790518835892</v>
          </cell>
          <cell r="M41">
            <v>234</v>
          </cell>
          <cell r="N41">
            <v>0</v>
          </cell>
          <cell r="O41">
            <v>6</v>
          </cell>
          <cell r="P41">
            <v>0.72299545864582537</v>
          </cell>
          <cell r="Q41">
            <v>97</v>
          </cell>
          <cell r="R41">
            <v>0</v>
          </cell>
          <cell r="S41">
            <v>8</v>
          </cell>
          <cell r="T41">
            <v>11.533821642867858</v>
          </cell>
          <cell r="U41">
            <v>260</v>
          </cell>
          <cell r="V41">
            <v>0.65600000000000003</v>
          </cell>
          <cell r="W41">
            <v>248</v>
          </cell>
          <cell r="X41">
            <v>0</v>
          </cell>
          <cell r="Y41">
            <v>1</v>
          </cell>
          <cell r="Z41">
            <v>0.20222000000000001</v>
          </cell>
          <cell r="AA41">
            <v>218</v>
          </cell>
          <cell r="AB41">
            <v>0.33</v>
          </cell>
          <cell r="AC41">
            <v>1</v>
          </cell>
          <cell r="AD41">
            <v>0.53222000000000003</v>
          </cell>
          <cell r="AE41">
            <v>212</v>
          </cell>
          <cell r="AF41">
            <v>0</v>
          </cell>
          <cell r="AG41">
            <v>19</v>
          </cell>
          <cell r="AH41">
            <v>0</v>
          </cell>
          <cell r="AI41">
            <v>184</v>
          </cell>
          <cell r="AJ41">
            <v>1.1882200000000001</v>
          </cell>
          <cell r="AK41">
            <v>309</v>
          </cell>
          <cell r="AL41">
            <v>12.72204</v>
          </cell>
          <cell r="AM41">
            <v>303</v>
          </cell>
          <cell r="AN41">
            <v>6025066</v>
          </cell>
          <cell r="AO41">
            <v>64</v>
          </cell>
          <cell r="AP41">
            <v>472560368</v>
          </cell>
          <cell r="AQ41">
            <v>48</v>
          </cell>
          <cell r="AR41">
            <v>0.04</v>
          </cell>
          <cell r="AS41">
            <v>7.5995503193766301E-2</v>
          </cell>
          <cell r="AT41">
            <v>0.03</v>
          </cell>
          <cell r="AU41">
            <v>7.0000000000000007E-2</v>
          </cell>
          <cell r="AV41">
            <v>363169</v>
          </cell>
          <cell r="AW41">
            <v>51</v>
          </cell>
          <cell r="AX41">
            <v>272377</v>
          </cell>
          <cell r="AY41">
            <v>9</v>
          </cell>
          <cell r="AZ41">
            <v>2011</v>
          </cell>
          <cell r="BA41">
            <v>2012</v>
          </cell>
          <cell r="BB41">
            <v>24676688</v>
          </cell>
          <cell r="BC41">
            <v>72</v>
          </cell>
          <cell r="BD41">
            <v>497237056</v>
          </cell>
          <cell r="BE41">
            <v>47</v>
          </cell>
          <cell r="BF41">
            <v>1624.2</v>
          </cell>
          <cell r="BG41">
            <v>58</v>
          </cell>
          <cell r="BH41">
            <v>290949.61704223615</v>
          </cell>
          <cell r="BI41">
            <v>159</v>
          </cell>
          <cell r="BJ41">
            <v>15193.13385051102</v>
          </cell>
          <cell r="BK41">
            <v>107</v>
          </cell>
          <cell r="BL41">
            <v>306142.75089274719</v>
          </cell>
          <cell r="BM41">
            <v>160</v>
          </cell>
          <cell r="BN41">
            <v>4.962761262909577E-2</v>
          </cell>
          <cell r="BO41">
            <v>105</v>
          </cell>
          <cell r="BP41">
            <v>2551826</v>
          </cell>
          <cell r="BQ41">
            <v>49</v>
          </cell>
          <cell r="BR41">
            <v>1852677</v>
          </cell>
          <cell r="BS41">
            <v>59</v>
          </cell>
          <cell r="BT41">
            <v>104265</v>
          </cell>
          <cell r="BU41">
            <v>134</v>
          </cell>
          <cell r="BV41">
            <v>600000</v>
          </cell>
          <cell r="BW41">
            <v>69</v>
          </cell>
          <cell r="BX41">
            <v>0</v>
          </cell>
          <cell r="BY41">
            <v>6</v>
          </cell>
          <cell r="BZ41">
            <v>5108768</v>
          </cell>
          <cell r="CA41">
            <v>56</v>
          </cell>
          <cell r="CB41">
            <v>341659</v>
          </cell>
          <cell r="CC41">
            <v>46</v>
          </cell>
          <cell r="CD41">
            <v>310000</v>
          </cell>
          <cell r="CE41">
            <v>75</v>
          </cell>
          <cell r="CF41">
            <v>0</v>
          </cell>
          <cell r="CG41">
            <v>2</v>
          </cell>
          <cell r="CH41">
            <v>100551</v>
          </cell>
          <cell r="CI41">
            <v>146</v>
          </cell>
          <cell r="CJ41">
            <v>164088</v>
          </cell>
          <cell r="CK41">
            <v>44</v>
          </cell>
          <cell r="CL41">
            <v>264639</v>
          </cell>
          <cell r="CM41">
            <v>91</v>
          </cell>
          <cell r="CN41">
            <v>0</v>
          </cell>
          <cell r="CO41">
            <v>19</v>
          </cell>
          <cell r="CP41">
            <v>0</v>
          </cell>
          <cell r="CQ41">
            <v>185</v>
          </cell>
          <cell r="CR41">
            <v>6025066</v>
          </cell>
          <cell r="CS41">
            <v>64</v>
          </cell>
          <cell r="CT41">
            <v>1624.2</v>
          </cell>
          <cell r="CU41">
            <v>58</v>
          </cell>
          <cell r="CV41">
            <v>5833</v>
          </cell>
          <cell r="CW41">
            <v>77</v>
          </cell>
          <cell r="CX41">
            <v>9473959</v>
          </cell>
          <cell r="CY41">
            <v>57</v>
          </cell>
          <cell r="CZ41">
            <v>1609.9</v>
          </cell>
          <cell r="DA41">
            <v>57</v>
          </cell>
          <cell r="DB41">
            <v>5948</v>
          </cell>
          <cell r="DC41">
            <v>77</v>
          </cell>
          <cell r="DD41">
            <v>9575685</v>
          </cell>
          <cell r="DE41">
            <v>57</v>
          </cell>
          <cell r="DF41">
            <v>101726</v>
          </cell>
          <cell r="DG41">
            <v>106</v>
          </cell>
          <cell r="DH41">
            <v>0</v>
          </cell>
          <cell r="DI41">
            <v>223</v>
          </cell>
          <cell r="DJ41" t="str">
            <v>No Guar</v>
          </cell>
          <cell r="DK41">
            <v>1656.9</v>
          </cell>
          <cell r="DL41">
            <v>1724.1</v>
          </cell>
          <cell r="DM41">
            <v>1691.6</v>
          </cell>
          <cell r="DN41">
            <v>1752.4</v>
          </cell>
          <cell r="DO41">
            <v>1759.6</v>
          </cell>
          <cell r="DP41">
            <v>1789.1</v>
          </cell>
          <cell r="DQ41">
            <v>1768.9</v>
          </cell>
          <cell r="DR41">
            <v>53</v>
          </cell>
          <cell r="DS41">
            <v>1696.4</v>
          </cell>
          <cell r="DT41">
            <v>56</v>
          </cell>
          <cell r="DU41">
            <v>1658.3</v>
          </cell>
          <cell r="DV41">
            <v>57</v>
          </cell>
          <cell r="DW41">
            <v>1696.7</v>
          </cell>
          <cell r="DX41">
            <v>54</v>
          </cell>
          <cell r="DY41">
            <v>1676.9</v>
          </cell>
          <cell r="DZ41">
            <v>55</v>
          </cell>
          <cell r="EA41">
            <v>1667.6</v>
          </cell>
          <cell r="EB41">
            <v>57</v>
          </cell>
          <cell r="EC41">
            <v>1621.2</v>
          </cell>
          <cell r="ED41">
            <v>59</v>
          </cell>
          <cell r="EE41">
            <v>1624.2</v>
          </cell>
          <cell r="EF41">
            <v>58</v>
          </cell>
          <cell r="EG41">
            <v>1609.9</v>
          </cell>
          <cell r="EH41">
            <v>57</v>
          </cell>
          <cell r="EI41">
            <v>3742.5094726380516</v>
          </cell>
          <cell r="EJ41">
            <v>260</v>
          </cell>
          <cell r="EK41">
            <v>3173.3449282564134</v>
          </cell>
          <cell r="EL41">
            <v>226</v>
          </cell>
          <cell r="EM41">
            <v>1444192</v>
          </cell>
          <cell r="EN41">
            <v>871.62291025408888</v>
          </cell>
          <cell r="EO41">
            <v>1704738</v>
          </cell>
          <cell r="EP41">
            <v>988.76979293544468</v>
          </cell>
          <cell r="EQ41">
            <v>2011898</v>
          </cell>
          <cell r="ER41">
            <v>1189.3461811302909</v>
          </cell>
          <cell r="ES41">
            <v>1398407</v>
          </cell>
          <cell r="ET41">
            <v>797.99532070303576</v>
          </cell>
          <cell r="EU41">
            <v>1455943</v>
          </cell>
          <cell r="EV41">
            <v>827.42839281654926</v>
          </cell>
          <cell r="EW41">
            <v>1869475</v>
          </cell>
          <cell r="EX41">
            <v>1044.9248225364709</v>
          </cell>
          <cell r="EY41">
            <v>2604830</v>
          </cell>
          <cell r="EZ41">
            <v>1472.5705240544971</v>
          </cell>
          <cell r="FA41">
            <v>3550117</v>
          </cell>
          <cell r="FB41">
            <v>2006.9630844027361</v>
          </cell>
          <cell r="FC41">
            <v>4189386</v>
          </cell>
          <cell r="FD41">
            <v>2469.5743928318793</v>
          </cell>
          <cell r="FE41">
            <v>4218786</v>
          </cell>
          <cell r="FF41">
            <v>2544.0426943255143</v>
          </cell>
          <cell r="FG41">
            <v>5129894</v>
          </cell>
          <cell r="FH41">
            <v>3023.4537631873636</v>
          </cell>
          <cell r="FI41">
            <v>4843451</v>
          </cell>
          <cell r="FJ41">
            <v>2888.3362156359949</v>
          </cell>
          <cell r="FK41">
            <v>4343884</v>
          </cell>
          <cell r="FL41">
            <v>2674.4760497475681</v>
          </cell>
          <cell r="FM41">
            <v>3722152</v>
          </cell>
          <cell r="FN41">
            <v>2312.0392570967138</v>
          </cell>
          <cell r="FO41">
            <v>0.15251115195134993</v>
          </cell>
          <cell r="FP41">
            <v>0.16970824610183463</v>
          </cell>
          <cell r="FQ41">
            <v>0.18933559317886769</v>
          </cell>
          <cell r="FR41">
            <v>0.12453676323056222</v>
          </cell>
          <cell r="FS41">
            <v>0.12727615566203501</v>
          </cell>
          <cell r="FT41">
            <v>0.15117508969949758</v>
          </cell>
          <cell r="FU41">
            <v>0.19721672322222128</v>
          </cell>
          <cell r="FV41">
            <v>0.33061320582079845</v>
          </cell>
          <cell r="FW41">
            <v>0.37251460111132323</v>
          </cell>
          <cell r="FX41">
            <v>0.35883279100251092</v>
          </cell>
          <cell r="FY41">
            <v>0.414233017589198</v>
          </cell>
          <cell r="FZ41">
            <v>0.37246196306282986</v>
          </cell>
          <cell r="GA41">
            <v>0.31722881834951894</v>
          </cell>
          <cell r="GB41">
            <v>0.25187587198012767</v>
          </cell>
          <cell r="GC41">
            <v>8025227</v>
          </cell>
          <cell r="GD41">
            <v>8340372</v>
          </cell>
          <cell r="GE41">
            <v>8614197</v>
          </cell>
          <cell r="GF41">
            <v>9830462</v>
          </cell>
          <cell r="GG41">
            <v>9983301</v>
          </cell>
          <cell r="GH41">
            <v>10496815</v>
          </cell>
          <cell r="GI41">
            <v>10603127</v>
          </cell>
          <cell r="GJ41">
            <v>10737977</v>
          </cell>
          <cell r="GK41">
            <v>11246233</v>
          </cell>
          <cell r="GL41">
            <v>11756969</v>
          </cell>
          <cell r="GM41">
            <v>12384078</v>
          </cell>
          <cell r="GN41">
            <v>13003880.880000001</v>
          </cell>
          <cell r="GO41">
            <v>14192787</v>
          </cell>
          <cell r="GP41">
            <v>14777723.529999999</v>
          </cell>
          <cell r="GQ41">
            <v>0.15317801130881156</v>
          </cell>
          <cell r="GR41">
            <v>0.16535605020969993</v>
          </cell>
          <cell r="GS41">
            <v>0.23280251499190138</v>
          </cell>
          <cell r="GT41">
            <v>0.24773927352935166</v>
          </cell>
          <cell r="GU41">
            <v>0.22604050394275058</v>
          </cell>
          <cell r="GV41">
            <v>0.21240704152027293</v>
          </cell>
          <cell r="GW41">
            <v>0.19163971263427543</v>
          </cell>
          <cell r="GX41">
            <v>0.12856610345891695</v>
          </cell>
          <cell r="GY41">
            <v>5.8334676892768278E-2</v>
          </cell>
          <cell r="GZ41">
            <v>13.860068259385667</v>
          </cell>
          <cell r="HA41">
            <v>13.173443983402491</v>
          </cell>
          <cell r="HB41">
            <v>13.191056910569106</v>
          </cell>
          <cell r="HC41">
            <v>13.272801302931597</v>
          </cell>
          <cell r="HD41">
            <v>13.18530612244898</v>
          </cell>
          <cell r="HE41">
            <v>13.068416865552903</v>
          </cell>
          <cell r="HF41">
            <v>13.36459175424414</v>
          </cell>
          <cell r="HG41">
            <v>13.764406779661018</v>
          </cell>
          <cell r="HH41">
            <v>609</v>
          </cell>
          <cell r="HI41" t="str">
            <v>Y</v>
          </cell>
        </row>
        <row r="42">
          <cell r="A42">
            <v>37</v>
          </cell>
          <cell r="B42">
            <v>621</v>
          </cell>
          <cell r="C42" t="str">
            <v>Bettendorf</v>
          </cell>
          <cell r="D42">
            <v>11.334458834636772</v>
          </cell>
          <cell r="E42">
            <v>238</v>
          </cell>
          <cell r="F42">
            <v>5.4</v>
          </cell>
          <cell r="G42">
            <v>1</v>
          </cell>
          <cell r="H42">
            <v>4.6645081669414603</v>
          </cell>
          <cell r="I42">
            <v>158</v>
          </cell>
          <cell r="J42">
            <v>0.35995080482605135</v>
          </cell>
          <cell r="K42">
            <v>188</v>
          </cell>
          <cell r="L42">
            <v>0.90999979874032211</v>
          </cell>
          <cell r="M42">
            <v>264</v>
          </cell>
          <cell r="N42">
            <v>0</v>
          </cell>
          <cell r="O42">
            <v>6</v>
          </cell>
          <cell r="P42">
            <v>1.5937364201567681</v>
          </cell>
          <cell r="Q42">
            <v>31</v>
          </cell>
          <cell r="R42">
            <v>0</v>
          </cell>
          <cell r="S42">
            <v>8</v>
          </cell>
          <cell r="T42">
            <v>12.92819525479354</v>
          </cell>
          <cell r="U42">
            <v>161</v>
          </cell>
          <cell r="V42">
            <v>0.41</v>
          </cell>
          <cell r="W42">
            <v>313</v>
          </cell>
          <cell r="X42">
            <v>0</v>
          </cell>
          <cell r="Y42">
            <v>1</v>
          </cell>
          <cell r="Z42">
            <v>1.34</v>
          </cell>
          <cell r="AA42">
            <v>2</v>
          </cell>
          <cell r="AB42">
            <v>0.33</v>
          </cell>
          <cell r="AC42">
            <v>1</v>
          </cell>
          <cell r="AD42">
            <v>1.6700000000000002</v>
          </cell>
          <cell r="AE42">
            <v>2</v>
          </cell>
          <cell r="AF42">
            <v>0</v>
          </cell>
          <cell r="AG42">
            <v>19</v>
          </cell>
          <cell r="AH42">
            <v>0</v>
          </cell>
          <cell r="AI42">
            <v>184</v>
          </cell>
          <cell r="AJ42">
            <v>2.08</v>
          </cell>
          <cell r="AK42">
            <v>202</v>
          </cell>
          <cell r="AL42">
            <v>15.0082</v>
          </cell>
          <cell r="AM42">
            <v>170</v>
          </cell>
          <cell r="AN42">
            <v>17869635</v>
          </cell>
          <cell r="AO42">
            <v>19</v>
          </cell>
          <cell r="AP42">
            <v>1178874986</v>
          </cell>
          <cell r="AQ42">
            <v>17</v>
          </cell>
          <cell r="AR42">
            <v>0</v>
          </cell>
          <cell r="AS42">
            <v>7.9613247560405873E-2</v>
          </cell>
          <cell r="AT42">
            <v>0</v>
          </cell>
          <cell r="AU42">
            <v>0</v>
          </cell>
          <cell r="AV42">
            <v>0</v>
          </cell>
          <cell r="AW42">
            <v>284</v>
          </cell>
          <cell r="AX42">
            <v>0</v>
          </cell>
          <cell r="AY42">
            <v>89</v>
          </cell>
          <cell r="AZ42">
            <v>2014</v>
          </cell>
          <cell r="BA42">
            <v>2013</v>
          </cell>
          <cell r="BB42">
            <v>105897526</v>
          </cell>
          <cell r="BC42">
            <v>19</v>
          </cell>
          <cell r="BD42">
            <v>1284772512</v>
          </cell>
          <cell r="BE42">
            <v>18</v>
          </cell>
          <cell r="BF42">
            <v>4083.8</v>
          </cell>
          <cell r="BG42">
            <v>23</v>
          </cell>
          <cell r="BH42">
            <v>288671.08722268476</v>
          </cell>
          <cell r="BI42">
            <v>162</v>
          </cell>
          <cell r="BJ42">
            <v>25931.124442920809</v>
          </cell>
          <cell r="BK42">
            <v>53</v>
          </cell>
          <cell r="BL42">
            <v>314602.21166560554</v>
          </cell>
          <cell r="BM42">
            <v>150</v>
          </cell>
          <cell r="BN42">
            <v>8.242511807413265E-2</v>
          </cell>
          <cell r="BO42">
            <v>55</v>
          </cell>
          <cell r="BP42">
            <v>6365925</v>
          </cell>
          <cell r="BQ42">
            <v>17</v>
          </cell>
          <cell r="BR42">
            <v>5498872</v>
          </cell>
          <cell r="BS42">
            <v>17</v>
          </cell>
          <cell r="BT42">
            <v>424337</v>
          </cell>
          <cell r="BU42">
            <v>39</v>
          </cell>
          <cell r="BV42">
            <v>1072776</v>
          </cell>
          <cell r="BW42">
            <v>32</v>
          </cell>
          <cell r="BX42">
            <v>0</v>
          </cell>
          <cell r="BY42">
            <v>6</v>
          </cell>
          <cell r="BZ42">
            <v>13361910</v>
          </cell>
          <cell r="CA42">
            <v>19</v>
          </cell>
          <cell r="CB42">
            <v>1878816</v>
          </cell>
          <cell r="CC42">
            <v>13</v>
          </cell>
          <cell r="CD42">
            <v>483339</v>
          </cell>
          <cell r="CE42">
            <v>44</v>
          </cell>
          <cell r="CF42">
            <v>0</v>
          </cell>
          <cell r="CG42">
            <v>2</v>
          </cell>
          <cell r="CH42">
            <v>1721595</v>
          </cell>
          <cell r="CI42">
            <v>12</v>
          </cell>
          <cell r="CJ42">
            <v>423975</v>
          </cell>
          <cell r="CK42">
            <v>18</v>
          </cell>
          <cell r="CL42">
            <v>2145570</v>
          </cell>
          <cell r="CM42">
            <v>13</v>
          </cell>
          <cell r="CN42">
            <v>0</v>
          </cell>
          <cell r="CO42">
            <v>19</v>
          </cell>
          <cell r="CP42">
            <v>0</v>
          </cell>
          <cell r="CQ42">
            <v>185</v>
          </cell>
          <cell r="CR42">
            <v>17869635</v>
          </cell>
          <cell r="CS42">
            <v>19</v>
          </cell>
          <cell r="CT42">
            <v>4083.8</v>
          </cell>
          <cell r="CU42">
            <v>23</v>
          </cell>
          <cell r="CV42">
            <v>5842</v>
          </cell>
          <cell r="CW42">
            <v>63</v>
          </cell>
          <cell r="CX42">
            <v>23857560</v>
          </cell>
          <cell r="CY42">
            <v>22</v>
          </cell>
          <cell r="CZ42">
            <v>4093.4</v>
          </cell>
          <cell r="DA42">
            <v>23</v>
          </cell>
          <cell r="DB42">
            <v>5957</v>
          </cell>
          <cell r="DC42">
            <v>63</v>
          </cell>
          <cell r="DD42">
            <v>24384384</v>
          </cell>
          <cell r="DE42">
            <v>23</v>
          </cell>
          <cell r="DF42">
            <v>526824</v>
          </cell>
          <cell r="DG42">
            <v>23</v>
          </cell>
          <cell r="DH42">
            <v>0</v>
          </cell>
          <cell r="DI42">
            <v>223</v>
          </cell>
          <cell r="DJ42" t="str">
            <v>No Guar</v>
          </cell>
          <cell r="DK42">
            <v>4597.6000000000004</v>
          </cell>
          <cell r="DL42">
            <v>4559</v>
          </cell>
          <cell r="DM42">
            <v>4466</v>
          </cell>
          <cell r="DN42">
            <v>4410.5</v>
          </cell>
          <cell r="DO42">
            <v>4328.5</v>
          </cell>
          <cell r="DP42">
            <v>4243.6000000000004</v>
          </cell>
          <cell r="DQ42">
            <v>4179</v>
          </cell>
          <cell r="DR42">
            <v>22</v>
          </cell>
          <cell r="DS42">
            <v>4089.3</v>
          </cell>
          <cell r="DT42">
            <v>23</v>
          </cell>
          <cell r="DU42">
            <v>4102.5</v>
          </cell>
          <cell r="DV42">
            <v>23</v>
          </cell>
          <cell r="DW42">
            <v>4127.3</v>
          </cell>
          <cell r="DX42">
            <v>22</v>
          </cell>
          <cell r="DY42">
            <v>4037.5</v>
          </cell>
          <cell r="DZ42">
            <v>24</v>
          </cell>
          <cell r="EA42">
            <v>4094.8</v>
          </cell>
          <cell r="EB42">
            <v>22</v>
          </cell>
          <cell r="EC42">
            <v>4103.1000000000004</v>
          </cell>
          <cell r="ED42">
            <v>22</v>
          </cell>
          <cell r="EE42">
            <v>4083.8</v>
          </cell>
          <cell r="EF42">
            <v>23</v>
          </cell>
          <cell r="EG42">
            <v>4093.4</v>
          </cell>
          <cell r="EH42">
            <v>23</v>
          </cell>
          <cell r="EI42">
            <v>4365.4749108320711</v>
          </cell>
          <cell r="EJ42">
            <v>167</v>
          </cell>
          <cell r="EK42">
            <v>3264.2570967899546</v>
          </cell>
          <cell r="EL42">
            <v>209</v>
          </cell>
          <cell r="EM42">
            <v>1960633</v>
          </cell>
          <cell r="EN42">
            <v>426.44705933530537</v>
          </cell>
          <cell r="EO42">
            <v>2133260</v>
          </cell>
          <cell r="EP42">
            <v>467.9227900855451</v>
          </cell>
          <cell r="EQ42">
            <v>4736523</v>
          </cell>
          <cell r="ER42">
            <v>1060.5738916256157</v>
          </cell>
          <cell r="ES42">
            <v>2111904</v>
          </cell>
          <cell r="ET42">
            <v>478.83550617843781</v>
          </cell>
          <cell r="EU42">
            <v>904420</v>
          </cell>
          <cell r="EV42">
            <v>208.94536213468868</v>
          </cell>
          <cell r="EW42">
            <v>440885</v>
          </cell>
          <cell r="EX42">
            <v>103.89409934960881</v>
          </cell>
          <cell r="EY42">
            <v>1658801</v>
          </cell>
          <cell r="EZ42">
            <v>396.93730557549651</v>
          </cell>
          <cell r="FA42">
            <v>1402897</v>
          </cell>
          <cell r="FB42">
            <v>335.70160325436706</v>
          </cell>
          <cell r="FC42">
            <v>2382578</v>
          </cell>
          <cell r="FD42">
            <v>582.63712615851125</v>
          </cell>
          <cell r="FE42">
            <v>2681816</v>
          </cell>
          <cell r="FF42">
            <v>653.70286410725168</v>
          </cell>
          <cell r="FG42">
            <v>5590549</v>
          </cell>
          <cell r="FH42">
            <v>1354.5293533302643</v>
          </cell>
          <cell r="FI42">
            <v>6198335</v>
          </cell>
          <cell r="FJ42">
            <v>1535.1913312693498</v>
          </cell>
          <cell r="FK42">
            <v>5347030</v>
          </cell>
          <cell r="FL42">
            <v>1309.3270973113276</v>
          </cell>
          <cell r="FM42">
            <v>5807615</v>
          </cell>
          <cell r="FN42">
            <v>1418.7753456784092</v>
          </cell>
          <cell r="FO42">
            <v>7.8156539660108881E-2</v>
          </cell>
          <cell r="FP42">
            <v>7.8475141255511763E-2</v>
          </cell>
          <cell r="FQ42">
            <v>0.16296234901628023</v>
          </cell>
          <cell r="FR42">
            <v>6.5735242265299573E-2</v>
          </cell>
          <cell r="FS42">
            <v>3.0301141929768838E-2</v>
          </cell>
          <cell r="FT42">
            <v>1.459290145878373E-2</v>
          </cell>
          <cell r="FU42">
            <v>5.287047999182784E-2</v>
          </cell>
          <cell r="FV42">
            <v>4.4334946257865292E-2</v>
          </cell>
          <cell r="FW42">
            <v>7.6635354577041057E-2</v>
          </cell>
          <cell r="FX42">
            <v>8.193778747601009E-2</v>
          </cell>
          <cell r="FY42">
            <v>0.16498401464843351</v>
          </cell>
          <cell r="FZ42">
            <v>0.17751059330217392</v>
          </cell>
          <cell r="GA42">
            <v>0.14277606051684377</v>
          </cell>
          <cell r="GB42">
            <v>0.14544838560031964</v>
          </cell>
          <cell r="GC42">
            <v>23125342</v>
          </cell>
          <cell r="GD42">
            <v>25050635</v>
          </cell>
          <cell r="GE42">
            <v>24328614</v>
          </cell>
          <cell r="GF42">
            <v>30015520</v>
          </cell>
          <cell r="GG42">
            <v>28943300</v>
          </cell>
          <cell r="GH42">
            <v>29771407</v>
          </cell>
          <cell r="GI42">
            <v>29716004</v>
          </cell>
          <cell r="GJ42">
            <v>31643142</v>
          </cell>
          <cell r="GK42">
            <v>31089802</v>
          </cell>
          <cell r="GL42">
            <v>32729905</v>
          </cell>
          <cell r="GM42">
            <v>33885398</v>
          </cell>
          <cell r="GN42">
            <v>34918113.25</v>
          </cell>
          <cell r="GO42">
            <v>38301771</v>
          </cell>
          <cell r="GP42">
            <v>39929044.079999998</v>
          </cell>
          <cell r="GQ42">
            <v>0.10215153384204029</v>
          </cell>
          <cell r="GR42">
            <v>0.13490210750564838</v>
          </cell>
          <cell r="GS42">
            <v>0.14683465841628507</v>
          </cell>
          <cell r="GT42">
            <v>0.21683838162500635</v>
          </cell>
          <cell r="GU42">
            <v>0.21438301667419615</v>
          </cell>
          <cell r="GV42">
            <v>0.19767436215990511</v>
          </cell>
          <cell r="GW42">
            <v>0.13943319297525783</v>
          </cell>
          <cell r="GX42">
            <v>0.17060128265570476</v>
          </cell>
          <cell r="GY42">
            <v>0.16191286416407108</v>
          </cell>
          <cell r="GZ42">
            <v>14.866487057940866</v>
          </cell>
          <cell r="HA42">
            <v>14.653276104889006</v>
          </cell>
          <cell r="HB42">
            <v>14.49452009299236</v>
          </cell>
          <cell r="HC42">
            <v>14.136254639818677</v>
          </cell>
          <cell r="HD42">
            <v>14.577779270053385</v>
          </cell>
          <cell r="HE42">
            <v>15.004986370587064</v>
          </cell>
          <cell r="HF42">
            <v>14.898113207547169</v>
          </cell>
          <cell r="HG42">
            <v>13.985616438356166</v>
          </cell>
          <cell r="HH42">
            <v>621</v>
          </cell>
          <cell r="HI42" t="str">
            <v>Y</v>
          </cell>
        </row>
        <row r="43">
          <cell r="A43">
            <v>38</v>
          </cell>
          <cell r="B43">
            <v>720</v>
          </cell>
          <cell r="C43" t="str">
            <v>Bondurant-Farrar</v>
          </cell>
          <cell r="D43">
            <v>13.4748595133601</v>
          </cell>
          <cell r="E43">
            <v>88</v>
          </cell>
          <cell r="F43">
            <v>5.4</v>
          </cell>
          <cell r="G43">
            <v>1</v>
          </cell>
          <cell r="H43">
            <v>4.9369234945395659</v>
          </cell>
          <cell r="I43">
            <v>120</v>
          </cell>
          <cell r="J43">
            <v>1.278902102706764</v>
          </cell>
          <cell r="K43">
            <v>38</v>
          </cell>
          <cell r="L43">
            <v>1.859034096576105</v>
          </cell>
          <cell r="M43">
            <v>153</v>
          </cell>
          <cell r="N43">
            <v>0</v>
          </cell>
          <cell r="O43">
            <v>6</v>
          </cell>
          <cell r="P43">
            <v>1.3024347538317154</v>
          </cell>
          <cell r="Q43">
            <v>45</v>
          </cell>
          <cell r="R43">
            <v>0</v>
          </cell>
          <cell r="S43">
            <v>8</v>
          </cell>
          <cell r="T43">
            <v>14.777294267191815</v>
          </cell>
          <cell r="U43">
            <v>54</v>
          </cell>
          <cell r="V43">
            <v>0.45341999999999999</v>
          </cell>
          <cell r="W43">
            <v>306</v>
          </cell>
          <cell r="X43">
            <v>0</v>
          </cell>
          <cell r="Y43">
            <v>1</v>
          </cell>
          <cell r="Z43">
            <v>1.34</v>
          </cell>
          <cell r="AA43">
            <v>2</v>
          </cell>
          <cell r="AB43">
            <v>0.33</v>
          </cell>
          <cell r="AC43">
            <v>1</v>
          </cell>
          <cell r="AD43">
            <v>1.6700000000000002</v>
          </cell>
          <cell r="AE43">
            <v>2</v>
          </cell>
          <cell r="AF43">
            <v>0</v>
          </cell>
          <cell r="AG43">
            <v>19</v>
          </cell>
          <cell r="AH43">
            <v>3.0918999999999999</v>
          </cell>
          <cell r="AI43">
            <v>14</v>
          </cell>
          <cell r="AJ43">
            <v>5.2153200000000002</v>
          </cell>
          <cell r="AK43">
            <v>18</v>
          </cell>
          <cell r="AL43">
            <v>19.992609999999999</v>
          </cell>
          <cell r="AM43">
            <v>14</v>
          </cell>
          <cell r="AN43">
            <v>4522932</v>
          </cell>
          <cell r="AO43">
            <v>88</v>
          </cell>
          <cell r="AP43">
            <v>220544637</v>
          </cell>
          <cell r="AQ43">
            <v>136</v>
          </cell>
          <cell r="AR43">
            <v>0.03</v>
          </cell>
          <cell r="AS43">
            <v>6.6413046759278227E-2</v>
          </cell>
          <cell r="AT43">
            <v>0</v>
          </cell>
          <cell r="AU43">
            <v>0.03</v>
          </cell>
          <cell r="AV43">
            <v>174256</v>
          </cell>
          <cell r="AW43">
            <v>159</v>
          </cell>
          <cell r="AX43">
            <v>0</v>
          </cell>
          <cell r="AY43">
            <v>89</v>
          </cell>
          <cell r="AZ43">
            <v>2018</v>
          </cell>
          <cell r="BA43">
            <v>2013</v>
          </cell>
          <cell r="BB43">
            <v>23870440</v>
          </cell>
          <cell r="BC43">
            <v>73</v>
          </cell>
          <cell r="BD43">
            <v>244415077</v>
          </cell>
          <cell r="BE43">
            <v>124</v>
          </cell>
          <cell r="BF43">
            <v>1212.5</v>
          </cell>
          <cell r="BG43">
            <v>92</v>
          </cell>
          <cell r="BH43">
            <v>181892.48412371133</v>
          </cell>
          <cell r="BI43">
            <v>336</v>
          </cell>
          <cell r="BJ43">
            <v>19686.960824742269</v>
          </cell>
          <cell r="BK43">
            <v>76</v>
          </cell>
          <cell r="BL43">
            <v>201579.4449484536</v>
          </cell>
          <cell r="BM43">
            <v>327</v>
          </cell>
          <cell r="BN43">
            <v>9.766353325249244E-2</v>
          </cell>
          <cell r="BO43">
            <v>42</v>
          </cell>
          <cell r="BP43">
            <v>1190941</v>
          </cell>
          <cell r="BQ43">
            <v>139</v>
          </cell>
          <cell r="BR43">
            <v>1088812</v>
          </cell>
          <cell r="BS43">
            <v>126</v>
          </cell>
          <cell r="BT43">
            <v>282055</v>
          </cell>
          <cell r="BU43">
            <v>61</v>
          </cell>
          <cell r="BV43">
            <v>410000</v>
          </cell>
          <cell r="BW43">
            <v>131</v>
          </cell>
          <cell r="BX43">
            <v>0</v>
          </cell>
          <cell r="BY43">
            <v>6</v>
          </cell>
          <cell r="BZ43">
            <v>2971808</v>
          </cell>
          <cell r="CA43">
            <v>120</v>
          </cell>
          <cell r="CB43">
            <v>287245</v>
          </cell>
          <cell r="CC43">
            <v>52</v>
          </cell>
          <cell r="CD43">
            <v>100000</v>
          </cell>
          <cell r="CE43">
            <v>248</v>
          </cell>
          <cell r="CF43">
            <v>0</v>
          </cell>
          <cell r="CG43">
            <v>2</v>
          </cell>
          <cell r="CH43">
            <v>327516</v>
          </cell>
          <cell r="CI43">
            <v>47</v>
          </cell>
          <cell r="CJ43">
            <v>80657</v>
          </cell>
          <cell r="CK43">
            <v>114</v>
          </cell>
          <cell r="CL43">
            <v>408173</v>
          </cell>
          <cell r="CM43">
            <v>49</v>
          </cell>
          <cell r="CN43">
            <v>0</v>
          </cell>
          <cell r="CO43">
            <v>19</v>
          </cell>
          <cell r="CP43">
            <v>755706</v>
          </cell>
          <cell r="CQ43">
            <v>30</v>
          </cell>
          <cell r="CR43">
            <v>4522932</v>
          </cell>
          <cell r="CS43">
            <v>88</v>
          </cell>
          <cell r="CT43">
            <v>1212.5</v>
          </cell>
          <cell r="CU43">
            <v>92</v>
          </cell>
          <cell r="CV43">
            <v>5768</v>
          </cell>
          <cell r="CW43">
            <v>184</v>
          </cell>
          <cell r="CX43">
            <v>6993700</v>
          </cell>
          <cell r="CY43">
            <v>93</v>
          </cell>
          <cell r="CZ43">
            <v>1261.4000000000001</v>
          </cell>
          <cell r="DA43">
            <v>86</v>
          </cell>
          <cell r="DB43">
            <v>5883</v>
          </cell>
          <cell r="DC43">
            <v>185</v>
          </cell>
          <cell r="DD43">
            <v>7420816</v>
          </cell>
          <cell r="DE43">
            <v>87</v>
          </cell>
          <cell r="DF43">
            <v>427116</v>
          </cell>
          <cell r="DG43">
            <v>28</v>
          </cell>
          <cell r="DH43">
            <v>0</v>
          </cell>
          <cell r="DI43">
            <v>223</v>
          </cell>
          <cell r="DJ43" t="str">
            <v>No Guar</v>
          </cell>
          <cell r="DK43">
            <v>832.2</v>
          </cell>
          <cell r="DL43">
            <v>839.3</v>
          </cell>
          <cell r="DM43">
            <v>853.6</v>
          </cell>
          <cell r="DN43">
            <v>863.3</v>
          </cell>
          <cell r="DO43">
            <v>894.9</v>
          </cell>
          <cell r="DP43">
            <v>890.1</v>
          </cell>
          <cell r="DQ43">
            <v>942.2</v>
          </cell>
          <cell r="DR43">
            <v>123</v>
          </cell>
          <cell r="DS43">
            <v>966.8</v>
          </cell>
          <cell r="DT43">
            <v>118</v>
          </cell>
          <cell r="DU43">
            <v>971.6</v>
          </cell>
          <cell r="DV43">
            <v>118</v>
          </cell>
          <cell r="DW43">
            <v>986.9</v>
          </cell>
          <cell r="DX43">
            <v>116</v>
          </cell>
          <cell r="DY43">
            <v>1074.8</v>
          </cell>
          <cell r="DZ43">
            <v>103</v>
          </cell>
          <cell r="EA43">
            <v>1114.5999999999999</v>
          </cell>
          <cell r="EB43">
            <v>101</v>
          </cell>
          <cell r="EC43">
            <v>1167.4000000000001</v>
          </cell>
          <cell r="ED43">
            <v>97</v>
          </cell>
          <cell r="EE43">
            <v>1212.5</v>
          </cell>
          <cell r="EF43">
            <v>92</v>
          </cell>
          <cell r="EG43">
            <v>1261.4000000000001</v>
          </cell>
          <cell r="EH43">
            <v>86</v>
          </cell>
          <cell r="EI43">
            <v>3585.6445219597272</v>
          </cell>
          <cell r="EJ43">
            <v>282</v>
          </cell>
          <cell r="EK43">
            <v>2355.9600443951163</v>
          </cell>
          <cell r="EL43">
            <v>341</v>
          </cell>
          <cell r="EM43">
            <v>1319672</v>
          </cell>
          <cell r="EN43">
            <v>1585.7630377313144</v>
          </cell>
          <cell r="EO43">
            <v>1513845</v>
          </cell>
          <cell r="EP43">
            <v>1803.6995114976767</v>
          </cell>
          <cell r="EQ43">
            <v>1419404</v>
          </cell>
          <cell r="ER43">
            <v>1662.8444236176194</v>
          </cell>
          <cell r="ES43">
            <v>2129818</v>
          </cell>
          <cell r="ET43">
            <v>2467.0659098806905</v>
          </cell>
          <cell r="EU43">
            <v>2489620</v>
          </cell>
          <cell r="EV43">
            <v>2782.0091630349762</v>
          </cell>
          <cell r="EW43">
            <v>2539212</v>
          </cell>
          <cell r="EX43">
            <v>2852.726659925851</v>
          </cell>
          <cell r="EY43">
            <v>3035720</v>
          </cell>
          <cell r="EZ43">
            <v>3221.9486308639353</v>
          </cell>
          <cell r="FA43">
            <v>2057735</v>
          </cell>
          <cell r="FB43">
            <v>2183.9683718955635</v>
          </cell>
          <cell r="FC43">
            <v>1782054</v>
          </cell>
          <cell r="FD43">
            <v>1843.2498965659911</v>
          </cell>
          <cell r="FE43">
            <v>1542671</v>
          </cell>
          <cell r="FF43">
            <v>1587.7634829147796</v>
          </cell>
          <cell r="FG43">
            <v>1693353</v>
          </cell>
          <cell r="FH43">
            <v>1715.8303779511602</v>
          </cell>
          <cell r="FI43">
            <v>1011602</v>
          </cell>
          <cell r="FJ43">
            <v>941.20022329735764</v>
          </cell>
          <cell r="FK43">
            <v>800365</v>
          </cell>
          <cell r="FL43">
            <v>660.09484536082471</v>
          </cell>
          <cell r="FM43">
            <v>1826347</v>
          </cell>
          <cell r="FN43">
            <v>1447.8729982559059</v>
          </cell>
          <cell r="FO43">
            <v>0.24441656415288426</v>
          </cell>
          <cell r="FP43">
            <v>0.25754576626434489</v>
          </cell>
          <cell r="FQ43">
            <v>0.22562407675838533</v>
          </cell>
          <cell r="FR43">
            <v>0.34086943217022908</v>
          </cell>
          <cell r="FS43">
            <v>0.32177398195981216</v>
          </cell>
          <cell r="FT43">
            <v>0.31748583217417126</v>
          </cell>
          <cell r="FU43">
            <v>0.36564512264996235</v>
          </cell>
          <cell r="FV43">
            <v>0.28134113916271225</v>
          </cell>
          <cell r="FW43">
            <v>0.26741237745658919</v>
          </cell>
          <cell r="FX43">
            <v>0.23176149105349575</v>
          </cell>
          <cell r="FY43">
            <v>0.21578583317892933</v>
          </cell>
          <cell r="FZ43">
            <v>0.11470641183819082</v>
          </cell>
          <cell r="GA43">
            <v>8.7593670172208329E-2</v>
          </cell>
          <cell r="GB43">
            <v>0.19591838477338716</v>
          </cell>
          <cell r="GC43">
            <v>4079602</v>
          </cell>
          <cell r="GD43">
            <v>4364120</v>
          </cell>
          <cell r="GE43">
            <v>4871609</v>
          </cell>
          <cell r="GF43">
            <v>4118375</v>
          </cell>
          <cell r="GG43">
            <v>5247550</v>
          </cell>
          <cell r="GH43">
            <v>5458663</v>
          </cell>
          <cell r="GI43">
            <v>5266647</v>
          </cell>
          <cell r="GJ43">
            <v>7314021</v>
          </cell>
          <cell r="GK43">
            <v>6664067</v>
          </cell>
          <cell r="GL43">
            <v>6656287</v>
          </cell>
          <cell r="GM43">
            <v>7847378</v>
          </cell>
          <cell r="GN43">
            <v>8819053.6500000004</v>
          </cell>
          <cell r="GO43">
            <v>9348484</v>
          </cell>
          <cell r="GP43">
            <v>9321978.6499999985</v>
          </cell>
          <cell r="GQ43">
            <v>0.3422552250574572</v>
          </cell>
          <cell r="GR43">
            <v>5.1619213720384173E-2</v>
          </cell>
          <cell r="GS43">
            <v>0.10773456673201547</v>
          </cell>
          <cell r="GT43">
            <v>1.2625608649294353E-2</v>
          </cell>
          <cell r="GU43">
            <v>-3.0930549325896232E-2</v>
          </cell>
          <cell r="GV43">
            <v>-5.521001541558803E-2</v>
          </cell>
          <cell r="GW43">
            <v>-0.13625120442899363</v>
          </cell>
          <cell r="GX43">
            <v>-0.1490756863106521</v>
          </cell>
          <cell r="GY43">
            <v>-2.0225459079134728E-2</v>
          </cell>
          <cell r="GZ43">
            <v>15.309923664122136</v>
          </cell>
          <cell r="HA43">
            <v>14.313888888888888</v>
          </cell>
          <cell r="HB43">
            <v>13.650666666666666</v>
          </cell>
          <cell r="HC43">
            <v>13.671250000000001</v>
          </cell>
          <cell r="HD43">
            <v>12.382702702702703</v>
          </cell>
          <cell r="HE43">
            <v>13.640449438202246</v>
          </cell>
          <cell r="HF43">
            <v>14.690173410404626</v>
          </cell>
          <cell r="HG43">
            <v>14.264705882352942</v>
          </cell>
          <cell r="HH43">
            <v>720</v>
          </cell>
          <cell r="HI43" t="str">
            <v>Y</v>
          </cell>
        </row>
        <row r="44">
          <cell r="A44">
            <v>39</v>
          </cell>
          <cell r="B44">
            <v>729</v>
          </cell>
          <cell r="C44" t="str">
            <v>Boone</v>
          </cell>
          <cell r="D44">
            <v>15.818503605418812</v>
          </cell>
          <cell r="E44">
            <v>9</v>
          </cell>
          <cell r="F44">
            <v>5.4</v>
          </cell>
          <cell r="G44">
            <v>1</v>
          </cell>
          <cell r="H44">
            <v>6.0109698810533176</v>
          </cell>
          <cell r="I44">
            <v>23</v>
          </cell>
          <cell r="J44">
            <v>1.9681819615106608</v>
          </cell>
          <cell r="K44">
            <v>12</v>
          </cell>
          <cell r="L44">
            <v>2.4393513749939326</v>
          </cell>
          <cell r="M44">
            <v>94</v>
          </cell>
          <cell r="N44">
            <v>0</v>
          </cell>
          <cell r="O44">
            <v>6</v>
          </cell>
          <cell r="P44">
            <v>7.1027027508829291E-2</v>
          </cell>
          <cell r="Q44">
            <v>292</v>
          </cell>
          <cell r="R44">
            <v>0</v>
          </cell>
          <cell r="S44">
            <v>8</v>
          </cell>
          <cell r="T44">
            <v>15.889530632927642</v>
          </cell>
          <cell r="U44">
            <v>17</v>
          </cell>
          <cell r="V44">
            <v>1.1654500000000001</v>
          </cell>
          <cell r="W44">
            <v>84</v>
          </cell>
          <cell r="X44">
            <v>0</v>
          </cell>
          <cell r="Y44">
            <v>1</v>
          </cell>
          <cell r="Z44">
            <v>1.34</v>
          </cell>
          <cell r="AA44">
            <v>2</v>
          </cell>
          <cell r="AB44">
            <v>0.33</v>
          </cell>
          <cell r="AC44">
            <v>1</v>
          </cell>
          <cell r="AD44">
            <v>1.6700000000000002</v>
          </cell>
          <cell r="AE44">
            <v>2</v>
          </cell>
          <cell r="AF44">
            <v>0</v>
          </cell>
          <cell r="AG44">
            <v>19</v>
          </cell>
          <cell r="AH44">
            <v>0.15</v>
          </cell>
          <cell r="AI44">
            <v>180</v>
          </cell>
          <cell r="AJ44">
            <v>2.9854500000000002</v>
          </cell>
          <cell r="AK44">
            <v>110</v>
          </cell>
          <cell r="AL44">
            <v>18.874980000000001</v>
          </cell>
          <cell r="AM44">
            <v>26</v>
          </cell>
          <cell r="AN44">
            <v>8138250</v>
          </cell>
          <cell r="AO44">
            <v>40</v>
          </cell>
          <cell r="AP44">
            <v>429019784</v>
          </cell>
          <cell r="AQ44">
            <v>52</v>
          </cell>
          <cell r="AR44">
            <v>7.0000000000000007E-2</v>
          </cell>
          <cell r="AS44">
            <v>7.1973304236087166E-2</v>
          </cell>
          <cell r="AT44">
            <v>0</v>
          </cell>
          <cell r="AU44">
            <v>7.0000000000000007E-2</v>
          </cell>
          <cell r="AV44">
            <v>827635</v>
          </cell>
          <cell r="AW44">
            <v>10</v>
          </cell>
          <cell r="AX44">
            <v>0</v>
          </cell>
          <cell r="AY44">
            <v>89</v>
          </cell>
          <cell r="AZ44">
            <v>2019</v>
          </cell>
          <cell r="BA44">
            <v>2015</v>
          </cell>
          <cell r="BB44">
            <v>22258562</v>
          </cell>
          <cell r="BC44">
            <v>79</v>
          </cell>
          <cell r="BD44">
            <v>451278346</v>
          </cell>
          <cell r="BE44">
            <v>54</v>
          </cell>
          <cell r="BF44">
            <v>2196.5</v>
          </cell>
          <cell r="BG44">
            <v>38</v>
          </cell>
          <cell r="BH44">
            <v>195319.7286592306</v>
          </cell>
          <cell r="BI44">
            <v>321</v>
          </cell>
          <cell r="BJ44">
            <v>10133.649897564306</v>
          </cell>
          <cell r="BK44">
            <v>136</v>
          </cell>
          <cell r="BL44">
            <v>205453.37855679489</v>
          </cell>
          <cell r="BM44">
            <v>318</v>
          </cell>
          <cell r="BN44">
            <v>4.9323354859131661E-2</v>
          </cell>
          <cell r="BO44">
            <v>106</v>
          </cell>
          <cell r="BP44">
            <v>2316707</v>
          </cell>
          <cell r="BQ44">
            <v>53</v>
          </cell>
          <cell r="BR44">
            <v>2578825</v>
          </cell>
          <cell r="BS44">
            <v>36</v>
          </cell>
          <cell r="BT44">
            <v>844389</v>
          </cell>
          <cell r="BU44">
            <v>17</v>
          </cell>
          <cell r="BV44">
            <v>1046530</v>
          </cell>
          <cell r="BW44">
            <v>33</v>
          </cell>
          <cell r="BX44">
            <v>0</v>
          </cell>
          <cell r="BY44">
            <v>6</v>
          </cell>
          <cell r="BZ44">
            <v>6786451</v>
          </cell>
          <cell r="CA44">
            <v>37</v>
          </cell>
          <cell r="CB44">
            <v>30472</v>
          </cell>
          <cell r="CC44">
            <v>223</v>
          </cell>
          <cell r="CD44">
            <v>500000</v>
          </cell>
          <cell r="CE44">
            <v>34</v>
          </cell>
          <cell r="CF44">
            <v>0</v>
          </cell>
          <cell r="CG44">
            <v>2</v>
          </cell>
          <cell r="CH44">
            <v>604713</v>
          </cell>
          <cell r="CI44">
            <v>28</v>
          </cell>
          <cell r="CJ44">
            <v>148922</v>
          </cell>
          <cell r="CK44">
            <v>48</v>
          </cell>
          <cell r="CL44">
            <v>753635</v>
          </cell>
          <cell r="CM44">
            <v>30</v>
          </cell>
          <cell r="CN44">
            <v>0</v>
          </cell>
          <cell r="CO44">
            <v>19</v>
          </cell>
          <cell r="CP44">
            <v>67692</v>
          </cell>
          <cell r="CQ44">
            <v>169</v>
          </cell>
          <cell r="CR44">
            <v>8138250</v>
          </cell>
          <cell r="CS44">
            <v>40</v>
          </cell>
          <cell r="CT44">
            <v>2196.5</v>
          </cell>
          <cell r="CU44">
            <v>38</v>
          </cell>
          <cell r="CV44">
            <v>5768</v>
          </cell>
          <cell r="CW44">
            <v>184</v>
          </cell>
          <cell r="CX44">
            <v>12669412</v>
          </cell>
          <cell r="CY44">
            <v>38</v>
          </cell>
          <cell r="CZ44">
            <v>2137.8000000000002</v>
          </cell>
          <cell r="DA44">
            <v>38</v>
          </cell>
          <cell r="DB44">
            <v>5883</v>
          </cell>
          <cell r="DC44">
            <v>185</v>
          </cell>
          <cell r="DD44">
            <v>12796106</v>
          </cell>
          <cell r="DE44">
            <v>38</v>
          </cell>
          <cell r="DF44">
            <v>126694</v>
          </cell>
          <cell r="DG44">
            <v>82</v>
          </cell>
          <cell r="DH44">
            <v>219429</v>
          </cell>
          <cell r="DI44">
            <v>17</v>
          </cell>
          <cell r="DJ44" t="str">
            <v>101</v>
          </cell>
          <cell r="DK44">
            <v>2419.6999999999998</v>
          </cell>
          <cell r="DL44">
            <v>2433.3000000000002</v>
          </cell>
          <cell r="DM44">
            <v>2408.5</v>
          </cell>
          <cell r="DN44">
            <v>2385.9</v>
          </cell>
          <cell r="DO44">
            <v>2397.6999999999998</v>
          </cell>
          <cell r="DP44">
            <v>2397.5</v>
          </cell>
          <cell r="DQ44">
            <v>2394.4</v>
          </cell>
          <cell r="DR44">
            <v>35</v>
          </cell>
          <cell r="DS44">
            <v>2399.9</v>
          </cell>
          <cell r="DT44">
            <v>35</v>
          </cell>
          <cell r="DU44">
            <v>2351.6999999999998</v>
          </cell>
          <cell r="DV44">
            <v>35</v>
          </cell>
          <cell r="DW44">
            <v>2393.1</v>
          </cell>
          <cell r="DX44">
            <v>36</v>
          </cell>
          <cell r="DY44">
            <v>2372.1999999999998</v>
          </cell>
          <cell r="DZ44">
            <v>35</v>
          </cell>
          <cell r="EA44">
            <v>2337.3000000000002</v>
          </cell>
          <cell r="EB44">
            <v>35</v>
          </cell>
          <cell r="EC44">
            <v>2239.8000000000002</v>
          </cell>
          <cell r="ED44">
            <v>37</v>
          </cell>
          <cell r="EE44">
            <v>2196.5</v>
          </cell>
          <cell r="EF44">
            <v>38</v>
          </cell>
          <cell r="EG44">
            <v>2137.8000000000002</v>
          </cell>
          <cell r="EH44">
            <v>38</v>
          </cell>
          <cell r="EI44">
            <v>3806.8341285433621</v>
          </cell>
          <cell r="EJ44">
            <v>246</v>
          </cell>
          <cell r="EK44">
            <v>3174.5022920759657</v>
          </cell>
          <cell r="EL44">
            <v>225</v>
          </cell>
          <cell r="EM44">
            <v>335159</v>
          </cell>
          <cell r="EN44">
            <v>138.51262553209077</v>
          </cell>
          <cell r="EO44">
            <v>375234</v>
          </cell>
          <cell r="EP44">
            <v>154.20786586117617</v>
          </cell>
          <cell r="EQ44">
            <v>629514</v>
          </cell>
          <cell r="ER44">
            <v>261.37180817936473</v>
          </cell>
          <cell r="ES44">
            <v>628487</v>
          </cell>
          <cell r="ET44">
            <v>263.41715914330024</v>
          </cell>
          <cell r="EU44">
            <v>311768</v>
          </cell>
          <cell r="EV44">
            <v>130.02794344580224</v>
          </cell>
          <cell r="EW44">
            <v>230543</v>
          </cell>
          <cell r="EX44">
            <v>96.159749739311778</v>
          </cell>
          <cell r="EY44">
            <v>439483</v>
          </cell>
          <cell r="EZ44">
            <v>183.54619111259606</v>
          </cell>
          <cell r="FA44">
            <v>407963</v>
          </cell>
          <cell r="FB44">
            <v>170.38214166388238</v>
          </cell>
          <cell r="FC44">
            <v>338704</v>
          </cell>
          <cell r="FD44">
            <v>141.13254718946621</v>
          </cell>
          <cell r="FE44">
            <v>-40121</v>
          </cell>
          <cell r="FF44">
            <v>-17.060424373857209</v>
          </cell>
          <cell r="FG44">
            <v>784242</v>
          </cell>
          <cell r="FH44">
            <v>327.70966528770214</v>
          </cell>
          <cell r="FI44">
            <v>50827</v>
          </cell>
          <cell r="FJ44">
            <v>21.426102352246861</v>
          </cell>
          <cell r="FK44">
            <v>15945</v>
          </cell>
          <cell r="FL44">
            <v>7.2592761211017525</v>
          </cell>
          <cell r="FM44">
            <v>1299388</v>
          </cell>
          <cell r="FN44">
            <v>607.81551127327157</v>
          </cell>
          <cell r="FO44">
            <v>2.6129685831611932E-2</v>
          </cell>
          <cell r="FP44">
            <v>2.7621454006753834E-2</v>
          </cell>
          <cell r="FQ44">
            <v>4.1836501140027613E-2</v>
          </cell>
          <cell r="FR44">
            <v>4.1700143030799892E-2</v>
          </cell>
          <cell r="FS44">
            <v>1.8736466426521204E-2</v>
          </cell>
          <cell r="FT44">
            <v>1.33594159390813E-2</v>
          </cell>
          <cell r="FU44">
            <v>2.4224681004557835E-2</v>
          </cell>
          <cell r="FV44">
            <v>2.2873231501965116E-2</v>
          </cell>
          <cell r="FW44">
            <v>1.8574180077812117E-2</v>
          </cell>
          <cell r="FX44">
            <v>-2.1294704894698397E-3</v>
          </cell>
          <cell r="FY44">
            <v>3.9817897455466968E-2</v>
          </cell>
          <cell r="FZ44">
            <v>2.3633883728218499E-3</v>
          </cell>
          <cell r="GA44">
            <v>7.5361515499517112E-4</v>
          </cell>
          <cell r="GB44">
            <v>6.3296042770461469E-2</v>
          </cell>
          <cell r="GC44">
            <v>12491593</v>
          </cell>
          <cell r="GD44">
            <v>13209641</v>
          </cell>
          <cell r="GE44">
            <v>14417490</v>
          </cell>
          <cell r="GF44">
            <v>14443092</v>
          </cell>
          <cell r="GG44">
            <v>16327869</v>
          </cell>
          <cell r="GH44">
            <v>17026424</v>
          </cell>
          <cell r="GI44">
            <v>17702469</v>
          </cell>
          <cell r="GJ44">
            <v>17835827</v>
          </cell>
          <cell r="GK44">
            <v>18235206</v>
          </cell>
          <cell r="GL44">
            <v>18840834</v>
          </cell>
          <cell r="GM44">
            <v>19695716</v>
          </cell>
          <cell r="GN44">
            <v>21505987.16</v>
          </cell>
          <cell r="GO44">
            <v>21503077</v>
          </cell>
          <cell r="GP44">
            <v>20528739.920000002</v>
          </cell>
          <cell r="GQ44">
            <v>-4.8390671798415996E-2</v>
          </cell>
          <cell r="GR44">
            <v>-3.6392295259471463E-2</v>
          </cell>
          <cell r="GS44">
            <v>-1.334481864132636E-2</v>
          </cell>
          <cell r="GT44">
            <v>-5.8068256423014714E-3</v>
          </cell>
          <cell r="GU44">
            <v>-3.1790639026695683E-2</v>
          </cell>
          <cell r="GV44">
            <v>1.2917778093466947E-2</v>
          </cell>
          <cell r="GW44">
            <v>1.491653881568368E-2</v>
          </cell>
          <cell r="GX44">
            <v>3.1592649692619351E-2</v>
          </cell>
          <cell r="GY44">
            <v>9.3762512750501764E-2</v>
          </cell>
          <cell r="GZ44">
            <v>12.819686223941543</v>
          </cell>
          <cell r="HA44">
            <v>12.74743281625519</v>
          </cell>
          <cell r="HB44">
            <v>12.853379213936233</v>
          </cell>
          <cell r="HC44">
            <v>12.473066666666666</v>
          </cell>
          <cell r="HD44">
            <v>12.430003268329884</v>
          </cell>
          <cell r="HE44">
            <v>12.269376814831359</v>
          </cell>
          <cell r="HF44">
            <v>13.286236599120034</v>
          </cell>
          <cell r="HG44">
            <v>14.080128205128204</v>
          </cell>
          <cell r="HH44">
            <v>729</v>
          </cell>
          <cell r="HI44" t="str">
            <v>Y</v>
          </cell>
        </row>
        <row r="45">
          <cell r="A45">
            <v>40</v>
          </cell>
          <cell r="B45">
            <v>747</v>
          </cell>
          <cell r="C45" t="str">
            <v>Boyden-Hull</v>
          </cell>
          <cell r="D45">
            <v>12.709719722602475</v>
          </cell>
          <cell r="E45">
            <v>140</v>
          </cell>
          <cell r="F45">
            <v>5.4</v>
          </cell>
          <cell r="G45">
            <v>1</v>
          </cell>
          <cell r="H45">
            <v>4.9694402543884921</v>
          </cell>
          <cell r="I45">
            <v>114</v>
          </cell>
          <cell r="J45">
            <v>0.22043709862566849</v>
          </cell>
          <cell r="K45">
            <v>228</v>
          </cell>
          <cell r="L45">
            <v>2.1198422755203126</v>
          </cell>
          <cell r="M45">
            <v>127</v>
          </cell>
          <cell r="N45">
            <v>0</v>
          </cell>
          <cell r="O45">
            <v>6</v>
          </cell>
          <cell r="P45">
            <v>0.26608657712757622</v>
          </cell>
          <cell r="Q45">
            <v>187</v>
          </cell>
          <cell r="R45">
            <v>0</v>
          </cell>
          <cell r="S45">
            <v>8</v>
          </cell>
          <cell r="T45">
            <v>12.975806299730051</v>
          </cell>
          <cell r="U45">
            <v>156</v>
          </cell>
          <cell r="V45">
            <v>0.99368000000000001</v>
          </cell>
          <cell r="W45">
            <v>129</v>
          </cell>
          <cell r="X45">
            <v>0</v>
          </cell>
          <cell r="Y45">
            <v>1</v>
          </cell>
          <cell r="Z45">
            <v>0.31054999999999999</v>
          </cell>
          <cell r="AA45">
            <v>207</v>
          </cell>
          <cell r="AB45">
            <v>0.33</v>
          </cell>
          <cell r="AC45">
            <v>1</v>
          </cell>
          <cell r="AD45">
            <v>0.64054999999999995</v>
          </cell>
          <cell r="AE45">
            <v>201</v>
          </cell>
          <cell r="AF45">
            <v>0</v>
          </cell>
          <cell r="AG45">
            <v>19</v>
          </cell>
          <cell r="AH45">
            <v>0.22483</v>
          </cell>
          <cell r="AI45">
            <v>178</v>
          </cell>
          <cell r="AJ45">
            <v>1.8590600000000002</v>
          </cell>
          <cell r="AK45">
            <v>228</v>
          </cell>
          <cell r="AL45">
            <v>14.83487</v>
          </cell>
          <cell r="AM45">
            <v>184</v>
          </cell>
          <cell r="AN45">
            <v>2264257</v>
          </cell>
          <cell r="AO45">
            <v>229</v>
          </cell>
          <cell r="AP45">
            <v>150954627</v>
          </cell>
          <cell r="AQ45">
            <v>233</v>
          </cell>
          <cell r="AR45">
            <v>7.0000000000000007E-2</v>
          </cell>
          <cell r="AS45">
            <v>7.7327257548467698E-2</v>
          </cell>
          <cell r="AT45">
            <v>0.02</v>
          </cell>
          <cell r="AU45">
            <v>9.0000000000000011E-2</v>
          </cell>
          <cell r="AV45">
            <v>226062</v>
          </cell>
          <cell r="AW45">
            <v>120</v>
          </cell>
          <cell r="AX45">
            <v>64589</v>
          </cell>
          <cell r="AY45">
            <v>61</v>
          </cell>
          <cell r="AZ45">
            <v>2016</v>
          </cell>
          <cell r="BA45">
            <v>2014</v>
          </cell>
          <cell r="BB45">
            <v>28733982</v>
          </cell>
          <cell r="BC45">
            <v>65</v>
          </cell>
          <cell r="BD45">
            <v>179688609</v>
          </cell>
          <cell r="BE45">
            <v>198</v>
          </cell>
          <cell r="BF45">
            <v>623.20000000000005</v>
          </cell>
          <cell r="BG45">
            <v>190</v>
          </cell>
          <cell r="BH45">
            <v>242225.01123234915</v>
          </cell>
          <cell r="BI45">
            <v>247</v>
          </cell>
          <cell r="BJ45">
            <v>46107.15982028241</v>
          </cell>
          <cell r="BK45">
            <v>20</v>
          </cell>
          <cell r="BL45">
            <v>288332.17105263157</v>
          </cell>
          <cell r="BM45">
            <v>181</v>
          </cell>
          <cell r="BN45">
            <v>0.15990986941192248</v>
          </cell>
          <cell r="BO45">
            <v>13</v>
          </cell>
          <cell r="BP45">
            <v>815155</v>
          </cell>
          <cell r="BQ45">
            <v>237</v>
          </cell>
          <cell r="BR45">
            <v>750160</v>
          </cell>
          <cell r="BS45">
            <v>196</v>
          </cell>
          <cell r="BT45">
            <v>33276</v>
          </cell>
          <cell r="BU45">
            <v>237</v>
          </cell>
          <cell r="BV45">
            <v>320000</v>
          </cell>
          <cell r="BW45">
            <v>185</v>
          </cell>
          <cell r="BX45">
            <v>0</v>
          </cell>
          <cell r="BY45">
            <v>6</v>
          </cell>
          <cell r="BZ45">
            <v>1918591</v>
          </cell>
          <cell r="CA45">
            <v>211</v>
          </cell>
          <cell r="CB45">
            <v>40167</v>
          </cell>
          <cell r="CC45">
            <v>202</v>
          </cell>
          <cell r="CD45">
            <v>150000</v>
          </cell>
          <cell r="CE45">
            <v>185</v>
          </cell>
          <cell r="CF45">
            <v>0</v>
          </cell>
          <cell r="CG45">
            <v>2</v>
          </cell>
          <cell r="CH45">
            <v>55802</v>
          </cell>
          <cell r="CI45">
            <v>195</v>
          </cell>
          <cell r="CJ45">
            <v>59297</v>
          </cell>
          <cell r="CK45">
            <v>185</v>
          </cell>
          <cell r="CL45">
            <v>115099</v>
          </cell>
          <cell r="CM45">
            <v>201</v>
          </cell>
          <cell r="CN45">
            <v>0</v>
          </cell>
          <cell r="CO45">
            <v>19</v>
          </cell>
          <cell r="CP45">
            <v>40400</v>
          </cell>
          <cell r="CQ45">
            <v>178</v>
          </cell>
          <cell r="CR45">
            <v>2264257</v>
          </cell>
          <cell r="CS45">
            <v>229</v>
          </cell>
          <cell r="CT45">
            <v>623.20000000000005</v>
          </cell>
          <cell r="CU45">
            <v>190</v>
          </cell>
          <cell r="CV45">
            <v>5768</v>
          </cell>
          <cell r="CW45">
            <v>184</v>
          </cell>
          <cell r="CX45">
            <v>3594618</v>
          </cell>
          <cell r="CY45">
            <v>193</v>
          </cell>
          <cell r="CZ45">
            <v>609</v>
          </cell>
          <cell r="DA45">
            <v>191</v>
          </cell>
          <cell r="DB45">
            <v>5883</v>
          </cell>
          <cell r="DC45">
            <v>185</v>
          </cell>
          <cell r="DD45">
            <v>3630564</v>
          </cell>
          <cell r="DE45">
            <v>193</v>
          </cell>
          <cell r="DF45">
            <v>35946</v>
          </cell>
          <cell r="DG45">
            <v>206</v>
          </cell>
          <cell r="DH45">
            <v>47817</v>
          </cell>
          <cell r="DI45">
            <v>153</v>
          </cell>
          <cell r="DJ45" t="str">
            <v>101</v>
          </cell>
          <cell r="DK45">
            <v>575.5</v>
          </cell>
          <cell r="DL45">
            <v>575</v>
          </cell>
          <cell r="DM45">
            <v>565</v>
          </cell>
          <cell r="DN45">
            <v>585</v>
          </cell>
          <cell r="DO45">
            <v>569.79999999999995</v>
          </cell>
          <cell r="DP45">
            <v>573.9</v>
          </cell>
          <cell r="DQ45">
            <v>564.20000000000005</v>
          </cell>
          <cell r="DR45">
            <v>226</v>
          </cell>
          <cell r="DS45">
            <v>591.79999999999995</v>
          </cell>
          <cell r="DT45">
            <v>217</v>
          </cell>
          <cell r="DU45">
            <v>617</v>
          </cell>
          <cell r="DV45">
            <v>204</v>
          </cell>
          <cell r="DW45">
            <v>642.5</v>
          </cell>
          <cell r="DX45">
            <v>195</v>
          </cell>
          <cell r="DY45">
            <v>608.79999999999995</v>
          </cell>
          <cell r="DZ45">
            <v>205</v>
          </cell>
          <cell r="EA45">
            <v>608</v>
          </cell>
          <cell r="EB45">
            <v>205</v>
          </cell>
          <cell r="EC45">
            <v>613.29999999999995</v>
          </cell>
          <cell r="ED45">
            <v>196</v>
          </cell>
          <cell r="EE45">
            <v>623.20000000000005</v>
          </cell>
          <cell r="EF45">
            <v>190</v>
          </cell>
          <cell r="EG45">
            <v>609</v>
          </cell>
          <cell r="EH45">
            <v>191</v>
          </cell>
          <cell r="EI45">
            <v>3717.9917898193762</v>
          </cell>
          <cell r="EJ45">
            <v>263</v>
          </cell>
          <cell r="EK45">
            <v>3150.3957307060755</v>
          </cell>
          <cell r="EL45">
            <v>232</v>
          </cell>
          <cell r="EM45">
            <v>697387</v>
          </cell>
          <cell r="EN45">
            <v>1211.7932232841008</v>
          </cell>
          <cell r="EO45">
            <v>721616</v>
          </cell>
          <cell r="EP45">
            <v>1254.9843478260871</v>
          </cell>
          <cell r="EQ45">
            <v>746255</v>
          </cell>
          <cell r="ER45">
            <v>1320.8053097345132</v>
          </cell>
          <cell r="ES45">
            <v>683092</v>
          </cell>
          <cell r="ET45">
            <v>1167.6786324786324</v>
          </cell>
          <cell r="EU45">
            <v>828894</v>
          </cell>
          <cell r="EV45">
            <v>1454.7104247104248</v>
          </cell>
          <cell r="EW45">
            <v>645220</v>
          </cell>
          <cell r="EX45">
            <v>1124.2725213451822</v>
          </cell>
          <cell r="EY45">
            <v>645858</v>
          </cell>
          <cell r="EZ45">
            <v>1144.7323644097837</v>
          </cell>
          <cell r="FA45">
            <v>590332</v>
          </cell>
          <cell r="FB45">
            <v>1046.316908897554</v>
          </cell>
          <cell r="FC45">
            <v>680236</v>
          </cell>
          <cell r="FD45">
            <v>1149.43562014194</v>
          </cell>
          <cell r="FE45">
            <v>638282</v>
          </cell>
          <cell r="FF45">
            <v>1034.4927066450566</v>
          </cell>
          <cell r="FG45">
            <v>931331</v>
          </cell>
          <cell r="FH45">
            <v>1449.5424124513618</v>
          </cell>
          <cell r="FI45">
            <v>775804</v>
          </cell>
          <cell r="FJ45">
            <v>1274.3166885676742</v>
          </cell>
          <cell r="FK45">
            <v>744675</v>
          </cell>
          <cell r="FL45">
            <v>1194.9213735558408</v>
          </cell>
          <cell r="FM45">
            <v>712055</v>
          </cell>
          <cell r="FN45">
            <v>1169.2200328407225</v>
          </cell>
          <cell r="FO45">
            <v>0.19287419716070836</v>
          </cell>
          <cell r="FP45">
            <v>0.18933691568187067</v>
          </cell>
          <cell r="FQ45">
            <v>0.18831161129816676</v>
          </cell>
          <cell r="FR45">
            <v>0.16603179603249604</v>
          </cell>
          <cell r="FS45">
            <v>0.19245976693369135</v>
          </cell>
          <cell r="FT45">
            <v>0.14231872185338582</v>
          </cell>
          <cell r="FU45">
            <v>0.14001861833242352</v>
          </cell>
          <cell r="FV45">
            <v>0.14545108705427376</v>
          </cell>
          <cell r="FW45">
            <v>0.15661861678221725</v>
          </cell>
          <cell r="FX45">
            <v>0.13650030966320278</v>
          </cell>
          <cell r="FY45">
            <v>0.18516229940341672</v>
          </cell>
          <cell r="FZ45">
            <v>0.14794773031730937</v>
          </cell>
          <cell r="GA45">
            <v>0.13936398333489913</v>
          </cell>
          <cell r="GB45">
            <v>0.12725944947678861</v>
          </cell>
          <cell r="GC45">
            <v>2918374</v>
          </cell>
          <cell r="GD45">
            <v>3089664</v>
          </cell>
          <cell r="GE45">
            <v>3216618</v>
          </cell>
          <cell r="GF45">
            <v>3431132</v>
          </cell>
          <cell r="GG45">
            <v>3477949</v>
          </cell>
          <cell r="GH45">
            <v>3888407</v>
          </cell>
          <cell r="GI45">
            <v>3966800</v>
          </cell>
          <cell r="GJ45">
            <v>4058629</v>
          </cell>
          <cell r="GK45">
            <v>4343264</v>
          </cell>
          <cell r="GL45">
            <v>4676048</v>
          </cell>
          <cell r="GM45">
            <v>5029809</v>
          </cell>
          <cell r="GN45">
            <v>5243770.8799999999</v>
          </cell>
          <cell r="GO45">
            <v>5440010</v>
          </cell>
          <cell r="GP45">
            <v>5595301.5899999999</v>
          </cell>
          <cell r="GQ45">
            <v>0.14161871006337232</v>
          </cell>
          <cell r="GR45">
            <v>9.5907626554501219E-2</v>
          </cell>
          <cell r="GS45">
            <v>8.0753125918589089E-2</v>
          </cell>
          <cell r="GT45">
            <v>8.1042289849018206E-2</v>
          </cell>
          <cell r="GU45">
            <v>0.10459691933179506</v>
          </cell>
          <cell r="GV45">
            <v>0</v>
          </cell>
          <cell r="GW45">
            <v>0</v>
          </cell>
          <cell r="GX45">
            <v>5.852983829206948E-2</v>
          </cell>
          <cell r="GY45">
            <v>5.6263797232763854E-2</v>
          </cell>
          <cell r="GZ45">
            <v>12.865081129139806</v>
          </cell>
          <cell r="HA45">
            <v>13.194593434885219</v>
          </cell>
          <cell r="HB45">
            <v>13.591714712790946</v>
          </cell>
          <cell r="HC45">
            <v>12.780770824699543</v>
          </cell>
          <cell r="HD45">
            <v>12.351877887125928</v>
          </cell>
          <cell r="HE45">
            <v>12.762575452716296</v>
          </cell>
          <cell r="HF45">
            <v>13.153409090909092</v>
          </cell>
          <cell r="HG45">
            <v>12.219607843137256</v>
          </cell>
          <cell r="HH45">
            <v>747</v>
          </cell>
          <cell r="HI45" t="str">
            <v>Y</v>
          </cell>
        </row>
        <row r="46">
          <cell r="A46">
            <v>41</v>
          </cell>
          <cell r="B46">
            <v>1917</v>
          </cell>
          <cell r="C46" t="str">
            <v>Boyer Valley</v>
          </cell>
          <cell r="D46">
            <v>11.389310095331254</v>
          </cell>
          <cell r="E46">
            <v>234</v>
          </cell>
          <cell r="F46">
            <v>5.4</v>
          </cell>
          <cell r="G46">
            <v>1</v>
          </cell>
          <cell r="H46">
            <v>3.2609534981336705</v>
          </cell>
          <cell r="I46">
            <v>319</v>
          </cell>
          <cell r="J46">
            <v>0.51896430582107655</v>
          </cell>
          <cell r="K46">
            <v>145</v>
          </cell>
          <cell r="L46">
            <v>2.2093929321004575</v>
          </cell>
          <cell r="M46">
            <v>115</v>
          </cell>
          <cell r="N46">
            <v>0</v>
          </cell>
          <cell r="O46">
            <v>6</v>
          </cell>
          <cell r="P46">
            <v>0.10229489275625119</v>
          </cell>
          <cell r="Q46">
            <v>273</v>
          </cell>
          <cell r="R46">
            <v>0</v>
          </cell>
          <cell r="S46">
            <v>8</v>
          </cell>
          <cell r="T46">
            <v>11.491604988087506</v>
          </cell>
          <cell r="U46">
            <v>262</v>
          </cell>
          <cell r="V46">
            <v>0.66281999999999996</v>
          </cell>
          <cell r="W46">
            <v>246</v>
          </cell>
          <cell r="X46">
            <v>0</v>
          </cell>
          <cell r="Y46">
            <v>1</v>
          </cell>
          <cell r="Z46">
            <v>0.63</v>
          </cell>
          <cell r="AA46">
            <v>162</v>
          </cell>
          <cell r="AB46">
            <v>0.33</v>
          </cell>
          <cell r="AC46">
            <v>1</v>
          </cell>
          <cell r="AD46">
            <v>0.96</v>
          </cell>
          <cell r="AE46">
            <v>152</v>
          </cell>
          <cell r="AF46">
            <v>0</v>
          </cell>
          <cell r="AG46">
            <v>19</v>
          </cell>
          <cell r="AH46">
            <v>1.73536</v>
          </cell>
          <cell r="AI46">
            <v>76</v>
          </cell>
          <cell r="AJ46">
            <v>3.3581799999999999</v>
          </cell>
          <cell r="AK46">
            <v>80</v>
          </cell>
          <cell r="AL46">
            <v>14.849780000000001</v>
          </cell>
          <cell r="AM46">
            <v>183</v>
          </cell>
          <cell r="AN46">
            <v>2020220</v>
          </cell>
          <cell r="AO46">
            <v>259</v>
          </cell>
          <cell r="AP46">
            <v>135783905</v>
          </cell>
          <cell r="AQ46">
            <v>246</v>
          </cell>
          <cell r="AR46">
            <v>0.11</v>
          </cell>
          <cell r="AS46">
            <v>8.0616890115264392E-2</v>
          </cell>
          <cell r="AT46">
            <v>0</v>
          </cell>
          <cell r="AU46">
            <v>0.11</v>
          </cell>
          <cell r="AV46">
            <v>192486</v>
          </cell>
          <cell r="AW46">
            <v>145</v>
          </cell>
          <cell r="AX46">
            <v>0</v>
          </cell>
          <cell r="AY46">
            <v>89</v>
          </cell>
          <cell r="AZ46">
            <v>2013</v>
          </cell>
          <cell r="BA46">
            <v>2013</v>
          </cell>
          <cell r="BB46">
            <v>1431621</v>
          </cell>
          <cell r="BC46">
            <v>225</v>
          </cell>
          <cell r="BD46">
            <v>137215526</v>
          </cell>
          <cell r="BE46">
            <v>249</v>
          </cell>
          <cell r="BF46">
            <v>435.9</v>
          </cell>
          <cell r="BG46">
            <v>262</v>
          </cell>
          <cell r="BH46">
            <v>311502.42027988069</v>
          </cell>
          <cell r="BI46">
            <v>135</v>
          </cell>
          <cell r="BJ46">
            <v>3284.2876806607023</v>
          </cell>
          <cell r="BK46">
            <v>216</v>
          </cell>
          <cell r="BL46">
            <v>314786.70796054142</v>
          </cell>
          <cell r="BM46">
            <v>149</v>
          </cell>
          <cell r="BN46">
            <v>1.0433374718834661E-2</v>
          </cell>
          <cell r="BO46">
            <v>217</v>
          </cell>
          <cell r="BP46">
            <v>733233</v>
          </cell>
          <cell r="BQ46">
            <v>251</v>
          </cell>
          <cell r="BR46">
            <v>442785</v>
          </cell>
          <cell r="BS46">
            <v>295</v>
          </cell>
          <cell r="BT46">
            <v>70467</v>
          </cell>
          <cell r="BU46">
            <v>184</v>
          </cell>
          <cell r="BV46">
            <v>300000</v>
          </cell>
          <cell r="BW46">
            <v>190</v>
          </cell>
          <cell r="BX46">
            <v>0</v>
          </cell>
          <cell r="BY46">
            <v>6</v>
          </cell>
          <cell r="BZ46">
            <v>1546485</v>
          </cell>
          <cell r="CA46">
            <v>266</v>
          </cell>
          <cell r="CB46">
            <v>13890</v>
          </cell>
          <cell r="CC46">
            <v>279</v>
          </cell>
          <cell r="CD46">
            <v>90000</v>
          </cell>
          <cell r="CE46">
            <v>273</v>
          </cell>
          <cell r="CF46">
            <v>0</v>
          </cell>
          <cell r="CG46">
            <v>2</v>
          </cell>
          <cell r="CH46">
            <v>86446</v>
          </cell>
          <cell r="CI46">
            <v>159</v>
          </cell>
          <cell r="CJ46">
            <v>45281</v>
          </cell>
          <cell r="CK46">
            <v>236</v>
          </cell>
          <cell r="CL46">
            <v>131727</v>
          </cell>
          <cell r="CM46">
            <v>176</v>
          </cell>
          <cell r="CN46">
            <v>0</v>
          </cell>
          <cell r="CO46">
            <v>19</v>
          </cell>
          <cell r="CP46">
            <v>238118</v>
          </cell>
          <cell r="CQ46">
            <v>108</v>
          </cell>
          <cell r="CR46">
            <v>2020220</v>
          </cell>
          <cell r="CS46">
            <v>259</v>
          </cell>
          <cell r="CT46">
            <v>435.9</v>
          </cell>
          <cell r="CU46">
            <v>262</v>
          </cell>
          <cell r="CV46">
            <v>5776</v>
          </cell>
          <cell r="CW46">
            <v>166</v>
          </cell>
          <cell r="CX46">
            <v>2602266</v>
          </cell>
          <cell r="CY46">
            <v>262</v>
          </cell>
          <cell r="CZ46">
            <v>448.1</v>
          </cell>
          <cell r="DA46">
            <v>254</v>
          </cell>
          <cell r="DB46">
            <v>5891</v>
          </cell>
          <cell r="DC46">
            <v>167</v>
          </cell>
          <cell r="DD46">
            <v>2639757</v>
          </cell>
          <cell r="DE46">
            <v>259</v>
          </cell>
          <cell r="DF46">
            <v>37491</v>
          </cell>
          <cell r="DG46">
            <v>200</v>
          </cell>
          <cell r="DH46">
            <v>0</v>
          </cell>
          <cell r="DI46">
            <v>223</v>
          </cell>
          <cell r="DJ46" t="str">
            <v>No Guar</v>
          </cell>
          <cell r="DK46">
            <v>652</v>
          </cell>
          <cell r="DL46">
            <v>649.29999999999995</v>
          </cell>
          <cell r="DM46">
            <v>637.1</v>
          </cell>
          <cell r="DN46">
            <v>641.70000000000005</v>
          </cell>
          <cell r="DO46">
            <v>605</v>
          </cell>
          <cell r="DP46">
            <v>581</v>
          </cell>
          <cell r="DQ46">
            <v>552.4</v>
          </cell>
          <cell r="DR46">
            <v>230</v>
          </cell>
          <cell r="DS46">
            <v>527</v>
          </cell>
          <cell r="DT46">
            <v>239</v>
          </cell>
          <cell r="DU46">
            <v>508.6</v>
          </cell>
          <cell r="DV46">
            <v>242</v>
          </cell>
          <cell r="DW46">
            <v>505.6</v>
          </cell>
          <cell r="DX46">
            <v>244</v>
          </cell>
          <cell r="DY46">
            <v>501.6</v>
          </cell>
          <cell r="DZ46">
            <v>249</v>
          </cell>
          <cell r="EA46">
            <v>500</v>
          </cell>
          <cell r="EB46">
            <v>248</v>
          </cell>
          <cell r="EC46">
            <v>463.9</v>
          </cell>
          <cell r="ED46">
            <v>256</v>
          </cell>
          <cell r="EE46">
            <v>435.9</v>
          </cell>
          <cell r="EF46">
            <v>261</v>
          </cell>
          <cell r="EG46">
            <v>448.1</v>
          </cell>
          <cell r="EH46">
            <v>253</v>
          </cell>
          <cell r="EI46">
            <v>4508.413300602544</v>
          </cell>
          <cell r="EJ46">
            <v>148</v>
          </cell>
          <cell r="EK46">
            <v>3451.2050881499663</v>
          </cell>
          <cell r="EL46">
            <v>165</v>
          </cell>
          <cell r="EM46">
            <v>918986</v>
          </cell>
          <cell r="EN46">
            <v>1409.4877300613498</v>
          </cell>
          <cell r="EO46">
            <v>956151</v>
          </cell>
          <cell r="EP46">
            <v>1472.5874018173417</v>
          </cell>
          <cell r="EQ46">
            <v>1049111</v>
          </cell>
          <cell r="ER46">
            <v>1646.6975357086799</v>
          </cell>
          <cell r="ES46">
            <v>1158729</v>
          </cell>
          <cell r="ET46">
            <v>1805.7176250584384</v>
          </cell>
          <cell r="EU46">
            <v>1471569</v>
          </cell>
          <cell r="EV46">
            <v>2432.3454545454547</v>
          </cell>
          <cell r="EW46">
            <v>1425415</v>
          </cell>
          <cell r="EX46">
            <v>2453.3820998278829</v>
          </cell>
          <cell r="EY46">
            <v>1420685</v>
          </cell>
          <cell r="EZ46">
            <v>2571.8410572049243</v>
          </cell>
          <cell r="FA46">
            <v>1488695</v>
          </cell>
          <cell r="FB46">
            <v>2694.958363504707</v>
          </cell>
          <cell r="FC46">
            <v>1464816</v>
          </cell>
          <cell r="FD46">
            <v>2779.5370018975332</v>
          </cell>
          <cell r="FE46">
            <v>1695000</v>
          </cell>
          <cell r="FF46">
            <v>3332.6779394416044</v>
          </cell>
          <cell r="FG46">
            <v>1935753</v>
          </cell>
          <cell r="FH46">
            <v>3828.6253955696202</v>
          </cell>
          <cell r="FI46">
            <v>1943590</v>
          </cell>
          <cell r="FJ46">
            <v>3874.780701754386</v>
          </cell>
          <cell r="FK46">
            <v>1920383</v>
          </cell>
          <cell r="FL46">
            <v>4405.5586143610926</v>
          </cell>
          <cell r="FM46">
            <v>1956410</v>
          </cell>
          <cell r="FN46">
            <v>4366.0120508814998</v>
          </cell>
          <cell r="FO46">
            <v>0.21265553420740177</v>
          </cell>
          <cell r="FP46">
            <v>0.21331138387553686</v>
          </cell>
          <cell r="FQ46">
            <v>0.21191789848166487</v>
          </cell>
          <cell r="FR46">
            <v>0.22273907809051627</v>
          </cell>
          <cell r="FS46">
            <v>0.26803222210059291</v>
          </cell>
          <cell r="FT46">
            <v>0.25269986595737476</v>
          </cell>
          <cell r="FU46">
            <v>0.25084176867649421</v>
          </cell>
          <cell r="FV46">
            <v>0.36285712126858805</v>
          </cell>
          <cell r="FW46">
            <v>0.32193857299780704</v>
          </cell>
          <cell r="FX46">
            <v>0.39618021501717016</v>
          </cell>
          <cell r="FY46">
            <v>0.43872421033164166</v>
          </cell>
          <cell r="FZ46">
            <v>0.44090548396666157</v>
          </cell>
          <cell r="GA46">
            <v>0.41824686714990683</v>
          </cell>
          <cell r="GB46">
            <v>0.42900061337959106</v>
          </cell>
          <cell r="GC46">
            <v>3402491</v>
          </cell>
          <cell r="GD46">
            <v>3526268</v>
          </cell>
          <cell r="GE46">
            <v>3901443</v>
          </cell>
          <cell r="GF46">
            <v>4043452</v>
          </cell>
          <cell r="GG46">
            <v>4018700</v>
          </cell>
          <cell r="GH46">
            <v>4215328</v>
          </cell>
          <cell r="GI46">
            <v>4242985</v>
          </cell>
          <cell r="GJ46">
            <v>4102703</v>
          </cell>
          <cell r="GK46">
            <v>4549986</v>
          </cell>
          <cell r="GL46">
            <v>4278356</v>
          </cell>
          <cell r="GM46">
            <v>4412232</v>
          </cell>
          <cell r="GN46">
            <v>4408178.33</v>
          </cell>
          <cell r="GO46">
            <v>4616157</v>
          </cell>
          <cell r="GP46">
            <v>4560389.75</v>
          </cell>
          <cell r="GQ46">
            <v>0.12405965022461757</v>
          </cell>
          <cell r="GR46">
            <v>8.2495682684313398E-2</v>
          </cell>
          <cell r="GS46">
            <v>8.3762852858646583E-2</v>
          </cell>
          <cell r="GT46">
            <v>5.064457714445858E-2</v>
          </cell>
          <cell r="GU46">
            <v>7.5412561223982447E-2</v>
          </cell>
          <cell r="GV46">
            <v>4.5471406263521245E-2</v>
          </cell>
          <cell r="GW46">
            <v>3.6287576610433185E-2</v>
          </cell>
          <cell r="GX46">
            <v>3.9866328387253673E-2</v>
          </cell>
          <cell r="GY46">
            <v>6.3827005374538837E-2</v>
          </cell>
          <cell r="GZ46">
            <v>10.628803245436107</v>
          </cell>
          <cell r="HA46">
            <v>11.769874476987448</v>
          </cell>
          <cell r="HB46">
            <v>10.857763300760045</v>
          </cell>
          <cell r="HC46">
            <v>11.472727272727273</v>
          </cell>
          <cell r="HD46">
            <v>11.284444444444444</v>
          </cell>
          <cell r="HE46">
            <v>11.029545454545454</v>
          </cell>
          <cell r="HF46">
            <v>10.564705882352941</v>
          </cell>
          <cell r="HG46">
            <v>10.13720930232558</v>
          </cell>
          <cell r="HH46">
            <v>1917</v>
          </cell>
          <cell r="HI46" t="str">
            <v>Y</v>
          </cell>
        </row>
        <row r="47">
          <cell r="A47">
            <v>42</v>
          </cell>
          <cell r="B47">
            <v>846</v>
          </cell>
          <cell r="C47" t="str">
            <v>Brooklyn-Guernsey-Malcom</v>
          </cell>
          <cell r="D47">
            <v>8.7522669031505984</v>
          </cell>
          <cell r="E47">
            <v>346</v>
          </cell>
          <cell r="F47">
            <v>5.4</v>
          </cell>
          <cell r="G47">
            <v>1</v>
          </cell>
          <cell r="H47">
            <v>3.3522656710114682</v>
          </cell>
          <cell r="I47">
            <v>311</v>
          </cell>
          <cell r="J47">
            <v>0</v>
          </cell>
          <cell r="K47">
            <v>272</v>
          </cell>
          <cell r="L47">
            <v>0</v>
          </cell>
          <cell r="M47">
            <v>310</v>
          </cell>
          <cell r="N47">
            <v>0</v>
          </cell>
          <cell r="O47">
            <v>6</v>
          </cell>
          <cell r="P47">
            <v>0.82656561090933744</v>
          </cell>
          <cell r="Q47">
            <v>84</v>
          </cell>
          <cell r="R47">
            <v>0</v>
          </cell>
          <cell r="S47">
            <v>8</v>
          </cell>
          <cell r="T47">
            <v>9.5788325140599362</v>
          </cell>
          <cell r="U47">
            <v>338</v>
          </cell>
          <cell r="V47">
            <v>1.23438</v>
          </cell>
          <cell r="W47">
            <v>65</v>
          </cell>
          <cell r="X47">
            <v>0</v>
          </cell>
          <cell r="Y47">
            <v>1</v>
          </cell>
          <cell r="Z47">
            <v>0.77100999999999997</v>
          </cell>
          <cell r="AA47">
            <v>71</v>
          </cell>
          <cell r="AB47">
            <v>0.33</v>
          </cell>
          <cell r="AC47">
            <v>1</v>
          </cell>
          <cell r="AD47">
            <v>1.10101</v>
          </cell>
          <cell r="AE47">
            <v>68</v>
          </cell>
          <cell r="AF47">
            <v>0</v>
          </cell>
          <cell r="AG47">
            <v>19</v>
          </cell>
          <cell r="AH47">
            <v>1.7838799999999999</v>
          </cell>
          <cell r="AI47">
            <v>72</v>
          </cell>
          <cell r="AJ47">
            <v>4.1192700000000002</v>
          </cell>
          <cell r="AK47">
            <v>44</v>
          </cell>
          <cell r="AL47">
            <v>13.6981</v>
          </cell>
          <cell r="AM47">
            <v>269</v>
          </cell>
          <cell r="AN47">
            <v>2478700</v>
          </cell>
          <cell r="AO47">
            <v>207</v>
          </cell>
          <cell r="AP47">
            <v>178226626</v>
          </cell>
          <cell r="AQ47">
            <v>191</v>
          </cell>
          <cell r="AR47">
            <v>0.04</v>
          </cell>
          <cell r="AS47">
            <v>8.2082731437983836E-2</v>
          </cell>
          <cell r="AT47">
            <v>0.04</v>
          </cell>
          <cell r="AU47">
            <v>0.08</v>
          </cell>
          <cell r="AV47">
            <v>108772</v>
          </cell>
          <cell r="AW47">
            <v>227</v>
          </cell>
          <cell r="AX47">
            <v>108772</v>
          </cell>
          <cell r="AY47">
            <v>36</v>
          </cell>
          <cell r="AZ47">
            <v>2020</v>
          </cell>
          <cell r="BA47">
            <v>2012</v>
          </cell>
          <cell r="BB47">
            <v>12940889</v>
          </cell>
          <cell r="BC47">
            <v>113</v>
          </cell>
          <cell r="BD47">
            <v>191167515</v>
          </cell>
          <cell r="BE47">
            <v>178</v>
          </cell>
          <cell r="BF47">
            <v>540.5</v>
          </cell>
          <cell r="BG47">
            <v>216</v>
          </cell>
          <cell r="BH47">
            <v>329743.98889916745</v>
          </cell>
          <cell r="BI47">
            <v>108</v>
          </cell>
          <cell r="BJ47">
            <v>23942.440333024977</v>
          </cell>
          <cell r="BK47">
            <v>56</v>
          </cell>
          <cell r="BL47">
            <v>353686.4292321924</v>
          </cell>
          <cell r="BM47">
            <v>101</v>
          </cell>
          <cell r="BN47">
            <v>6.7693975098227332E-2</v>
          </cell>
          <cell r="BO47">
            <v>75</v>
          </cell>
          <cell r="BP47">
            <v>962424</v>
          </cell>
          <cell r="BQ47">
            <v>195</v>
          </cell>
          <cell r="BR47">
            <v>597463</v>
          </cell>
          <cell r="BS47">
            <v>245</v>
          </cell>
          <cell r="BT47">
            <v>0</v>
          </cell>
          <cell r="BU47">
            <v>272</v>
          </cell>
          <cell r="BV47">
            <v>0</v>
          </cell>
          <cell r="BW47">
            <v>310</v>
          </cell>
          <cell r="BX47">
            <v>0</v>
          </cell>
          <cell r="BY47">
            <v>6</v>
          </cell>
          <cell r="BZ47">
            <v>1559887</v>
          </cell>
          <cell r="CA47">
            <v>262</v>
          </cell>
          <cell r="CB47">
            <v>147316</v>
          </cell>
          <cell r="CC47">
            <v>91</v>
          </cell>
          <cell r="CD47">
            <v>220000</v>
          </cell>
          <cell r="CE47">
            <v>121</v>
          </cell>
          <cell r="CF47">
            <v>0</v>
          </cell>
          <cell r="CG47">
            <v>2</v>
          </cell>
          <cell r="CH47">
            <v>147392</v>
          </cell>
          <cell r="CI47">
            <v>103</v>
          </cell>
          <cell r="CJ47">
            <v>63085</v>
          </cell>
          <cell r="CK47">
            <v>167</v>
          </cell>
          <cell r="CL47">
            <v>210477</v>
          </cell>
          <cell r="CM47">
            <v>114</v>
          </cell>
          <cell r="CN47">
            <v>0</v>
          </cell>
          <cell r="CO47">
            <v>19</v>
          </cell>
          <cell r="CP47">
            <v>341020</v>
          </cell>
          <cell r="CQ47">
            <v>81</v>
          </cell>
          <cell r="CR47">
            <v>2478700</v>
          </cell>
          <cell r="CS47">
            <v>207</v>
          </cell>
          <cell r="CT47">
            <v>540.5</v>
          </cell>
          <cell r="CU47">
            <v>216</v>
          </cell>
          <cell r="CV47">
            <v>5783</v>
          </cell>
          <cell r="CW47">
            <v>152</v>
          </cell>
          <cell r="CX47">
            <v>3209893</v>
          </cell>
          <cell r="CY47">
            <v>219</v>
          </cell>
          <cell r="CZ47">
            <v>543.9</v>
          </cell>
          <cell r="DA47">
            <v>212</v>
          </cell>
          <cell r="DB47">
            <v>5898</v>
          </cell>
          <cell r="DC47">
            <v>152</v>
          </cell>
          <cell r="DD47">
            <v>3207922</v>
          </cell>
          <cell r="DE47">
            <v>218</v>
          </cell>
          <cell r="DF47">
            <v>-1971</v>
          </cell>
          <cell r="DG47">
            <v>278</v>
          </cell>
          <cell r="DH47">
            <v>0</v>
          </cell>
          <cell r="DI47">
            <v>223</v>
          </cell>
          <cell r="DJ47" t="str">
            <v>No Guar</v>
          </cell>
          <cell r="DK47">
            <v>659.6</v>
          </cell>
          <cell r="DL47">
            <v>655.4</v>
          </cell>
          <cell r="DM47">
            <v>678</v>
          </cell>
          <cell r="DN47">
            <v>664.4</v>
          </cell>
          <cell r="DO47">
            <v>673.2</v>
          </cell>
          <cell r="DP47">
            <v>677.6</v>
          </cell>
          <cell r="DQ47">
            <v>672.6</v>
          </cell>
          <cell r="DR47">
            <v>193</v>
          </cell>
          <cell r="DS47">
            <v>661.1</v>
          </cell>
          <cell r="DT47">
            <v>192</v>
          </cell>
          <cell r="DU47">
            <v>665.7</v>
          </cell>
          <cell r="DV47">
            <v>186</v>
          </cell>
          <cell r="DW47">
            <v>647.79999999999995</v>
          </cell>
          <cell r="DX47">
            <v>190</v>
          </cell>
          <cell r="DY47">
            <v>628.5</v>
          </cell>
          <cell r="DZ47">
            <v>194</v>
          </cell>
          <cell r="EA47">
            <v>616.1</v>
          </cell>
          <cell r="EB47">
            <v>201</v>
          </cell>
          <cell r="EC47">
            <v>571.5</v>
          </cell>
          <cell r="ED47">
            <v>215</v>
          </cell>
          <cell r="EE47">
            <v>540.5</v>
          </cell>
          <cell r="EF47">
            <v>216</v>
          </cell>
          <cell r="EG47">
            <v>543.9</v>
          </cell>
          <cell r="EH47">
            <v>212</v>
          </cell>
          <cell r="EI47">
            <v>4557.2715572715579</v>
          </cell>
          <cell r="EJ47">
            <v>145</v>
          </cell>
          <cell r="EK47">
            <v>2867.966537966538</v>
          </cell>
          <cell r="EL47">
            <v>288</v>
          </cell>
          <cell r="EM47">
            <v>200631</v>
          </cell>
          <cell r="EN47">
            <v>304.17070952092178</v>
          </cell>
          <cell r="EO47">
            <v>168726</v>
          </cell>
          <cell r="EP47">
            <v>257.43973146170276</v>
          </cell>
          <cell r="EQ47">
            <v>161427</v>
          </cell>
          <cell r="ER47">
            <v>238.09292035398229</v>
          </cell>
          <cell r="ES47">
            <v>306118</v>
          </cell>
          <cell r="ET47">
            <v>460.74352799518363</v>
          </cell>
          <cell r="EU47">
            <v>385331</v>
          </cell>
          <cell r="EV47">
            <v>572.38710635769451</v>
          </cell>
          <cell r="EW47">
            <v>625824</v>
          </cell>
          <cell r="EX47">
            <v>923.58913813459264</v>
          </cell>
          <cell r="EY47">
            <v>626131</v>
          </cell>
          <cell r="EZ47">
            <v>930.91138864109428</v>
          </cell>
          <cell r="FA47">
            <v>1051343</v>
          </cell>
          <cell r="FB47">
            <v>1563.1028843294678</v>
          </cell>
          <cell r="FC47">
            <v>971152</v>
          </cell>
          <cell r="FD47">
            <v>1468.994100741189</v>
          </cell>
          <cell r="FE47">
            <v>1658114</v>
          </cell>
          <cell r="FF47">
            <v>2490.7826348204894</v>
          </cell>
          <cell r="FG47">
            <v>1907857</v>
          </cell>
          <cell r="FH47">
            <v>2945.1327570237731</v>
          </cell>
          <cell r="FI47">
            <v>2292595</v>
          </cell>
          <cell r="FJ47">
            <v>3647.724741447892</v>
          </cell>
          <cell r="FK47">
            <v>2664642</v>
          </cell>
          <cell r="FL47">
            <v>4929.9574468085102</v>
          </cell>
          <cell r="FM47">
            <v>3049256</v>
          </cell>
          <cell r="FN47">
            <v>5606.2805662805667</v>
          </cell>
          <cell r="FO47">
            <v>6.0185749040806591E-2</v>
          </cell>
          <cell r="FP47">
            <v>4.8546658752315827E-2</v>
          </cell>
          <cell r="FQ47">
            <v>4.6264521162048343E-2</v>
          </cell>
          <cell r="FR47">
            <v>8.0471137244510618E-2</v>
          </cell>
          <cell r="FS47">
            <v>9.4242314109578382E-2</v>
          </cell>
          <cell r="FT47">
            <v>0.1334366727824573</v>
          </cell>
          <cell r="FU47">
            <v>0.12928940395600619</v>
          </cell>
          <cell r="FV47">
            <v>0.26474969170878576</v>
          </cell>
          <cell r="FW47">
            <v>0.19315890890054688</v>
          </cell>
          <cell r="FX47">
            <v>0.39643244889708262</v>
          </cell>
          <cell r="FY47">
            <v>0.39167432589705381</v>
          </cell>
          <cell r="FZ47">
            <v>0.48821776406505024</v>
          </cell>
          <cell r="GA47">
            <v>0.51052317166957184</v>
          </cell>
          <cell r="GB47">
            <v>0.6250906615423184</v>
          </cell>
          <cell r="GC47">
            <v>3132899</v>
          </cell>
          <cell r="GD47">
            <v>3306817</v>
          </cell>
          <cell r="GE47">
            <v>3327791</v>
          </cell>
          <cell r="GF47">
            <v>3497954</v>
          </cell>
          <cell r="GG47">
            <v>3703395</v>
          </cell>
          <cell r="GH47">
            <v>4064221</v>
          </cell>
          <cell r="GI47">
            <v>4216733</v>
          </cell>
          <cell r="GJ47">
            <v>3971083</v>
          </cell>
          <cell r="GK47">
            <v>5027736</v>
          </cell>
          <cell r="GL47">
            <v>4182589</v>
          </cell>
          <cell r="GM47">
            <v>4871029</v>
          </cell>
          <cell r="GN47">
            <v>4695845.1100000003</v>
          </cell>
          <cell r="GO47">
            <v>4842959</v>
          </cell>
          <cell r="GP47">
            <v>4878101.99</v>
          </cell>
          <cell r="GQ47">
            <v>0.1020901963536906</v>
          </cell>
          <cell r="GR47">
            <v>7.4359765969899502E-2</v>
          </cell>
          <cell r="GS47">
            <v>0.18709821915275848</v>
          </cell>
          <cell r="GT47">
            <v>0.15071465712517701</v>
          </cell>
          <cell r="GU47">
            <v>0.27780538543303307</v>
          </cell>
          <cell r="GV47">
            <v>0.29381041433178362</v>
          </cell>
          <cell r="GW47">
            <v>0.3533541231783191</v>
          </cell>
          <cell r="GX47">
            <v>0.42893784250040529</v>
          </cell>
          <cell r="GY47">
            <v>0.46982447672345234</v>
          </cell>
          <cell r="GZ47">
            <v>13.15</v>
          </cell>
          <cell r="HA47">
            <v>13.176237623762376</v>
          </cell>
          <cell r="HB47">
            <v>13.093117408906883</v>
          </cell>
          <cell r="HC47">
            <v>13.478723404255319</v>
          </cell>
          <cell r="HD47">
            <v>13.67608695652174</v>
          </cell>
          <cell r="HE47">
            <v>12.75</v>
          </cell>
          <cell r="HF47">
            <v>12.544444444444444</v>
          </cell>
          <cell r="HG47">
            <v>12.284090909090908</v>
          </cell>
          <cell r="HH47">
            <v>846</v>
          </cell>
          <cell r="HI47" t="str">
            <v>Y</v>
          </cell>
        </row>
        <row r="48">
          <cell r="A48">
            <v>43</v>
          </cell>
          <cell r="B48">
            <v>882</v>
          </cell>
          <cell r="C48" t="str">
            <v>Burlington</v>
          </cell>
          <cell r="D48">
            <v>12.959942736105592</v>
          </cell>
          <cell r="E48">
            <v>125</v>
          </cell>
          <cell r="F48">
            <v>5.4</v>
          </cell>
          <cell r="G48">
            <v>1</v>
          </cell>
          <cell r="H48">
            <v>5.3006073276683683</v>
          </cell>
          <cell r="I48">
            <v>75</v>
          </cell>
          <cell r="J48">
            <v>0</v>
          </cell>
          <cell r="K48">
            <v>272</v>
          </cell>
          <cell r="L48">
            <v>2.2593358625315632</v>
          </cell>
          <cell r="M48">
            <v>111</v>
          </cell>
          <cell r="N48">
            <v>0</v>
          </cell>
          <cell r="O48">
            <v>6</v>
          </cell>
          <cell r="P48">
            <v>2.0805847814514169</v>
          </cell>
          <cell r="Q48">
            <v>7</v>
          </cell>
          <cell r="R48">
            <v>0</v>
          </cell>
          <cell r="S48">
            <v>8</v>
          </cell>
          <cell r="T48">
            <v>15.04052751755701</v>
          </cell>
          <cell r="U48">
            <v>43</v>
          </cell>
          <cell r="V48">
            <v>1.7941100000000001</v>
          </cell>
          <cell r="W48">
            <v>15</v>
          </cell>
          <cell r="X48">
            <v>0</v>
          </cell>
          <cell r="Y48">
            <v>1</v>
          </cell>
          <cell r="Z48">
            <v>0.67</v>
          </cell>
          <cell r="AA48">
            <v>81</v>
          </cell>
          <cell r="AB48">
            <v>0.33</v>
          </cell>
          <cell r="AC48">
            <v>1</v>
          </cell>
          <cell r="AD48">
            <v>1</v>
          </cell>
          <cell r="AE48">
            <v>78</v>
          </cell>
          <cell r="AF48">
            <v>0</v>
          </cell>
          <cell r="AG48">
            <v>19</v>
          </cell>
          <cell r="AH48">
            <v>0</v>
          </cell>
          <cell r="AI48">
            <v>184</v>
          </cell>
          <cell r="AJ48">
            <v>2.7941099999999999</v>
          </cell>
          <cell r="AK48">
            <v>128</v>
          </cell>
          <cell r="AL48">
            <v>17.83464</v>
          </cell>
          <cell r="AM48">
            <v>47</v>
          </cell>
          <cell r="AN48">
            <v>14462901</v>
          </cell>
          <cell r="AO48">
            <v>24</v>
          </cell>
          <cell r="AP48">
            <v>808202105</v>
          </cell>
          <cell r="AQ48">
            <v>29</v>
          </cell>
          <cell r="AR48">
            <v>0</v>
          </cell>
          <cell r="AS48">
            <v>6.6892686644614299E-2</v>
          </cell>
          <cell r="AT48">
            <v>0</v>
          </cell>
          <cell r="AU48">
            <v>0</v>
          </cell>
          <cell r="AV48">
            <v>0</v>
          </cell>
          <cell r="AW48">
            <v>284</v>
          </cell>
          <cell r="AX48">
            <v>0</v>
          </cell>
          <cell r="AY48">
            <v>89</v>
          </cell>
          <cell r="AZ48">
            <v>2020</v>
          </cell>
          <cell r="BA48">
            <v>2015</v>
          </cell>
          <cell r="BB48">
            <v>48912689</v>
          </cell>
          <cell r="BC48">
            <v>40</v>
          </cell>
          <cell r="BD48">
            <v>857114794</v>
          </cell>
          <cell r="BE48">
            <v>28</v>
          </cell>
          <cell r="BF48">
            <v>4525.8999999999996</v>
          </cell>
          <cell r="BG48">
            <v>18</v>
          </cell>
          <cell r="BH48">
            <v>178572.68278132527</v>
          </cell>
          <cell r="BI48">
            <v>339</v>
          </cell>
          <cell r="BJ48">
            <v>10807.284517996421</v>
          </cell>
          <cell r="BK48">
            <v>135</v>
          </cell>
          <cell r="BL48">
            <v>189379.9672993217</v>
          </cell>
          <cell r="BM48">
            <v>335</v>
          </cell>
          <cell r="BN48">
            <v>5.7066672215203881E-2</v>
          </cell>
          <cell r="BO48">
            <v>93</v>
          </cell>
          <cell r="BP48">
            <v>4364291</v>
          </cell>
          <cell r="BQ48">
            <v>29</v>
          </cell>
          <cell r="BR48">
            <v>4283962</v>
          </cell>
          <cell r="BS48">
            <v>25</v>
          </cell>
          <cell r="BT48">
            <v>0</v>
          </cell>
          <cell r="BU48">
            <v>272</v>
          </cell>
          <cell r="BV48">
            <v>1826000</v>
          </cell>
          <cell r="BW48">
            <v>18</v>
          </cell>
          <cell r="BX48">
            <v>0</v>
          </cell>
          <cell r="BY48">
            <v>6</v>
          </cell>
          <cell r="BZ48">
            <v>10474253</v>
          </cell>
          <cell r="CA48">
            <v>27</v>
          </cell>
          <cell r="CB48">
            <v>1681533</v>
          </cell>
          <cell r="CC48">
            <v>14</v>
          </cell>
          <cell r="CD48">
            <v>1450000</v>
          </cell>
          <cell r="CE48">
            <v>15</v>
          </cell>
          <cell r="CF48">
            <v>0</v>
          </cell>
          <cell r="CG48">
            <v>2</v>
          </cell>
          <cell r="CH48">
            <v>574267</v>
          </cell>
          <cell r="CI48">
            <v>29</v>
          </cell>
          <cell r="CJ48">
            <v>282848</v>
          </cell>
          <cell r="CK48">
            <v>27</v>
          </cell>
          <cell r="CL48">
            <v>857115</v>
          </cell>
          <cell r="CM48">
            <v>26</v>
          </cell>
          <cell r="CN48">
            <v>0</v>
          </cell>
          <cell r="CO48">
            <v>19</v>
          </cell>
          <cell r="CP48">
            <v>0</v>
          </cell>
          <cell r="CQ48">
            <v>185</v>
          </cell>
          <cell r="CR48">
            <v>14462901</v>
          </cell>
          <cell r="CS48">
            <v>24</v>
          </cell>
          <cell r="CT48">
            <v>4525.8999999999996</v>
          </cell>
          <cell r="CU48">
            <v>18</v>
          </cell>
          <cell r="CV48">
            <v>5768</v>
          </cell>
          <cell r="CW48">
            <v>184</v>
          </cell>
          <cell r="CX48">
            <v>26105391</v>
          </cell>
          <cell r="CY48">
            <v>18</v>
          </cell>
          <cell r="CZ48">
            <v>4556.5</v>
          </cell>
          <cell r="DA48">
            <v>18</v>
          </cell>
          <cell r="DB48">
            <v>5883</v>
          </cell>
          <cell r="DC48">
            <v>185</v>
          </cell>
          <cell r="DD48">
            <v>26805890</v>
          </cell>
          <cell r="DE48">
            <v>18</v>
          </cell>
          <cell r="DF48">
            <v>700499</v>
          </cell>
          <cell r="DG48">
            <v>19</v>
          </cell>
          <cell r="DH48">
            <v>0</v>
          </cell>
          <cell r="DI48">
            <v>223</v>
          </cell>
          <cell r="DJ48" t="str">
            <v>No Guar</v>
          </cell>
          <cell r="DK48">
            <v>5602.8</v>
          </cell>
          <cell r="DL48">
            <v>5543</v>
          </cell>
          <cell r="DM48">
            <v>5450.1</v>
          </cell>
          <cell r="DN48">
            <v>5333.6</v>
          </cell>
          <cell r="DO48">
            <v>5250.7</v>
          </cell>
          <cell r="DP48">
            <v>5093.8999999999996</v>
          </cell>
          <cell r="DQ48">
            <v>5025.8</v>
          </cell>
          <cell r="DR48">
            <v>14</v>
          </cell>
          <cell r="DS48">
            <v>4858.5</v>
          </cell>
          <cell r="DT48">
            <v>15</v>
          </cell>
          <cell r="DU48">
            <v>4729.8</v>
          </cell>
          <cell r="DV48">
            <v>16</v>
          </cell>
          <cell r="DW48">
            <v>4644.1000000000004</v>
          </cell>
          <cell r="DX48">
            <v>17</v>
          </cell>
          <cell r="DY48">
            <v>4636.5</v>
          </cell>
          <cell r="DZ48">
            <v>17</v>
          </cell>
          <cell r="EA48">
            <v>4626.5</v>
          </cell>
          <cell r="EB48">
            <v>18</v>
          </cell>
          <cell r="EC48">
            <v>4583.3</v>
          </cell>
          <cell r="ED48">
            <v>17</v>
          </cell>
          <cell r="EE48">
            <v>4525.8999999999996</v>
          </cell>
          <cell r="EF48">
            <v>18</v>
          </cell>
          <cell r="EG48">
            <v>4556.5</v>
          </cell>
          <cell r="EH48">
            <v>18</v>
          </cell>
          <cell r="EI48">
            <v>3174.1250960166794</v>
          </cell>
          <cell r="EJ48">
            <v>327</v>
          </cell>
          <cell r="EK48">
            <v>2298.7496982332932</v>
          </cell>
          <cell r="EL48">
            <v>344</v>
          </cell>
          <cell r="EM48">
            <v>2278254</v>
          </cell>
          <cell r="EN48">
            <v>406.62775754979651</v>
          </cell>
          <cell r="EO48">
            <v>854514</v>
          </cell>
          <cell r="EP48">
            <v>154.16092368753382</v>
          </cell>
          <cell r="EQ48">
            <v>2203111</v>
          </cell>
          <cell r="ER48">
            <v>404.23313333700298</v>
          </cell>
          <cell r="ES48">
            <v>4253251</v>
          </cell>
          <cell r="ET48">
            <v>797.44469026548666</v>
          </cell>
          <cell r="EU48">
            <v>5004982</v>
          </cell>
          <cell r="EV48">
            <v>953.20281105376432</v>
          </cell>
          <cell r="EW48">
            <v>5652206</v>
          </cell>
          <cell r="EX48">
            <v>1109.6028583207367</v>
          </cell>
          <cell r="EY48">
            <v>6377840</v>
          </cell>
          <cell r="EZ48">
            <v>1269.0198575351187</v>
          </cell>
          <cell r="FA48">
            <v>6817339</v>
          </cell>
          <cell r="FB48">
            <v>1356.4684229376417</v>
          </cell>
          <cell r="FC48">
            <v>7352225</v>
          </cell>
          <cell r="FD48">
            <v>1513.2705567562004</v>
          </cell>
          <cell r="FE48">
            <v>7834229</v>
          </cell>
          <cell r="FF48">
            <v>1656.3552370079071</v>
          </cell>
          <cell r="FG48">
            <v>9303311</v>
          </cell>
          <cell r="FH48">
            <v>2003.2538059042654</v>
          </cell>
          <cell r="FI48">
            <v>9577417</v>
          </cell>
          <cell r="FJ48">
            <v>2065.656637549876</v>
          </cell>
          <cell r="FK48">
            <v>9308995</v>
          </cell>
          <cell r="FL48">
            <v>2056.8273713515546</v>
          </cell>
          <cell r="FM48">
            <v>9360450</v>
          </cell>
          <cell r="FN48">
            <v>2054.3070339076044</v>
          </cell>
          <cell r="FO48">
            <v>7.2879568168563738E-2</v>
          </cell>
          <cell r="FP48">
            <v>2.6549508974177335E-2</v>
          </cell>
          <cell r="FQ48">
            <v>6.8394759629678573E-2</v>
          </cell>
          <cell r="FR48">
            <v>0.12454404503912189</v>
          </cell>
          <cell r="FS48">
            <v>0.135462961288904</v>
          </cell>
          <cell r="FT48">
            <v>0.14569648954628411</v>
          </cell>
          <cell r="FU48">
            <v>0.16039273011898206</v>
          </cell>
          <cell r="FV48">
            <v>0.20153778960489205</v>
          </cell>
          <cell r="FW48">
            <v>0.21813944908954044</v>
          </cell>
          <cell r="FX48">
            <v>0.2302175268701461</v>
          </cell>
          <cell r="FY48">
            <v>0.26391757695281981</v>
          </cell>
          <cell r="FZ48">
            <v>0.25848088259998869</v>
          </cell>
          <cell r="GA48">
            <v>0.23755336691950329</v>
          </cell>
          <cell r="GB48">
            <v>0.22734879675093428</v>
          </cell>
          <cell r="GC48">
            <v>28982277</v>
          </cell>
          <cell r="GD48">
            <v>31331166</v>
          </cell>
          <cell r="GE48">
            <v>30008582</v>
          </cell>
          <cell r="GF48">
            <v>29897326</v>
          </cell>
          <cell r="GG48">
            <v>31942254</v>
          </cell>
          <cell r="GH48">
            <v>33142181</v>
          </cell>
          <cell r="GI48">
            <v>33386057</v>
          </cell>
          <cell r="GJ48">
            <v>33826604</v>
          </cell>
          <cell r="GK48">
            <v>33704243</v>
          </cell>
          <cell r="GL48">
            <v>34029681</v>
          </cell>
          <cell r="GM48">
            <v>35250820</v>
          </cell>
          <cell r="GN48">
            <v>37052709.289999999</v>
          </cell>
          <cell r="GO48">
            <v>39455385</v>
          </cell>
          <cell r="GP48">
            <v>41172199.429999992</v>
          </cell>
          <cell r="GQ48">
            <v>0.1855415395567257</v>
          </cell>
          <cell r="GR48">
            <v>0.18657228131959466</v>
          </cell>
          <cell r="GS48">
            <v>0.1717760706008418</v>
          </cell>
          <cell r="GT48">
            <v>0.14222238232383816</v>
          </cell>
          <cell r="GU48">
            <v>0.1295060918619596</v>
          </cell>
          <cell r="GV48">
            <v>0.13167740092340513</v>
          </cell>
          <cell r="GW48">
            <v>0.12995135951117726</v>
          </cell>
          <cell r="GX48">
            <v>0.11461216533415718</v>
          </cell>
          <cell r="GY48">
            <v>0.10307378973103752</v>
          </cell>
          <cell r="GZ48">
            <v>12.334555329260013</v>
          </cell>
          <cell r="HA48">
            <v>12.387341772151899</v>
          </cell>
          <cell r="HB48">
            <v>12.769503546099291</v>
          </cell>
          <cell r="HC48">
            <v>12.859358687546608</v>
          </cell>
          <cell r="HD48">
            <v>13.012899912389353</v>
          </cell>
          <cell r="HE48">
            <v>12.690416605329016</v>
          </cell>
          <cell r="HF48">
            <v>12.309032820214929</v>
          </cell>
          <cell r="HG48">
            <v>14.367936507936507</v>
          </cell>
          <cell r="HH48">
            <v>882</v>
          </cell>
          <cell r="HI48" t="str">
            <v>Y</v>
          </cell>
        </row>
        <row r="49">
          <cell r="A49">
            <v>44</v>
          </cell>
          <cell r="B49">
            <v>914</v>
          </cell>
          <cell r="C49" t="str">
            <v>C and M</v>
          </cell>
          <cell r="D49">
            <v>12.183351570398816</v>
          </cell>
          <cell r="E49">
            <v>180</v>
          </cell>
          <cell r="F49">
            <v>5.4</v>
          </cell>
          <cell r="G49">
            <v>1</v>
          </cell>
          <cell r="H49">
            <v>2.6791069691096645</v>
          </cell>
          <cell r="I49">
            <v>348</v>
          </cell>
          <cell r="J49">
            <v>0.32704444439459285</v>
          </cell>
          <cell r="K49">
            <v>200</v>
          </cell>
          <cell r="L49">
            <v>3.7772012465085822</v>
          </cell>
          <cell r="M49">
            <v>20</v>
          </cell>
          <cell r="N49">
            <v>0</v>
          </cell>
          <cell r="O49">
            <v>6</v>
          </cell>
          <cell r="P49">
            <v>0.15449346346217263</v>
          </cell>
          <cell r="Q49">
            <v>232</v>
          </cell>
          <cell r="R49">
            <v>0</v>
          </cell>
          <cell r="S49">
            <v>8</v>
          </cell>
          <cell r="T49">
            <v>12.337845033860988</v>
          </cell>
          <cell r="U49">
            <v>206</v>
          </cell>
          <cell r="V49">
            <v>0.49303999999999998</v>
          </cell>
          <cell r="W49">
            <v>293</v>
          </cell>
          <cell r="X49">
            <v>0</v>
          </cell>
          <cell r="Y49">
            <v>1</v>
          </cell>
          <cell r="Z49">
            <v>1.34</v>
          </cell>
          <cell r="AA49">
            <v>2</v>
          </cell>
          <cell r="AB49">
            <v>0.33</v>
          </cell>
          <cell r="AC49">
            <v>1</v>
          </cell>
          <cell r="AD49">
            <v>1.6700000000000002</v>
          </cell>
          <cell r="AE49">
            <v>2</v>
          </cell>
          <cell r="AF49">
            <v>0</v>
          </cell>
          <cell r="AG49">
            <v>19</v>
          </cell>
          <cell r="AH49">
            <v>0</v>
          </cell>
          <cell r="AI49">
            <v>184</v>
          </cell>
          <cell r="AJ49">
            <v>2.1630400000000001</v>
          </cell>
          <cell r="AK49">
            <v>189</v>
          </cell>
          <cell r="AL49">
            <v>14.50089</v>
          </cell>
          <cell r="AM49">
            <v>212</v>
          </cell>
          <cell r="AN49">
            <v>1176452</v>
          </cell>
          <cell r="AO49">
            <v>332</v>
          </cell>
          <cell r="AP49">
            <v>81129646</v>
          </cell>
          <cell r="AQ49">
            <v>330</v>
          </cell>
          <cell r="AR49">
            <v>0.1</v>
          </cell>
          <cell r="AS49">
            <v>8.5147184540653023E-2</v>
          </cell>
          <cell r="AT49">
            <v>0</v>
          </cell>
          <cell r="AU49">
            <v>0.1</v>
          </cell>
          <cell r="AV49">
            <v>88001</v>
          </cell>
          <cell r="AW49">
            <v>250</v>
          </cell>
          <cell r="AX49">
            <v>0</v>
          </cell>
          <cell r="AY49">
            <v>89</v>
          </cell>
          <cell r="AZ49">
            <v>2020</v>
          </cell>
          <cell r="BA49">
            <v>2011</v>
          </cell>
          <cell r="BB49">
            <v>0</v>
          </cell>
          <cell r="BC49">
            <v>267</v>
          </cell>
          <cell r="BD49">
            <v>81129646</v>
          </cell>
          <cell r="BE49">
            <v>331</v>
          </cell>
          <cell r="BF49">
            <v>200.6</v>
          </cell>
          <cell r="BG49">
            <v>345</v>
          </cell>
          <cell r="BH49">
            <v>404434.92522432702</v>
          </cell>
          <cell r="BI49">
            <v>49</v>
          </cell>
          <cell r="BJ49">
            <v>0</v>
          </cell>
          <cell r="BK49">
            <v>267</v>
          </cell>
          <cell r="BL49">
            <v>404434.92522432702</v>
          </cell>
          <cell r="BM49">
            <v>58</v>
          </cell>
          <cell r="BN49">
            <v>0</v>
          </cell>
          <cell r="BO49">
            <v>267</v>
          </cell>
          <cell r="BP49">
            <v>438100</v>
          </cell>
          <cell r="BQ49">
            <v>330</v>
          </cell>
          <cell r="BR49">
            <v>217355</v>
          </cell>
          <cell r="BS49">
            <v>352</v>
          </cell>
          <cell r="BT49">
            <v>26533</v>
          </cell>
          <cell r="BU49">
            <v>251</v>
          </cell>
          <cell r="BV49">
            <v>306443</v>
          </cell>
          <cell r="BW49">
            <v>188</v>
          </cell>
          <cell r="BX49">
            <v>0</v>
          </cell>
          <cell r="BY49">
            <v>6</v>
          </cell>
          <cell r="BZ49">
            <v>988431</v>
          </cell>
          <cell r="CA49">
            <v>328</v>
          </cell>
          <cell r="CB49">
            <v>12534</v>
          </cell>
          <cell r="CC49">
            <v>285</v>
          </cell>
          <cell r="CD49">
            <v>40000</v>
          </cell>
          <cell r="CE49">
            <v>326</v>
          </cell>
          <cell r="CF49">
            <v>0</v>
          </cell>
          <cell r="CG49">
            <v>2</v>
          </cell>
          <cell r="CH49">
            <v>108714</v>
          </cell>
          <cell r="CI49">
            <v>139</v>
          </cell>
          <cell r="CJ49">
            <v>26773</v>
          </cell>
          <cell r="CK49">
            <v>304</v>
          </cell>
          <cell r="CL49">
            <v>135487</v>
          </cell>
          <cell r="CM49">
            <v>171</v>
          </cell>
          <cell r="CN49">
            <v>0</v>
          </cell>
          <cell r="CO49">
            <v>19</v>
          </cell>
          <cell r="CP49">
            <v>0</v>
          </cell>
          <cell r="CQ49">
            <v>185</v>
          </cell>
          <cell r="CR49">
            <v>1176452</v>
          </cell>
          <cell r="CS49">
            <v>332</v>
          </cell>
          <cell r="CT49">
            <v>200.6</v>
          </cell>
          <cell r="CU49">
            <v>345</v>
          </cell>
          <cell r="CV49">
            <v>5768</v>
          </cell>
          <cell r="CW49">
            <v>184</v>
          </cell>
          <cell r="CX49">
            <v>1193111</v>
          </cell>
          <cell r="CY49">
            <v>345</v>
          </cell>
          <cell r="CZ49">
            <v>205.2</v>
          </cell>
          <cell r="DA49">
            <v>341</v>
          </cell>
          <cell r="DB49">
            <v>5883</v>
          </cell>
          <cell r="DC49">
            <v>185</v>
          </cell>
          <cell r="DD49">
            <v>1207192</v>
          </cell>
          <cell r="DE49">
            <v>346</v>
          </cell>
          <cell r="DF49">
            <v>14081</v>
          </cell>
          <cell r="DG49">
            <v>260</v>
          </cell>
          <cell r="DH49">
            <v>0</v>
          </cell>
          <cell r="DI49">
            <v>223</v>
          </cell>
          <cell r="DJ49" t="str">
            <v>No Guar</v>
          </cell>
          <cell r="DK49">
            <v>304</v>
          </cell>
          <cell r="DL49">
            <v>289.60000000000002</v>
          </cell>
          <cell r="DM49">
            <v>290</v>
          </cell>
          <cell r="DN49">
            <v>285.39999999999998</v>
          </cell>
          <cell r="DO49">
            <v>272.39999999999998</v>
          </cell>
          <cell r="DP49">
            <v>246.8</v>
          </cell>
          <cell r="DQ49">
            <v>225.1</v>
          </cell>
          <cell r="DR49">
            <v>349</v>
          </cell>
          <cell r="DS49">
            <v>230</v>
          </cell>
          <cell r="DT49">
            <v>346</v>
          </cell>
          <cell r="DU49">
            <v>238.7</v>
          </cell>
          <cell r="DV49">
            <v>342</v>
          </cell>
          <cell r="DW49">
            <v>224.5</v>
          </cell>
          <cell r="DX49">
            <v>345</v>
          </cell>
          <cell r="DY49">
            <v>225.6</v>
          </cell>
          <cell r="DZ49">
            <v>345</v>
          </cell>
          <cell r="EA49">
            <v>214</v>
          </cell>
          <cell r="EB49">
            <v>346</v>
          </cell>
          <cell r="EC49">
            <v>213</v>
          </cell>
          <cell r="ED49">
            <v>344</v>
          </cell>
          <cell r="EE49">
            <v>200.6</v>
          </cell>
          <cell r="EF49">
            <v>345</v>
          </cell>
          <cell r="EG49">
            <v>205.2</v>
          </cell>
          <cell r="EH49">
            <v>341</v>
          </cell>
          <cell r="EI49">
            <v>5733.1968810916178</v>
          </cell>
          <cell r="EJ49">
            <v>53</v>
          </cell>
          <cell r="EK49">
            <v>4816.9152046783629</v>
          </cell>
          <cell r="EL49">
            <v>46</v>
          </cell>
          <cell r="EM49">
            <v>157045</v>
          </cell>
          <cell r="EN49">
            <v>516.59539473684208</v>
          </cell>
          <cell r="EO49">
            <v>200509</v>
          </cell>
          <cell r="EP49">
            <v>692.36533149171271</v>
          </cell>
          <cell r="EQ49">
            <v>272193</v>
          </cell>
          <cell r="ER49">
            <v>938.59655172413795</v>
          </cell>
          <cell r="ES49">
            <v>216907</v>
          </cell>
          <cell r="ET49">
            <v>760.0105115627191</v>
          </cell>
          <cell r="EU49">
            <v>305057</v>
          </cell>
          <cell r="EV49">
            <v>1119.8861967694568</v>
          </cell>
          <cell r="EW49">
            <v>334948</v>
          </cell>
          <cell r="EX49">
            <v>1357.1636952998379</v>
          </cell>
          <cell r="EY49">
            <v>382585</v>
          </cell>
          <cell r="EZ49">
            <v>1699.6223900488671</v>
          </cell>
          <cell r="FA49">
            <v>437338</v>
          </cell>
          <cell r="FB49">
            <v>1942.860950688583</v>
          </cell>
          <cell r="FC49">
            <v>325261</v>
          </cell>
          <cell r="FD49">
            <v>1414.1782608695653</v>
          </cell>
          <cell r="FE49">
            <v>335076</v>
          </cell>
          <cell r="FF49">
            <v>1403.7536656891496</v>
          </cell>
          <cell r="FG49">
            <v>354610</v>
          </cell>
          <cell r="FH49">
            <v>1579.5545657015591</v>
          </cell>
          <cell r="FI49">
            <v>300623</v>
          </cell>
          <cell r="FJ49">
            <v>1332.5487588652484</v>
          </cell>
          <cell r="FK49">
            <v>140736</v>
          </cell>
          <cell r="FL49">
            <v>701.57527417746758</v>
          </cell>
          <cell r="FM49">
            <v>71622</v>
          </cell>
          <cell r="FN49">
            <v>349.03508771929825</v>
          </cell>
          <cell r="FO49">
            <v>8.4688317655204848E-2</v>
          </cell>
          <cell r="FP49">
            <v>0.10670702015527969</v>
          </cell>
          <cell r="FQ49">
            <v>0.14268453012492818</v>
          </cell>
          <cell r="FR49">
            <v>0.10463096465285493</v>
          </cell>
          <cell r="FS49">
            <v>0.14973247070822987</v>
          </cell>
          <cell r="FT49">
            <v>0.15823243465403131</v>
          </cell>
          <cell r="FU49">
            <v>0.17965667606152333</v>
          </cell>
          <cell r="FV49">
            <v>0.24229695058136796</v>
          </cell>
          <cell r="FW49">
            <v>0.15574836894714791</v>
          </cell>
          <cell r="FX49">
            <v>0.17103698920669599</v>
          </cell>
          <cell r="FY49">
            <v>0.15916925507657503</v>
          </cell>
          <cell r="FZ49">
            <v>0.14175761380906257</v>
          </cell>
          <cell r="GA49">
            <v>6.8457621611314648E-2</v>
          </cell>
          <cell r="GB49">
            <v>3.2397397509485913E-2</v>
          </cell>
          <cell r="GC49">
            <v>1697343</v>
          </cell>
          <cell r="GD49">
            <v>1678552</v>
          </cell>
          <cell r="GE49">
            <v>1635463</v>
          </cell>
          <cell r="GF49">
            <v>1856160</v>
          </cell>
          <cell r="GG49">
            <v>1732290</v>
          </cell>
          <cell r="GH49">
            <v>1781862</v>
          </cell>
          <cell r="GI49">
            <v>1746949</v>
          </cell>
          <cell r="GJ49">
            <v>1804967</v>
          </cell>
          <cell r="GK49">
            <v>2088375</v>
          </cell>
          <cell r="GL49">
            <v>1959085</v>
          </cell>
          <cell r="GM49">
            <v>2227880</v>
          </cell>
          <cell r="GN49">
            <v>2120683.27</v>
          </cell>
          <cell r="GO49">
            <v>2209664</v>
          </cell>
          <cell r="GP49">
            <v>2210733.13</v>
          </cell>
          <cell r="GQ49">
            <v>0.22592047192916664</v>
          </cell>
          <cell r="GR49">
            <v>0.25006385365331174</v>
          </cell>
          <cell r="GS49">
            <v>0.22120020085558803</v>
          </cell>
          <cell r="GT49">
            <v>0.12182704960130761</v>
          </cell>
          <cell r="GU49">
            <v>6.1036136399603529E-2</v>
          </cell>
          <cell r="GV49">
            <v>1.6218573295811108E-2</v>
          </cell>
          <cell r="GW49">
            <v>6.2616283566398021E-2</v>
          </cell>
          <cell r="GX49">
            <v>4.9518172295945954E-2</v>
          </cell>
          <cell r="GY49">
            <v>9.3501022123483338E-2</v>
          </cell>
          <cell r="GZ49">
            <v>9.7864768683274015</v>
          </cell>
          <cell r="HA49">
            <v>9.7782909930715931</v>
          </cell>
          <cell r="HB49">
            <v>9.2105263157894743</v>
          </cell>
          <cell r="HC49">
            <v>9.4213197969543145</v>
          </cell>
          <cell r="HD49">
            <v>8.7939698492462313</v>
          </cell>
          <cell r="HE49">
            <v>8.6243386243386251</v>
          </cell>
          <cell r="HF49">
            <v>8.1708542713567844</v>
          </cell>
          <cell r="HG49">
            <v>7.1642857142857137</v>
          </cell>
          <cell r="HH49">
            <v>914</v>
          </cell>
          <cell r="HI49" t="str">
            <v>Y</v>
          </cell>
        </row>
        <row r="50">
          <cell r="A50">
            <v>45</v>
          </cell>
          <cell r="B50">
            <v>916</v>
          </cell>
          <cell r="C50" t="str">
            <v>CAL</v>
          </cell>
          <cell r="D50">
            <v>9.3745938548203043</v>
          </cell>
          <cell r="E50">
            <v>330</v>
          </cell>
          <cell r="F50">
            <v>5.4</v>
          </cell>
          <cell r="G50">
            <v>1</v>
          </cell>
          <cell r="H50">
            <v>3.9745898813684666</v>
          </cell>
          <cell r="I50">
            <v>246</v>
          </cell>
          <cell r="J50">
            <v>0</v>
          </cell>
          <cell r="K50">
            <v>272</v>
          </cell>
          <cell r="L50">
            <v>0</v>
          </cell>
          <cell r="M50">
            <v>310</v>
          </cell>
          <cell r="N50">
            <v>0</v>
          </cell>
          <cell r="O50">
            <v>6</v>
          </cell>
          <cell r="P50">
            <v>0.47139748100797652</v>
          </cell>
          <cell r="Q50">
            <v>140</v>
          </cell>
          <cell r="R50">
            <v>0</v>
          </cell>
          <cell r="S50">
            <v>8</v>
          </cell>
          <cell r="T50">
            <v>9.8459913358282805</v>
          </cell>
          <cell r="U50">
            <v>331</v>
          </cell>
          <cell r="V50">
            <v>1.1909799999999999</v>
          </cell>
          <cell r="W50">
            <v>75</v>
          </cell>
          <cell r="X50">
            <v>0</v>
          </cell>
          <cell r="Y50">
            <v>1</v>
          </cell>
          <cell r="Z50">
            <v>0.65873999999999999</v>
          </cell>
          <cell r="AA50">
            <v>159</v>
          </cell>
          <cell r="AB50">
            <v>0.33</v>
          </cell>
          <cell r="AC50">
            <v>1</v>
          </cell>
          <cell r="AD50">
            <v>0.98873999999999995</v>
          </cell>
          <cell r="AE50">
            <v>150</v>
          </cell>
          <cell r="AF50">
            <v>0</v>
          </cell>
          <cell r="AG50">
            <v>19</v>
          </cell>
          <cell r="AH50">
            <v>0</v>
          </cell>
          <cell r="AI50">
            <v>184</v>
          </cell>
          <cell r="AJ50">
            <v>2.1797199999999997</v>
          </cell>
          <cell r="AK50">
            <v>186</v>
          </cell>
          <cell r="AL50">
            <v>12.02571</v>
          </cell>
          <cell r="AM50">
            <v>328</v>
          </cell>
          <cell r="AN50">
            <v>1363354</v>
          </cell>
          <cell r="AO50">
            <v>312</v>
          </cell>
          <cell r="AP50">
            <v>113352324</v>
          </cell>
          <cell r="AQ50">
            <v>284</v>
          </cell>
          <cell r="AR50">
            <v>0.08</v>
          </cell>
          <cell r="AS50">
            <v>8.7779130846586159E-2</v>
          </cell>
          <cell r="AT50">
            <v>0.04</v>
          </cell>
          <cell r="AU50">
            <v>0.12</v>
          </cell>
          <cell r="AV50">
            <v>88868</v>
          </cell>
          <cell r="AW50">
            <v>249</v>
          </cell>
          <cell r="AX50">
            <v>44434</v>
          </cell>
          <cell r="AY50">
            <v>73</v>
          </cell>
          <cell r="AZ50">
            <v>2013</v>
          </cell>
          <cell r="BA50">
            <v>2011</v>
          </cell>
          <cell r="BB50">
            <v>214088</v>
          </cell>
          <cell r="BC50">
            <v>257</v>
          </cell>
          <cell r="BD50">
            <v>113566412</v>
          </cell>
          <cell r="BE50">
            <v>286</v>
          </cell>
          <cell r="BF50">
            <v>282.3</v>
          </cell>
          <cell r="BG50">
            <v>316</v>
          </cell>
          <cell r="BH50">
            <v>401531.43464399572</v>
          </cell>
          <cell r="BI50">
            <v>51</v>
          </cell>
          <cell r="BJ50">
            <v>758.37052780729721</v>
          </cell>
          <cell r="BK50">
            <v>250</v>
          </cell>
          <cell r="BL50">
            <v>402289.80517180305</v>
          </cell>
          <cell r="BM50">
            <v>61</v>
          </cell>
          <cell r="BN50">
            <v>1.8851348407485128E-3</v>
          </cell>
          <cell r="BO50">
            <v>254</v>
          </cell>
          <cell r="BP50">
            <v>612103</v>
          </cell>
          <cell r="BQ50">
            <v>285</v>
          </cell>
          <cell r="BR50">
            <v>450529</v>
          </cell>
          <cell r="BS50">
            <v>294</v>
          </cell>
          <cell r="BT50">
            <v>0</v>
          </cell>
          <cell r="BU50">
            <v>272</v>
          </cell>
          <cell r="BV50">
            <v>0</v>
          </cell>
          <cell r="BW50">
            <v>310</v>
          </cell>
          <cell r="BX50">
            <v>0</v>
          </cell>
          <cell r="BY50">
            <v>6</v>
          </cell>
          <cell r="BZ50">
            <v>1062632</v>
          </cell>
          <cell r="CA50">
            <v>316</v>
          </cell>
          <cell r="CB50">
            <v>53434</v>
          </cell>
          <cell r="CC50">
            <v>178</v>
          </cell>
          <cell r="CD50">
            <v>135000</v>
          </cell>
          <cell r="CE50">
            <v>203</v>
          </cell>
          <cell r="CF50">
            <v>0</v>
          </cell>
          <cell r="CG50">
            <v>2</v>
          </cell>
          <cell r="CH50">
            <v>74811</v>
          </cell>
          <cell r="CI50">
            <v>172</v>
          </cell>
          <cell r="CJ50">
            <v>37477</v>
          </cell>
          <cell r="CK50">
            <v>265</v>
          </cell>
          <cell r="CL50">
            <v>112288</v>
          </cell>
          <cell r="CM50">
            <v>202</v>
          </cell>
          <cell r="CN50">
            <v>0</v>
          </cell>
          <cell r="CO50">
            <v>19</v>
          </cell>
          <cell r="CP50">
            <v>0</v>
          </cell>
          <cell r="CQ50">
            <v>185</v>
          </cell>
          <cell r="CR50">
            <v>1363354</v>
          </cell>
          <cell r="CS50">
            <v>312</v>
          </cell>
          <cell r="CT50">
            <v>282.3</v>
          </cell>
          <cell r="CU50">
            <v>316</v>
          </cell>
          <cell r="CV50">
            <v>5938</v>
          </cell>
          <cell r="CW50">
            <v>9</v>
          </cell>
          <cell r="CX50">
            <v>1676297</v>
          </cell>
          <cell r="CY50">
            <v>316</v>
          </cell>
          <cell r="CZ50">
            <v>273.5</v>
          </cell>
          <cell r="DA50">
            <v>317</v>
          </cell>
          <cell r="DB50">
            <v>6053</v>
          </cell>
          <cell r="DC50">
            <v>9</v>
          </cell>
          <cell r="DD50">
            <v>1693060</v>
          </cell>
          <cell r="DE50">
            <v>317</v>
          </cell>
          <cell r="DF50">
            <v>16763</v>
          </cell>
          <cell r="DG50">
            <v>252</v>
          </cell>
          <cell r="DH50">
            <v>37564</v>
          </cell>
          <cell r="DI50">
            <v>168</v>
          </cell>
          <cell r="DJ50" t="str">
            <v>101</v>
          </cell>
          <cell r="DK50">
            <v>337.7</v>
          </cell>
          <cell r="DL50">
            <v>352</v>
          </cell>
          <cell r="DM50">
            <v>352</v>
          </cell>
          <cell r="DN50">
            <v>348.4</v>
          </cell>
          <cell r="DO50">
            <v>342.7</v>
          </cell>
          <cell r="DP50">
            <v>305.60000000000002</v>
          </cell>
          <cell r="DQ50">
            <v>307.3</v>
          </cell>
          <cell r="DR50">
            <v>328</v>
          </cell>
          <cell r="DS50">
            <v>299.5</v>
          </cell>
          <cell r="DT50">
            <v>330</v>
          </cell>
          <cell r="DU50">
            <v>276.3</v>
          </cell>
          <cell r="DV50">
            <v>334</v>
          </cell>
          <cell r="DW50">
            <v>261.5</v>
          </cell>
          <cell r="DX50">
            <v>331</v>
          </cell>
          <cell r="DY50">
            <v>280.89999999999998</v>
          </cell>
          <cell r="DZ50">
            <v>327</v>
          </cell>
          <cell r="EA50">
            <v>293.60000000000002</v>
          </cell>
          <cell r="EB50">
            <v>317</v>
          </cell>
          <cell r="EC50">
            <v>279.8</v>
          </cell>
          <cell r="ED50">
            <v>320</v>
          </cell>
          <cell r="EE50">
            <v>282.3</v>
          </cell>
          <cell r="EF50">
            <v>316</v>
          </cell>
          <cell r="EG50">
            <v>273.5</v>
          </cell>
          <cell r="EH50">
            <v>316</v>
          </cell>
          <cell r="EI50">
            <v>4984.8409506398539</v>
          </cell>
          <cell r="EJ50">
            <v>100</v>
          </cell>
          <cell r="EK50">
            <v>3885.3089579524681</v>
          </cell>
          <cell r="EL50">
            <v>105</v>
          </cell>
          <cell r="EM50">
            <v>813054</v>
          </cell>
          <cell r="EN50">
            <v>2407.6221498371337</v>
          </cell>
          <cell r="EO50">
            <v>839473</v>
          </cell>
          <cell r="EP50">
            <v>2384.8664772727275</v>
          </cell>
          <cell r="EQ50">
            <v>945799</v>
          </cell>
          <cell r="ER50">
            <v>2686.9289772727275</v>
          </cell>
          <cell r="ES50">
            <v>972315</v>
          </cell>
          <cell r="ET50">
            <v>2790.8008036739384</v>
          </cell>
          <cell r="EU50">
            <v>946346</v>
          </cell>
          <cell r="EV50">
            <v>2761.4414940180918</v>
          </cell>
          <cell r="EW50">
            <v>950765</v>
          </cell>
          <cell r="EX50">
            <v>3111.142015706806</v>
          </cell>
          <cell r="EY50">
            <v>953061</v>
          </cell>
          <cell r="EZ50">
            <v>3101.4025382362511</v>
          </cell>
          <cell r="FA50">
            <v>918013</v>
          </cell>
          <cell r="FB50">
            <v>2987.3511226814185</v>
          </cell>
          <cell r="FC50">
            <v>982077</v>
          </cell>
          <cell r="FD50">
            <v>3279.0550918196996</v>
          </cell>
          <cell r="FE50">
            <v>1158893</v>
          </cell>
          <cell r="FF50">
            <v>4194.3286283025691</v>
          </cell>
          <cell r="FG50">
            <v>1469915</v>
          </cell>
          <cell r="FH50">
            <v>5621.089866156788</v>
          </cell>
          <cell r="FI50">
            <v>1487691</v>
          </cell>
          <cell r="FJ50">
            <v>5296.1587753648992</v>
          </cell>
          <cell r="FK50">
            <v>1559527</v>
          </cell>
          <cell r="FL50">
            <v>5524.3606092809068</v>
          </cell>
          <cell r="FM50">
            <v>1627946</v>
          </cell>
          <cell r="FN50">
            <v>5952.270566727605</v>
          </cell>
          <cell r="FO50">
            <v>0.30477040842145037</v>
          </cell>
          <cell r="FP50">
            <v>0.2921029794418305</v>
          </cell>
          <cell r="FQ50">
            <v>0.30977393815192039</v>
          </cell>
          <cell r="FR50">
            <v>0.30446364435136747</v>
          </cell>
          <cell r="FS50">
            <v>0.27876980795481926</v>
          </cell>
          <cell r="FT50">
            <v>0.28222183369611709</v>
          </cell>
          <cell r="FU50">
            <v>0.280603721633015</v>
          </cell>
          <cell r="FV50">
            <v>0.36381444933222368</v>
          </cell>
          <cell r="FW50">
            <v>0.40533322217122708</v>
          </cell>
          <cell r="FX50">
            <v>0.48490342459620428</v>
          </cell>
          <cell r="FY50">
            <v>0.58876978851528106</v>
          </cell>
          <cell r="FZ50">
            <v>0.55276508706414906</v>
          </cell>
          <cell r="GA50">
            <v>0.53806368051956832</v>
          </cell>
          <cell r="GB50">
            <v>0.57913982702099076</v>
          </cell>
          <cell r="GC50">
            <v>1854705</v>
          </cell>
          <cell r="GD50">
            <v>2034421</v>
          </cell>
          <cell r="GE50">
            <v>2107392</v>
          </cell>
          <cell r="GF50">
            <v>2221219</v>
          </cell>
          <cell r="GG50">
            <v>2448376</v>
          </cell>
          <cell r="GH50">
            <v>2418092</v>
          </cell>
          <cell r="GI50">
            <v>2443405</v>
          </cell>
          <cell r="GJ50">
            <v>2523300</v>
          </cell>
          <cell r="GK50">
            <v>2422888</v>
          </cell>
          <cell r="GL50">
            <v>2389946</v>
          </cell>
          <cell r="GM50">
            <v>2496587</v>
          </cell>
          <cell r="GN50">
            <v>2691362.09</v>
          </cell>
          <cell r="GO50">
            <v>2826570</v>
          </cell>
          <cell r="GP50">
            <v>2810972.28</v>
          </cell>
          <cell r="GQ50">
            <v>0.37723559222259151</v>
          </cell>
          <cell r="GR50">
            <v>0.33912844597339198</v>
          </cell>
          <cell r="GS50">
            <v>0.26193292050629313</v>
          </cell>
          <cell r="GT50">
            <v>0.26741058005142049</v>
          </cell>
          <cell r="GU50">
            <v>0.26426161164661649</v>
          </cell>
          <cell r="GV50">
            <v>0.3033617162783866</v>
          </cell>
          <cell r="GW50">
            <v>0.2539954516097046</v>
          </cell>
          <cell r="GX50">
            <v>0.28115345784224427</v>
          </cell>
          <cell r="GY50">
            <v>0.28514022286941459</v>
          </cell>
          <cell r="GZ50">
            <v>9.6814159292035402</v>
          </cell>
          <cell r="HA50">
            <v>9.3446327683615813</v>
          </cell>
          <cell r="HB50">
            <v>8.9738805970149258</v>
          </cell>
          <cell r="HC50">
            <v>9.8151815181518138</v>
          </cell>
          <cell r="HD50">
            <v>9.5174346201743472</v>
          </cell>
          <cell r="HE50">
            <v>9.5019280205655523</v>
          </cell>
          <cell r="HF50">
            <v>9.2166666666666668</v>
          </cell>
          <cell r="HG50">
            <v>9.41</v>
          </cell>
          <cell r="HH50">
            <v>916</v>
          </cell>
          <cell r="HI50" t="str">
            <v>Y</v>
          </cell>
        </row>
        <row r="51">
          <cell r="A51">
            <v>46</v>
          </cell>
          <cell r="B51">
            <v>918</v>
          </cell>
          <cell r="C51" t="str">
            <v>Calamus-Wheatland</v>
          </cell>
          <cell r="D51">
            <v>11.077157191783682</v>
          </cell>
          <cell r="E51">
            <v>260</v>
          </cell>
          <cell r="F51">
            <v>5.4</v>
          </cell>
          <cell r="G51">
            <v>1</v>
          </cell>
          <cell r="H51">
            <v>4.0011468773110366</v>
          </cell>
          <cell r="I51">
            <v>243</v>
          </cell>
          <cell r="J51">
            <v>0.72447757233167764</v>
          </cell>
          <cell r="K51">
            <v>107</v>
          </cell>
          <cell r="L51">
            <v>0.95152958730046788</v>
          </cell>
          <cell r="M51">
            <v>262</v>
          </cell>
          <cell r="N51">
            <v>0</v>
          </cell>
          <cell r="O51">
            <v>6</v>
          </cell>
          <cell r="P51">
            <v>0.71899928459352203</v>
          </cell>
          <cell r="Q51">
            <v>99</v>
          </cell>
          <cell r="R51">
            <v>0</v>
          </cell>
          <cell r="S51">
            <v>8</v>
          </cell>
          <cell r="T51">
            <v>11.796156476377204</v>
          </cell>
          <cell r="U51">
            <v>238</v>
          </cell>
          <cell r="V51">
            <v>0.89078000000000002</v>
          </cell>
          <cell r="W51">
            <v>165</v>
          </cell>
          <cell r="X51">
            <v>0</v>
          </cell>
          <cell r="Y51">
            <v>1</v>
          </cell>
          <cell r="Z51">
            <v>0.67</v>
          </cell>
          <cell r="AA51">
            <v>81</v>
          </cell>
          <cell r="AB51">
            <v>0</v>
          </cell>
          <cell r="AC51">
            <v>329</v>
          </cell>
          <cell r="AD51">
            <v>0.67</v>
          </cell>
          <cell r="AE51">
            <v>191</v>
          </cell>
          <cell r="AF51">
            <v>0</v>
          </cell>
          <cell r="AG51">
            <v>19</v>
          </cell>
          <cell r="AH51">
            <v>1.2826299999999999</v>
          </cell>
          <cell r="AI51">
            <v>106</v>
          </cell>
          <cell r="AJ51">
            <v>2.84341</v>
          </cell>
          <cell r="AK51">
            <v>121</v>
          </cell>
          <cell r="AL51">
            <v>14.639570000000001</v>
          </cell>
          <cell r="AM51">
            <v>199</v>
          </cell>
          <cell r="AN51">
            <v>1972149</v>
          </cell>
          <cell r="AO51">
            <v>263</v>
          </cell>
          <cell r="AP51">
            <v>134713625</v>
          </cell>
          <cell r="AQ51">
            <v>248</v>
          </cell>
          <cell r="AR51">
            <v>7.0000000000000007E-2</v>
          </cell>
          <cell r="AS51">
            <v>8.0347825120602831E-2</v>
          </cell>
          <cell r="AT51">
            <v>0</v>
          </cell>
          <cell r="AU51">
            <v>7.0000000000000007E-2</v>
          </cell>
          <cell r="AV51">
            <v>126711</v>
          </cell>
          <cell r="AW51">
            <v>204</v>
          </cell>
          <cell r="AX51">
            <v>0</v>
          </cell>
          <cell r="AY51">
            <v>89</v>
          </cell>
          <cell r="AZ51">
            <v>2021</v>
          </cell>
          <cell r="BA51">
            <v>2015</v>
          </cell>
          <cell r="BB51">
            <v>0</v>
          </cell>
          <cell r="BC51">
            <v>267</v>
          </cell>
          <cell r="BD51">
            <v>134713625</v>
          </cell>
          <cell r="BE51">
            <v>251</v>
          </cell>
          <cell r="BF51">
            <v>498.4</v>
          </cell>
          <cell r="BG51">
            <v>238</v>
          </cell>
          <cell r="BH51">
            <v>270292.18499197433</v>
          </cell>
          <cell r="BI51">
            <v>188</v>
          </cell>
          <cell r="BJ51">
            <v>0</v>
          </cell>
          <cell r="BK51">
            <v>267</v>
          </cell>
          <cell r="BL51">
            <v>270292.18499197433</v>
          </cell>
          <cell r="BM51">
            <v>209</v>
          </cell>
          <cell r="BN51">
            <v>0</v>
          </cell>
          <cell r="BO51">
            <v>267</v>
          </cell>
          <cell r="BP51">
            <v>727454</v>
          </cell>
          <cell r="BQ51">
            <v>253</v>
          </cell>
          <cell r="BR51">
            <v>539009</v>
          </cell>
          <cell r="BS51">
            <v>263</v>
          </cell>
          <cell r="BT51">
            <v>97597</v>
          </cell>
          <cell r="BU51">
            <v>146</v>
          </cell>
          <cell r="BV51">
            <v>128184</v>
          </cell>
          <cell r="BW51">
            <v>271</v>
          </cell>
          <cell r="BX51">
            <v>0</v>
          </cell>
          <cell r="BY51">
            <v>6</v>
          </cell>
          <cell r="BZ51">
            <v>1492244</v>
          </cell>
          <cell r="CA51">
            <v>273</v>
          </cell>
          <cell r="CB51">
            <v>96859</v>
          </cell>
          <cell r="CC51">
            <v>132</v>
          </cell>
          <cell r="CD51">
            <v>120000</v>
          </cell>
          <cell r="CE51">
            <v>228</v>
          </cell>
          <cell r="CF51">
            <v>0</v>
          </cell>
          <cell r="CG51">
            <v>2</v>
          </cell>
          <cell r="CH51">
            <v>90258</v>
          </cell>
          <cell r="CI51">
            <v>155</v>
          </cell>
          <cell r="CJ51">
            <v>0</v>
          </cell>
          <cell r="CK51">
            <v>329</v>
          </cell>
          <cell r="CL51">
            <v>90258</v>
          </cell>
          <cell r="CM51">
            <v>231</v>
          </cell>
          <cell r="CN51">
            <v>0</v>
          </cell>
          <cell r="CO51">
            <v>19</v>
          </cell>
          <cell r="CP51">
            <v>172788</v>
          </cell>
          <cell r="CQ51">
            <v>134</v>
          </cell>
          <cell r="CR51">
            <v>1972149</v>
          </cell>
          <cell r="CS51">
            <v>263</v>
          </cell>
          <cell r="CT51">
            <v>498.4</v>
          </cell>
          <cell r="CU51">
            <v>238</v>
          </cell>
          <cell r="CV51">
            <v>5827</v>
          </cell>
          <cell r="CW51">
            <v>85</v>
          </cell>
          <cell r="CX51">
            <v>3054137</v>
          </cell>
          <cell r="CY51">
            <v>231</v>
          </cell>
          <cell r="CZ51">
            <v>484.6</v>
          </cell>
          <cell r="DA51">
            <v>241</v>
          </cell>
          <cell r="DB51">
            <v>5942</v>
          </cell>
          <cell r="DC51">
            <v>85</v>
          </cell>
          <cell r="DD51">
            <v>2933219</v>
          </cell>
          <cell r="DE51">
            <v>238</v>
          </cell>
          <cell r="DF51">
            <v>-120918</v>
          </cell>
          <cell r="DG51">
            <v>349</v>
          </cell>
          <cell r="DH51">
            <v>53726</v>
          </cell>
          <cell r="DI51">
            <v>140</v>
          </cell>
          <cell r="DJ51" t="str">
            <v>101</v>
          </cell>
          <cell r="DK51">
            <v>527.1</v>
          </cell>
          <cell r="DL51">
            <v>508.1</v>
          </cell>
          <cell r="DM51">
            <v>498.1</v>
          </cell>
          <cell r="DN51">
            <v>505.1</v>
          </cell>
          <cell r="DO51">
            <v>516.20000000000005</v>
          </cell>
          <cell r="DP51">
            <v>553</v>
          </cell>
          <cell r="DQ51">
            <v>539.4</v>
          </cell>
          <cell r="DR51">
            <v>238</v>
          </cell>
          <cell r="DS51">
            <v>527.6</v>
          </cell>
          <cell r="DT51">
            <v>238</v>
          </cell>
          <cell r="DU51">
            <v>536.1</v>
          </cell>
          <cell r="DV51">
            <v>234</v>
          </cell>
          <cell r="DW51">
            <v>535.70000000000005</v>
          </cell>
          <cell r="DX51">
            <v>236</v>
          </cell>
          <cell r="DY51">
            <v>541.70000000000005</v>
          </cell>
          <cell r="DZ51">
            <v>230</v>
          </cell>
          <cell r="EA51">
            <v>549.9</v>
          </cell>
          <cell r="EB51">
            <v>224</v>
          </cell>
          <cell r="EC51">
            <v>539.5</v>
          </cell>
          <cell r="ED51">
            <v>225</v>
          </cell>
          <cell r="EE51">
            <v>498.4</v>
          </cell>
          <cell r="EF51">
            <v>236</v>
          </cell>
          <cell r="EG51">
            <v>484.6</v>
          </cell>
          <cell r="EH51">
            <v>240</v>
          </cell>
          <cell r="EI51">
            <v>4069.6430045398265</v>
          </cell>
          <cell r="EJ51">
            <v>213</v>
          </cell>
          <cell r="EK51">
            <v>3079.3314073462648</v>
          </cell>
          <cell r="EL51">
            <v>240</v>
          </cell>
          <cell r="EM51">
            <v>1844581</v>
          </cell>
          <cell r="EN51">
            <v>3499.489660405995</v>
          </cell>
          <cell r="EO51">
            <v>1427310</v>
          </cell>
          <cell r="EP51">
            <v>2809.1123794528635</v>
          </cell>
          <cell r="EQ51">
            <v>1365368</v>
          </cell>
          <cell r="ER51">
            <v>2741.152379040353</v>
          </cell>
          <cell r="ES51">
            <v>1206092</v>
          </cell>
          <cell r="ET51">
            <v>2387.8281528410216</v>
          </cell>
          <cell r="EU51">
            <v>1158809</v>
          </cell>
          <cell r="EV51">
            <v>2244.8837659821775</v>
          </cell>
          <cell r="EW51">
            <v>1006000</v>
          </cell>
          <cell r="EX51">
            <v>1819.1681735985533</v>
          </cell>
          <cell r="EY51">
            <v>1141025</v>
          </cell>
          <cell r="EZ51">
            <v>2115.3596588802375</v>
          </cell>
          <cell r="FA51">
            <v>1290756</v>
          </cell>
          <cell r="FB51">
            <v>2392.9477196885427</v>
          </cell>
          <cell r="FC51">
            <v>1396487</v>
          </cell>
          <cell r="FD51">
            <v>2646.8669446550416</v>
          </cell>
          <cell r="FE51">
            <v>1450826</v>
          </cell>
          <cell r="FF51">
            <v>2706.2600261145308</v>
          </cell>
          <cell r="FG51">
            <v>1759855</v>
          </cell>
          <cell r="FH51">
            <v>3285.1502706738843</v>
          </cell>
          <cell r="FI51">
            <v>1848144</v>
          </cell>
          <cell r="FJ51">
            <v>3411.7482001107624</v>
          </cell>
          <cell r="FK51">
            <v>1975212</v>
          </cell>
          <cell r="FL51">
            <v>3963.1059390048158</v>
          </cell>
          <cell r="FM51">
            <v>2229160</v>
          </cell>
          <cell r="FN51">
            <v>4600</v>
          </cell>
          <cell r="FO51">
            <v>0.39202205853443106</v>
          </cell>
          <cell r="FP51">
            <v>0.30794825866868381</v>
          </cell>
          <cell r="FQ51">
            <v>0.32001657543769513</v>
          </cell>
          <cell r="FR51">
            <v>0.27166779590159801</v>
          </cell>
          <cell r="FS51">
            <v>0.25152584577296389</v>
          </cell>
          <cell r="FT51">
            <v>0.21681370917824586</v>
          </cell>
          <cell r="FU51">
            <v>0.24058532853831907</v>
          </cell>
          <cell r="FV51">
            <v>0.34291917373534281</v>
          </cell>
          <cell r="FW51">
            <v>0.36910666105622841</v>
          </cell>
          <cell r="FX51">
            <v>0.37449001558540246</v>
          </cell>
          <cell r="FY51">
            <v>0.43614745972738539</v>
          </cell>
          <cell r="FZ51">
            <v>0.43248211517485297</v>
          </cell>
          <cell r="GA51">
            <v>0.42236430196554731</v>
          </cell>
          <cell r="GB51">
            <v>0.48423830030696963</v>
          </cell>
          <cell r="GC51">
            <v>2860718</v>
          </cell>
          <cell r="GD51">
            <v>3207592</v>
          </cell>
          <cell r="GE51">
            <v>2901186</v>
          </cell>
          <cell r="GF51">
            <v>3233492</v>
          </cell>
          <cell r="GG51">
            <v>3448308</v>
          </cell>
          <cell r="GH51">
            <v>3633928</v>
          </cell>
          <cell r="GI51">
            <v>3601679</v>
          </cell>
          <cell r="GJ51">
            <v>3764024</v>
          </cell>
          <cell r="GK51">
            <v>3783424</v>
          </cell>
          <cell r="GL51">
            <v>3874138</v>
          </cell>
          <cell r="GM51">
            <v>4035000</v>
          </cell>
          <cell r="GN51">
            <v>4273342.03</v>
          </cell>
          <cell r="GO51">
            <v>4549492</v>
          </cell>
          <cell r="GP51">
            <v>4603435.95</v>
          </cell>
          <cell r="GQ51">
            <v>0.13761684889732703</v>
          </cell>
          <cell r="GR51">
            <v>0.13796893773305224</v>
          </cell>
          <cell r="GS51">
            <v>0.15633127131437677</v>
          </cell>
          <cell r="GT51">
            <v>0.14850603035852711</v>
          </cell>
          <cell r="GU51">
            <v>0.14967252019614163</v>
          </cell>
          <cell r="GV51">
            <v>0.16269503532929355</v>
          </cell>
          <cell r="GW51">
            <v>0.16365371039891388</v>
          </cell>
          <cell r="GX51">
            <v>0.1624985721020262</v>
          </cell>
          <cell r="GY51">
            <v>0.19190981135186244</v>
          </cell>
          <cell r="GZ51">
            <v>10.719191919191919</v>
          </cell>
          <cell r="HA51">
            <v>12.322727272727274</v>
          </cell>
          <cell r="HB51">
            <v>12.484090909090908</v>
          </cell>
          <cell r="HC51">
            <v>12.736961451247167</v>
          </cell>
          <cell r="HD51">
            <v>12.059447983014861</v>
          </cell>
          <cell r="HE51">
            <v>12.044585987261145</v>
          </cell>
          <cell r="HF51">
            <v>10.953156822810589</v>
          </cell>
          <cell r="HG51">
            <v>10.834782608695651</v>
          </cell>
          <cell r="HH51">
            <v>918</v>
          </cell>
          <cell r="HI51" t="str">
            <v>Y</v>
          </cell>
        </row>
        <row r="52">
          <cell r="A52">
            <v>47</v>
          </cell>
          <cell r="B52">
            <v>936</v>
          </cell>
          <cell r="C52" t="str">
            <v>Camanche</v>
          </cell>
          <cell r="D52">
            <v>11.679518290492195</v>
          </cell>
          <cell r="E52">
            <v>213</v>
          </cell>
          <cell r="F52">
            <v>5.4</v>
          </cell>
          <cell r="G52">
            <v>1</v>
          </cell>
          <cell r="H52">
            <v>4.4344236794715446</v>
          </cell>
          <cell r="I52">
            <v>184</v>
          </cell>
          <cell r="J52">
            <v>1.1652003905814927</v>
          </cell>
          <cell r="K52">
            <v>47</v>
          </cell>
          <cell r="L52">
            <v>0.67989513111012234</v>
          </cell>
          <cell r="M52">
            <v>278</v>
          </cell>
          <cell r="N52">
            <v>0</v>
          </cell>
          <cell r="O52">
            <v>6</v>
          </cell>
          <cell r="P52">
            <v>1.6444681812886053</v>
          </cell>
          <cell r="Q52">
            <v>26</v>
          </cell>
          <cell r="R52">
            <v>0</v>
          </cell>
          <cell r="S52">
            <v>8</v>
          </cell>
          <cell r="T52">
            <v>13.323986471780801</v>
          </cell>
          <cell r="U52">
            <v>136</v>
          </cell>
          <cell r="V52">
            <v>0.97128000000000003</v>
          </cell>
          <cell r="W52">
            <v>133</v>
          </cell>
          <cell r="X52">
            <v>0</v>
          </cell>
          <cell r="Y52">
            <v>1</v>
          </cell>
          <cell r="Z52">
            <v>0</v>
          </cell>
          <cell r="AA52">
            <v>249</v>
          </cell>
          <cell r="AB52">
            <v>0.33</v>
          </cell>
          <cell r="AC52">
            <v>1</v>
          </cell>
          <cell r="AD52">
            <v>0.33</v>
          </cell>
          <cell r="AE52">
            <v>244</v>
          </cell>
          <cell r="AF52">
            <v>0</v>
          </cell>
          <cell r="AG52">
            <v>19</v>
          </cell>
          <cell r="AH52">
            <v>1.21895</v>
          </cell>
          <cell r="AI52">
            <v>113</v>
          </cell>
          <cell r="AJ52">
            <v>2.5202299999999997</v>
          </cell>
          <cell r="AK52">
            <v>156</v>
          </cell>
          <cell r="AL52">
            <v>15.84422</v>
          </cell>
          <cell r="AM52">
            <v>137</v>
          </cell>
          <cell r="AN52">
            <v>4078757</v>
          </cell>
          <cell r="AO52">
            <v>102</v>
          </cell>
          <cell r="AP52">
            <v>257392636</v>
          </cell>
          <cell r="AQ52">
            <v>103</v>
          </cell>
          <cell r="AR52">
            <v>0</v>
          </cell>
          <cell r="AS52">
            <v>8.0232790697163298E-2</v>
          </cell>
          <cell r="AT52">
            <v>0</v>
          </cell>
          <cell r="AU52">
            <v>0</v>
          </cell>
          <cell r="AV52">
            <v>0</v>
          </cell>
          <cell r="AW52">
            <v>284</v>
          </cell>
          <cell r="AX52">
            <v>0</v>
          </cell>
          <cell r="AY52">
            <v>89</v>
          </cell>
          <cell r="AZ52">
            <v>0</v>
          </cell>
          <cell r="BA52">
            <v>2011</v>
          </cell>
          <cell r="BB52">
            <v>369250</v>
          </cell>
          <cell r="BC52">
            <v>250</v>
          </cell>
          <cell r="BD52">
            <v>257761886</v>
          </cell>
          <cell r="BE52">
            <v>112</v>
          </cell>
          <cell r="BF52">
            <v>954</v>
          </cell>
          <cell r="BG52">
            <v>117</v>
          </cell>
          <cell r="BH52">
            <v>269803.60167714884</v>
          </cell>
          <cell r="BI52">
            <v>190</v>
          </cell>
          <cell r="BJ52">
            <v>387.05450733752622</v>
          </cell>
          <cell r="BK52">
            <v>258</v>
          </cell>
          <cell r="BL52">
            <v>270190.65618448635</v>
          </cell>
          <cell r="BM52">
            <v>210</v>
          </cell>
          <cell r="BN52">
            <v>1.4325236586762095E-3</v>
          </cell>
          <cell r="BO52">
            <v>257</v>
          </cell>
          <cell r="BP52">
            <v>1389920</v>
          </cell>
          <cell r="BQ52">
            <v>104</v>
          </cell>
          <cell r="BR52">
            <v>1141388</v>
          </cell>
          <cell r="BS52">
            <v>117</v>
          </cell>
          <cell r="BT52">
            <v>299914</v>
          </cell>
          <cell r="BU52">
            <v>58</v>
          </cell>
          <cell r="BV52">
            <v>175000</v>
          </cell>
          <cell r="BW52">
            <v>253</v>
          </cell>
          <cell r="BX52">
            <v>0</v>
          </cell>
          <cell r="BY52">
            <v>6</v>
          </cell>
          <cell r="BZ52">
            <v>3006222</v>
          </cell>
          <cell r="CA52">
            <v>117</v>
          </cell>
          <cell r="CB52">
            <v>423274</v>
          </cell>
          <cell r="CC52">
            <v>39</v>
          </cell>
          <cell r="CD52">
            <v>250000</v>
          </cell>
          <cell r="CE52">
            <v>99</v>
          </cell>
          <cell r="CF52">
            <v>0</v>
          </cell>
          <cell r="CG52">
            <v>2</v>
          </cell>
          <cell r="CH52">
            <v>0</v>
          </cell>
          <cell r="CI52">
            <v>249</v>
          </cell>
          <cell r="CJ52">
            <v>85061</v>
          </cell>
          <cell r="CK52">
            <v>101</v>
          </cell>
          <cell r="CL52">
            <v>85061</v>
          </cell>
          <cell r="CM52">
            <v>237</v>
          </cell>
          <cell r="CN52">
            <v>0</v>
          </cell>
          <cell r="CO52">
            <v>19</v>
          </cell>
          <cell r="CP52">
            <v>314200</v>
          </cell>
          <cell r="CQ52">
            <v>88</v>
          </cell>
          <cell r="CR52">
            <v>4078757</v>
          </cell>
          <cell r="CS52">
            <v>102</v>
          </cell>
          <cell r="CT52">
            <v>954</v>
          </cell>
          <cell r="CU52">
            <v>117</v>
          </cell>
          <cell r="CV52">
            <v>5768</v>
          </cell>
          <cell r="CW52">
            <v>184</v>
          </cell>
          <cell r="CX52">
            <v>5502672</v>
          </cell>
          <cell r="CY52">
            <v>119</v>
          </cell>
          <cell r="CZ52">
            <v>928.1</v>
          </cell>
          <cell r="DA52">
            <v>118</v>
          </cell>
          <cell r="DB52">
            <v>5883</v>
          </cell>
          <cell r="DC52">
            <v>185</v>
          </cell>
          <cell r="DD52">
            <v>5557699</v>
          </cell>
          <cell r="DE52">
            <v>118</v>
          </cell>
          <cell r="DF52">
            <v>55027</v>
          </cell>
          <cell r="DG52">
            <v>158</v>
          </cell>
          <cell r="DH52">
            <v>97687</v>
          </cell>
          <cell r="DI52">
            <v>92</v>
          </cell>
          <cell r="DJ52" t="str">
            <v>101</v>
          </cell>
          <cell r="DK52">
            <v>1071.0999999999999</v>
          </cell>
          <cell r="DL52">
            <v>1060</v>
          </cell>
          <cell r="DM52">
            <v>1001</v>
          </cell>
          <cell r="DN52">
            <v>963</v>
          </cell>
          <cell r="DO52">
            <v>937</v>
          </cell>
          <cell r="DP52">
            <v>920</v>
          </cell>
          <cell r="DQ52">
            <v>928</v>
          </cell>
          <cell r="DR52">
            <v>127</v>
          </cell>
          <cell r="DS52">
            <v>910.2</v>
          </cell>
          <cell r="DT52">
            <v>127</v>
          </cell>
          <cell r="DU52">
            <v>919.2</v>
          </cell>
          <cell r="DV52">
            <v>126</v>
          </cell>
          <cell r="DW52">
            <v>927.1</v>
          </cell>
          <cell r="DX52">
            <v>124</v>
          </cell>
          <cell r="DY52">
            <v>956.1</v>
          </cell>
          <cell r="DZ52">
            <v>120</v>
          </cell>
          <cell r="EA52">
            <v>981</v>
          </cell>
          <cell r="EB52">
            <v>116</v>
          </cell>
          <cell r="EC52">
            <v>959</v>
          </cell>
          <cell r="ED52">
            <v>117</v>
          </cell>
          <cell r="EE52">
            <v>954</v>
          </cell>
          <cell r="EF52">
            <v>117</v>
          </cell>
          <cell r="EG52">
            <v>928.1</v>
          </cell>
          <cell r="EH52">
            <v>118</v>
          </cell>
          <cell r="EI52">
            <v>4394.7387135007002</v>
          </cell>
          <cell r="EJ52">
            <v>164</v>
          </cell>
          <cell r="EK52">
            <v>3239.1143195776317</v>
          </cell>
          <cell r="EL52">
            <v>214</v>
          </cell>
          <cell r="EM52">
            <v>737266</v>
          </cell>
          <cell r="EN52">
            <v>688.3260199794604</v>
          </cell>
          <cell r="EO52">
            <v>637459</v>
          </cell>
          <cell r="EP52">
            <v>601.37641509433968</v>
          </cell>
          <cell r="EQ52">
            <v>482879</v>
          </cell>
          <cell r="ER52">
            <v>482.39660339660338</v>
          </cell>
          <cell r="ES52">
            <v>457579</v>
          </cell>
          <cell r="ET52">
            <v>475.15991692627205</v>
          </cell>
          <cell r="EU52">
            <v>319995</v>
          </cell>
          <cell r="EV52">
            <v>341.51013874066166</v>
          </cell>
          <cell r="EW52">
            <v>168755</v>
          </cell>
          <cell r="EX52">
            <v>183.42934782608697</v>
          </cell>
          <cell r="EY52">
            <v>155724</v>
          </cell>
          <cell r="EZ52">
            <v>167.80603448275863</v>
          </cell>
          <cell r="FA52">
            <v>371635</v>
          </cell>
          <cell r="FB52">
            <v>400.46875</v>
          </cell>
          <cell r="FC52">
            <v>529253</v>
          </cell>
          <cell r="FD52">
            <v>581.46890793232251</v>
          </cell>
          <cell r="FE52">
            <v>52525</v>
          </cell>
          <cell r="FF52">
            <v>57.142080069625756</v>
          </cell>
          <cell r="FG52">
            <v>220863</v>
          </cell>
          <cell r="FH52">
            <v>238.2299644051343</v>
          </cell>
          <cell r="FI52">
            <v>600954</v>
          </cell>
          <cell r="FJ52">
            <v>628.54722309381862</v>
          </cell>
          <cell r="FK52">
            <v>835538</v>
          </cell>
          <cell r="FL52">
            <v>875.82599580712792</v>
          </cell>
          <cell r="FM52">
            <v>1019419</v>
          </cell>
          <cell r="FN52">
            <v>1098.3934920805948</v>
          </cell>
          <cell r="FO52">
            <v>0.10948069632518143</v>
          </cell>
          <cell r="FP52">
            <v>9.2031999454846775E-2</v>
          </cell>
          <cell r="FQ52">
            <v>7.089882595600118E-2</v>
          </cell>
          <cell r="FR52">
            <v>6.4949430516675427E-2</v>
          </cell>
          <cell r="FS52">
            <v>4.5616961221413219E-2</v>
          </cell>
          <cell r="FT52">
            <v>2.4511302680128046E-2</v>
          </cell>
          <cell r="FU52">
            <v>2.1401551201538697E-2</v>
          </cell>
          <cell r="FV52">
            <v>5.267927410374288E-2</v>
          </cell>
          <cell r="FW52">
            <v>7.2363811872930284E-2</v>
          </cell>
          <cell r="FX52">
            <v>6.8408913515374198E-3</v>
          </cell>
          <cell r="FY52">
            <v>2.5823575671309142E-2</v>
          </cell>
          <cell r="FZ52">
            <v>7.6446524496353876E-2</v>
          </cell>
          <cell r="GA52">
            <v>9.5586626946537995E-2</v>
          </cell>
          <cell r="GB52">
            <v>0.1094181316076958</v>
          </cell>
          <cell r="GC52">
            <v>5996944</v>
          </cell>
          <cell r="GD52">
            <v>6289034</v>
          </cell>
          <cell r="GE52">
            <v>6327939</v>
          </cell>
          <cell r="GF52">
            <v>6587579</v>
          </cell>
          <cell r="GG52">
            <v>6694830</v>
          </cell>
          <cell r="GH52">
            <v>6716028</v>
          </cell>
          <cell r="GI52">
            <v>7120571</v>
          </cell>
          <cell r="GJ52">
            <v>7054672</v>
          </cell>
          <cell r="GK52">
            <v>7313780</v>
          </cell>
          <cell r="GL52">
            <v>7678093</v>
          </cell>
          <cell r="GM52">
            <v>8552766</v>
          </cell>
          <cell r="GN52">
            <v>7861102.96</v>
          </cell>
          <cell r="GO52">
            <v>8506576</v>
          </cell>
          <cell r="GP52">
            <v>9316728.2699999996</v>
          </cell>
          <cell r="GQ52">
            <v>3.3130808528929329E-2</v>
          </cell>
          <cell r="GR52">
            <v>4.3950970049898702E-2</v>
          </cell>
          <cell r="GS52">
            <v>9.1001340974280961E-2</v>
          </cell>
          <cell r="GT52">
            <v>8.5440934771741112E-2</v>
          </cell>
          <cell r="GU52">
            <v>3.186124387431933E-2</v>
          </cell>
          <cell r="GV52">
            <v>3.7404564863907509E-2</v>
          </cell>
          <cell r="GW52">
            <v>9.8943707316052232E-2</v>
          </cell>
          <cell r="GX52">
            <v>0.14179619711287988</v>
          </cell>
          <cell r="GY52">
            <v>0.11706369246909723</v>
          </cell>
          <cell r="GZ52">
            <v>13.687923250564335</v>
          </cell>
          <cell r="HA52">
            <v>13.91566265060241</v>
          </cell>
          <cell r="HB52">
            <v>13.984309330344637</v>
          </cell>
          <cell r="HC52">
            <v>14.579726333426416</v>
          </cell>
          <cell r="HD52">
            <v>14.218265209766628</v>
          </cell>
          <cell r="HE52">
            <v>12.894409937888199</v>
          </cell>
          <cell r="HF52">
            <v>12.776445190693211</v>
          </cell>
          <cell r="HG52">
            <v>12.23076923076923</v>
          </cell>
          <cell r="HH52">
            <v>936</v>
          </cell>
          <cell r="HI52" t="str">
            <v>Y</v>
          </cell>
        </row>
        <row r="53">
          <cell r="A53">
            <v>48</v>
          </cell>
          <cell r="B53">
            <v>977</v>
          </cell>
          <cell r="C53" t="str">
            <v>Cardinal</v>
          </cell>
          <cell r="D53">
            <v>14.473853563140505</v>
          </cell>
          <cell r="E53">
            <v>43</v>
          </cell>
          <cell r="F53">
            <v>5.4</v>
          </cell>
          <cell r="G53">
            <v>1</v>
          </cell>
          <cell r="H53">
            <v>5.529352460777889</v>
          </cell>
          <cell r="I53">
            <v>56</v>
          </cell>
          <cell r="J53">
            <v>0.23923270809227773</v>
          </cell>
          <cell r="K53">
            <v>220</v>
          </cell>
          <cell r="L53">
            <v>3.3052678036146887</v>
          </cell>
          <cell r="M53">
            <v>35</v>
          </cell>
          <cell r="N53">
            <v>0</v>
          </cell>
          <cell r="O53">
            <v>6</v>
          </cell>
          <cell r="P53">
            <v>4.8248324821596241E-3</v>
          </cell>
          <cell r="Q53">
            <v>340</v>
          </cell>
          <cell r="R53">
            <v>0</v>
          </cell>
          <cell r="S53">
            <v>8</v>
          </cell>
          <cell r="T53">
            <v>14.478678395622664</v>
          </cell>
          <cell r="U53">
            <v>68</v>
          </cell>
          <cell r="V53">
            <v>1.2877700000000001</v>
          </cell>
          <cell r="W53">
            <v>58</v>
          </cell>
          <cell r="X53">
            <v>0</v>
          </cell>
          <cell r="Y53">
            <v>1</v>
          </cell>
          <cell r="Z53">
            <v>1.34</v>
          </cell>
          <cell r="AA53">
            <v>2</v>
          </cell>
          <cell r="AB53">
            <v>0.33</v>
          </cell>
          <cell r="AC53">
            <v>1</v>
          </cell>
          <cell r="AD53">
            <v>1.6700000000000002</v>
          </cell>
          <cell r="AE53">
            <v>2</v>
          </cell>
          <cell r="AF53">
            <v>0</v>
          </cell>
          <cell r="AG53">
            <v>19</v>
          </cell>
          <cell r="AH53">
            <v>0</v>
          </cell>
          <cell r="AI53">
            <v>184</v>
          </cell>
          <cell r="AJ53">
            <v>2.95777</v>
          </cell>
          <cell r="AK53">
            <v>111</v>
          </cell>
          <cell r="AL53">
            <v>17.436450000000001</v>
          </cell>
          <cell r="AM53">
            <v>61</v>
          </cell>
          <cell r="AN53">
            <v>2031010</v>
          </cell>
          <cell r="AO53">
            <v>256</v>
          </cell>
          <cell r="AP53">
            <v>116480728</v>
          </cell>
          <cell r="AQ53">
            <v>276</v>
          </cell>
          <cell r="AR53">
            <v>0.12</v>
          </cell>
          <cell r="AS53">
            <v>6.9528591037119503E-2</v>
          </cell>
          <cell r="AT53">
            <v>0</v>
          </cell>
          <cell r="AU53">
            <v>0.12</v>
          </cell>
          <cell r="AV53">
            <v>238087</v>
          </cell>
          <cell r="AW53">
            <v>106</v>
          </cell>
          <cell r="AX53">
            <v>0</v>
          </cell>
          <cell r="AY53">
            <v>89</v>
          </cell>
          <cell r="AZ53">
            <v>2011</v>
          </cell>
          <cell r="BA53">
            <v>2015</v>
          </cell>
          <cell r="BB53">
            <v>0</v>
          </cell>
          <cell r="BC53">
            <v>267</v>
          </cell>
          <cell r="BD53">
            <v>116480728</v>
          </cell>
          <cell r="BE53">
            <v>281</v>
          </cell>
          <cell r="BF53">
            <v>631.29999999999995</v>
          </cell>
          <cell r="BG53">
            <v>184</v>
          </cell>
          <cell r="BH53">
            <v>184509.31094566768</v>
          </cell>
          <cell r="BI53">
            <v>333</v>
          </cell>
          <cell r="BJ53">
            <v>0</v>
          </cell>
          <cell r="BK53">
            <v>267</v>
          </cell>
          <cell r="BL53">
            <v>184509.31094566768</v>
          </cell>
          <cell r="BM53">
            <v>341</v>
          </cell>
          <cell r="BN53">
            <v>0</v>
          </cell>
          <cell r="BO53">
            <v>267</v>
          </cell>
          <cell r="BP53">
            <v>628996</v>
          </cell>
          <cell r="BQ53">
            <v>278</v>
          </cell>
          <cell r="BR53">
            <v>644063</v>
          </cell>
          <cell r="BS53">
            <v>226</v>
          </cell>
          <cell r="BT53">
            <v>27866</v>
          </cell>
          <cell r="BU53">
            <v>246</v>
          </cell>
          <cell r="BV53">
            <v>385000</v>
          </cell>
          <cell r="BW53">
            <v>144</v>
          </cell>
          <cell r="BX53">
            <v>0</v>
          </cell>
          <cell r="BY53">
            <v>6</v>
          </cell>
          <cell r="BZ53">
            <v>1685925</v>
          </cell>
          <cell r="CA53">
            <v>251</v>
          </cell>
          <cell r="CB53">
            <v>562</v>
          </cell>
          <cell r="CC53">
            <v>339</v>
          </cell>
          <cell r="CD53">
            <v>150000</v>
          </cell>
          <cell r="CE53">
            <v>185</v>
          </cell>
          <cell r="CF53">
            <v>0</v>
          </cell>
          <cell r="CG53">
            <v>2</v>
          </cell>
          <cell r="CH53">
            <v>156084</v>
          </cell>
          <cell r="CI53">
            <v>97</v>
          </cell>
          <cell r="CJ53">
            <v>38439</v>
          </cell>
          <cell r="CK53">
            <v>262</v>
          </cell>
          <cell r="CL53">
            <v>194523</v>
          </cell>
          <cell r="CM53">
            <v>126</v>
          </cell>
          <cell r="CN53">
            <v>0</v>
          </cell>
          <cell r="CO53">
            <v>19</v>
          </cell>
          <cell r="CP53">
            <v>0</v>
          </cell>
          <cell r="CQ53">
            <v>185</v>
          </cell>
          <cell r="CR53">
            <v>2031010</v>
          </cell>
          <cell r="CS53">
            <v>256</v>
          </cell>
          <cell r="CT53">
            <v>631.29999999999995</v>
          </cell>
          <cell r="CU53">
            <v>184</v>
          </cell>
          <cell r="CV53">
            <v>5768</v>
          </cell>
          <cell r="CW53">
            <v>184</v>
          </cell>
          <cell r="CX53">
            <v>3671196</v>
          </cell>
          <cell r="CY53">
            <v>185</v>
          </cell>
          <cell r="CZ53">
            <v>618.70000000000005</v>
          </cell>
          <cell r="DA53">
            <v>188</v>
          </cell>
          <cell r="DB53">
            <v>5883</v>
          </cell>
          <cell r="DC53">
            <v>185</v>
          </cell>
          <cell r="DD53">
            <v>3677751</v>
          </cell>
          <cell r="DE53">
            <v>187</v>
          </cell>
          <cell r="DF53">
            <v>6555</v>
          </cell>
          <cell r="DG53">
            <v>271</v>
          </cell>
          <cell r="DH53">
            <v>37939</v>
          </cell>
          <cell r="DI53">
            <v>166</v>
          </cell>
          <cell r="DJ53" t="str">
            <v>101</v>
          </cell>
          <cell r="DK53">
            <v>713</v>
          </cell>
          <cell r="DL53">
            <v>707.3</v>
          </cell>
          <cell r="DM53">
            <v>720.5</v>
          </cell>
          <cell r="DN53">
            <v>702.2</v>
          </cell>
          <cell r="DO53">
            <v>697.4</v>
          </cell>
          <cell r="DP53">
            <v>698.5</v>
          </cell>
          <cell r="DQ53">
            <v>713.7</v>
          </cell>
          <cell r="DR53">
            <v>174</v>
          </cell>
          <cell r="DS53">
            <v>666.8</v>
          </cell>
          <cell r="DT53">
            <v>189</v>
          </cell>
          <cell r="DU53">
            <v>684.9</v>
          </cell>
          <cell r="DV53">
            <v>178</v>
          </cell>
          <cell r="DW53">
            <v>678.7</v>
          </cell>
          <cell r="DX53">
            <v>174</v>
          </cell>
          <cell r="DY53">
            <v>676.3</v>
          </cell>
          <cell r="DZ53">
            <v>176</v>
          </cell>
          <cell r="EA53">
            <v>678.7</v>
          </cell>
          <cell r="EB53">
            <v>175</v>
          </cell>
          <cell r="EC53">
            <v>655.4</v>
          </cell>
          <cell r="ED53">
            <v>180</v>
          </cell>
          <cell r="EE53">
            <v>631.29999999999995</v>
          </cell>
          <cell r="EF53">
            <v>184</v>
          </cell>
          <cell r="EG53">
            <v>618.70000000000005</v>
          </cell>
          <cell r="EH53">
            <v>188</v>
          </cell>
          <cell r="EI53">
            <v>3282.7056731857119</v>
          </cell>
          <cell r="EJ53">
            <v>319</v>
          </cell>
          <cell r="EK53">
            <v>2724.9474705026669</v>
          </cell>
          <cell r="EL53">
            <v>305</v>
          </cell>
          <cell r="EM53">
            <v>-167337</v>
          </cell>
          <cell r="EN53">
            <v>-234.69424964936886</v>
          </cell>
          <cell r="EO53">
            <v>-2433</v>
          </cell>
          <cell r="EP53">
            <v>-3.4398416513502053</v>
          </cell>
          <cell r="EQ53">
            <v>144797</v>
          </cell>
          <cell r="ER53">
            <v>200.96738376127689</v>
          </cell>
          <cell r="ES53">
            <v>330476</v>
          </cell>
          <cell r="ET53">
            <v>470.62945029906007</v>
          </cell>
          <cell r="EU53">
            <v>557232</v>
          </cell>
          <cell r="EV53">
            <v>799.01347863492981</v>
          </cell>
          <cell r="EW53">
            <v>590615</v>
          </cell>
          <cell r="EX53">
            <v>845.54760200429496</v>
          </cell>
          <cell r="EY53">
            <v>896497</v>
          </cell>
          <cell r="EZ53">
            <v>1256.1258231750035</v>
          </cell>
          <cell r="FA53">
            <v>1119218</v>
          </cell>
          <cell r="FB53">
            <v>1568.1911167157068</v>
          </cell>
          <cell r="FC53">
            <v>1254755</v>
          </cell>
          <cell r="FD53">
            <v>1881.756148770246</v>
          </cell>
          <cell r="FE53">
            <v>998211</v>
          </cell>
          <cell r="FF53">
            <v>1457.4551029347351</v>
          </cell>
          <cell r="FG53">
            <v>787966</v>
          </cell>
          <cell r="FH53">
            <v>1160.9930749963164</v>
          </cell>
          <cell r="FI53">
            <v>627016</v>
          </cell>
          <cell r="FJ53">
            <v>927.12701463847407</v>
          </cell>
          <cell r="FK53">
            <v>858158</v>
          </cell>
          <cell r="FL53">
            <v>1359.3505464913671</v>
          </cell>
          <cell r="FM53">
            <v>1044204</v>
          </cell>
          <cell r="FN53">
            <v>1687.7388071763373</v>
          </cell>
          <cell r="FO53">
            <v>-4.6241236349347278E-2</v>
          </cell>
          <cell r="FP53">
            <v>-6.2644542045997011E-4</v>
          </cell>
          <cell r="FQ53">
            <v>3.5247265420085272E-2</v>
          </cell>
          <cell r="FR53">
            <v>7.3753398928411387E-2</v>
          </cell>
          <cell r="FS53">
            <v>0.1209301538255203</v>
          </cell>
          <cell r="FT53">
            <v>0.11038457750189187</v>
          </cell>
          <cell r="FU53">
            <v>0.16026876616771338</v>
          </cell>
          <cell r="FV53">
            <v>0.21734435184672732</v>
          </cell>
          <cell r="FW53">
            <v>0.25256199192167156</v>
          </cell>
          <cell r="FX53">
            <v>0.18551666434974728</v>
          </cell>
          <cell r="FY53">
            <v>0.12862237371733229</v>
          </cell>
          <cell r="FZ53">
            <v>0.11201424504721064</v>
          </cell>
          <cell r="GA53">
            <v>0.14162401950024836</v>
          </cell>
          <cell r="GB53">
            <v>0.17678461270864637</v>
          </cell>
          <cell r="GC53">
            <v>3786120</v>
          </cell>
          <cell r="GD53">
            <v>3886251</v>
          </cell>
          <cell r="GE53">
            <v>3963238</v>
          </cell>
          <cell r="GF53">
            <v>4150348</v>
          </cell>
          <cell r="GG53">
            <v>4050651</v>
          </cell>
          <cell r="GH53">
            <v>4759906</v>
          </cell>
          <cell r="GI53">
            <v>4697213</v>
          </cell>
          <cell r="GJ53">
            <v>5149515</v>
          </cell>
          <cell r="GK53">
            <v>4968107</v>
          </cell>
          <cell r="GL53">
            <v>5380708</v>
          </cell>
          <cell r="GM53">
            <v>6126197</v>
          </cell>
          <cell r="GN53">
            <v>5597645.1900000004</v>
          </cell>
          <cell r="GO53">
            <v>5828268</v>
          </cell>
          <cell r="GP53">
            <v>5906645.2899999991</v>
          </cell>
          <cell r="GQ53">
            <v>5.5498282713124597E-2</v>
          </cell>
          <cell r="GR53">
            <v>2.423437391801618E-2</v>
          </cell>
          <cell r="GS53">
            <v>9.3743528883743849E-2</v>
          </cell>
          <cell r="GT53">
            <v>9.3609776935018388E-2</v>
          </cell>
          <cell r="GU53">
            <v>3.1060345977748347E-2</v>
          </cell>
          <cell r="GV53">
            <v>-3.9491822509739628E-2</v>
          </cell>
          <cell r="GW53">
            <v>-8.6466994514576873E-2</v>
          </cell>
          <cell r="GX53">
            <v>-5.3436817667382612E-2</v>
          </cell>
          <cell r="GY53">
            <v>4.1016854792877743E-3</v>
          </cell>
          <cell r="GZ53">
            <v>11.314545454545454</v>
          </cell>
          <cell r="HA53">
            <v>10.891379310344828</v>
          </cell>
          <cell r="HB53">
            <v>10.677392040643523</v>
          </cell>
          <cell r="HC53">
            <v>10.356302521008404</v>
          </cell>
          <cell r="HD53">
            <v>10.947368421052632</v>
          </cell>
          <cell r="HE53">
            <v>11.218181818181819</v>
          </cell>
          <cell r="HF53">
            <v>11.23076923076923</v>
          </cell>
          <cell r="HG53">
            <v>10.521666666666667</v>
          </cell>
          <cell r="HH53">
            <v>977</v>
          </cell>
          <cell r="HI53" t="str">
            <v>Y</v>
          </cell>
        </row>
        <row r="54">
          <cell r="A54">
            <v>49</v>
          </cell>
          <cell r="B54">
            <v>981</v>
          </cell>
          <cell r="C54" t="str">
            <v>Carlisle</v>
          </cell>
          <cell r="D54">
            <v>15.61586656687275</v>
          </cell>
          <cell r="E54">
            <v>11</v>
          </cell>
          <cell r="F54">
            <v>5.4</v>
          </cell>
          <cell r="G54">
            <v>1</v>
          </cell>
          <cell r="H54">
            <v>5.527292256001922</v>
          </cell>
          <cell r="I54">
            <v>58</v>
          </cell>
          <cell r="J54">
            <v>0.44461973798563248</v>
          </cell>
          <cell r="K54">
            <v>167</v>
          </cell>
          <cell r="L54">
            <v>4.2439565283697807</v>
          </cell>
          <cell r="M54">
            <v>9</v>
          </cell>
          <cell r="N54">
            <v>0</v>
          </cell>
          <cell r="O54">
            <v>6</v>
          </cell>
          <cell r="P54">
            <v>0</v>
          </cell>
          <cell r="Q54">
            <v>342</v>
          </cell>
          <cell r="R54">
            <v>0</v>
          </cell>
          <cell r="S54">
            <v>8</v>
          </cell>
          <cell r="T54">
            <v>15.61586656687275</v>
          </cell>
          <cell r="U54">
            <v>20</v>
          </cell>
          <cell r="V54">
            <v>1.42825</v>
          </cell>
          <cell r="W54">
            <v>43</v>
          </cell>
          <cell r="X54">
            <v>0</v>
          </cell>
          <cell r="Y54">
            <v>1</v>
          </cell>
          <cell r="Z54">
            <v>0.75</v>
          </cell>
          <cell r="AA54">
            <v>72</v>
          </cell>
          <cell r="AB54">
            <v>0.33</v>
          </cell>
          <cell r="AC54">
            <v>1</v>
          </cell>
          <cell r="AD54">
            <v>1.08</v>
          </cell>
          <cell r="AE54">
            <v>69</v>
          </cell>
          <cell r="AF54">
            <v>0</v>
          </cell>
          <cell r="AG54">
            <v>19</v>
          </cell>
          <cell r="AH54">
            <v>2.8508100000000001</v>
          </cell>
          <cell r="AI54">
            <v>22</v>
          </cell>
          <cell r="AJ54">
            <v>5.3590600000000004</v>
          </cell>
          <cell r="AK54">
            <v>13</v>
          </cell>
          <cell r="AL54">
            <v>20.974930000000001</v>
          </cell>
          <cell r="AM54">
            <v>7</v>
          </cell>
          <cell r="AN54">
            <v>5139998</v>
          </cell>
          <cell r="AO54">
            <v>80</v>
          </cell>
          <cell r="AP54">
            <v>245054348</v>
          </cell>
          <cell r="AQ54">
            <v>115</v>
          </cell>
          <cell r="AR54">
            <v>0</v>
          </cell>
          <cell r="AS54">
            <v>0</v>
          </cell>
          <cell r="AT54">
            <v>0</v>
          </cell>
          <cell r="AU54">
            <v>0</v>
          </cell>
          <cell r="AV54">
            <v>0</v>
          </cell>
          <cell r="AW54">
            <v>284</v>
          </cell>
          <cell r="AX54">
            <v>0</v>
          </cell>
          <cell r="AY54">
            <v>89</v>
          </cell>
          <cell r="AZ54">
            <v>2018</v>
          </cell>
          <cell r="BA54">
            <v>0</v>
          </cell>
          <cell r="BB54">
            <v>0</v>
          </cell>
          <cell r="BC54">
            <v>267</v>
          </cell>
          <cell r="BD54">
            <v>245054348</v>
          </cell>
          <cell r="BE54">
            <v>123</v>
          </cell>
          <cell r="BF54">
            <v>1747.7</v>
          </cell>
          <cell r="BG54">
            <v>53</v>
          </cell>
          <cell r="BH54">
            <v>140215.33901699376</v>
          </cell>
          <cell r="BI54">
            <v>359</v>
          </cell>
          <cell r="BJ54">
            <v>0</v>
          </cell>
          <cell r="BK54">
            <v>267</v>
          </cell>
          <cell r="BL54">
            <v>140215.33901699376</v>
          </cell>
          <cell r="BM54">
            <v>359</v>
          </cell>
          <cell r="BN54">
            <v>0</v>
          </cell>
          <cell r="BO54">
            <v>267</v>
          </cell>
          <cell r="BP54">
            <v>1323293</v>
          </cell>
          <cell r="BQ54">
            <v>117</v>
          </cell>
          <cell r="BR54">
            <v>1354487</v>
          </cell>
          <cell r="BS54">
            <v>91</v>
          </cell>
          <cell r="BT54">
            <v>108956</v>
          </cell>
          <cell r="BU54">
            <v>128</v>
          </cell>
          <cell r="BV54">
            <v>1040000</v>
          </cell>
          <cell r="BW54">
            <v>34</v>
          </cell>
          <cell r="BX54">
            <v>0</v>
          </cell>
          <cell r="BY54">
            <v>6</v>
          </cell>
          <cell r="BZ54">
            <v>3826736</v>
          </cell>
          <cell r="CA54">
            <v>81</v>
          </cell>
          <cell r="CB54">
            <v>0</v>
          </cell>
          <cell r="CC54">
            <v>342</v>
          </cell>
          <cell r="CD54">
            <v>350000</v>
          </cell>
          <cell r="CE54">
            <v>64</v>
          </cell>
          <cell r="CF54">
            <v>0</v>
          </cell>
          <cell r="CG54">
            <v>2</v>
          </cell>
          <cell r="CH54">
            <v>183791</v>
          </cell>
          <cell r="CI54">
            <v>86</v>
          </cell>
          <cell r="CJ54">
            <v>80868</v>
          </cell>
          <cell r="CK54">
            <v>113</v>
          </cell>
          <cell r="CL54">
            <v>264659</v>
          </cell>
          <cell r="CM54">
            <v>90</v>
          </cell>
          <cell r="CN54">
            <v>0</v>
          </cell>
          <cell r="CO54">
            <v>19</v>
          </cell>
          <cell r="CP54">
            <v>698603</v>
          </cell>
          <cell r="CQ54">
            <v>34</v>
          </cell>
          <cell r="CR54">
            <v>5139998</v>
          </cell>
          <cell r="CS54">
            <v>80</v>
          </cell>
          <cell r="CT54">
            <v>1747.7</v>
          </cell>
          <cell r="CU54">
            <v>53</v>
          </cell>
          <cell r="CV54">
            <v>5768</v>
          </cell>
          <cell r="CW54">
            <v>184</v>
          </cell>
          <cell r="CX54">
            <v>10080734</v>
          </cell>
          <cell r="CY54">
            <v>53</v>
          </cell>
          <cell r="CZ54">
            <v>1753.8</v>
          </cell>
          <cell r="DA54">
            <v>51</v>
          </cell>
          <cell r="DB54">
            <v>5883</v>
          </cell>
          <cell r="DC54">
            <v>185</v>
          </cell>
          <cell r="DD54">
            <v>10317605</v>
          </cell>
          <cell r="DE54">
            <v>52</v>
          </cell>
          <cell r="DF54">
            <v>236871</v>
          </cell>
          <cell r="DG54">
            <v>47</v>
          </cell>
          <cell r="DH54">
            <v>0</v>
          </cell>
          <cell r="DI54">
            <v>223</v>
          </cell>
          <cell r="DJ54" t="str">
            <v>No Guar</v>
          </cell>
          <cell r="DK54">
            <v>1282</v>
          </cell>
          <cell r="DL54">
            <v>1276.2</v>
          </cell>
          <cell r="DM54">
            <v>1278.9000000000001</v>
          </cell>
          <cell r="DN54">
            <v>1291.5999999999999</v>
          </cell>
          <cell r="DO54">
            <v>1296.3</v>
          </cell>
          <cell r="DP54">
            <v>1299.3</v>
          </cell>
          <cell r="DQ54">
            <v>1320.9</v>
          </cell>
          <cell r="DR54">
            <v>84</v>
          </cell>
          <cell r="DS54">
            <v>1398.3</v>
          </cell>
          <cell r="DT54">
            <v>78</v>
          </cell>
          <cell r="DU54">
            <v>1454.5</v>
          </cell>
          <cell r="DV54">
            <v>74</v>
          </cell>
          <cell r="DW54">
            <v>1534</v>
          </cell>
          <cell r="DX54">
            <v>64</v>
          </cell>
          <cell r="DY54">
            <v>1613.2</v>
          </cell>
          <cell r="DZ54">
            <v>60</v>
          </cell>
          <cell r="EA54">
            <v>1731.2</v>
          </cell>
          <cell r="EB54">
            <v>54</v>
          </cell>
          <cell r="EC54">
            <v>1779.7</v>
          </cell>
          <cell r="ED54">
            <v>51</v>
          </cell>
          <cell r="EE54">
            <v>1747.7</v>
          </cell>
          <cell r="EF54">
            <v>53</v>
          </cell>
          <cell r="EG54">
            <v>1753.8</v>
          </cell>
          <cell r="EH54">
            <v>51</v>
          </cell>
          <cell r="EI54">
            <v>2930.7777397650816</v>
          </cell>
          <cell r="EJ54">
            <v>343</v>
          </cell>
          <cell r="EK54">
            <v>2181.9682974113352</v>
          </cell>
          <cell r="EL54">
            <v>349</v>
          </cell>
          <cell r="EM54">
            <v>303688</v>
          </cell>
          <cell r="EN54">
            <v>236.88611544461779</v>
          </cell>
          <cell r="EO54">
            <v>685029</v>
          </cell>
          <cell r="EP54">
            <v>536.77244945933239</v>
          </cell>
          <cell r="EQ54">
            <v>1111606</v>
          </cell>
          <cell r="ER54">
            <v>869.18914692313706</v>
          </cell>
          <cell r="ES54">
            <v>1551749</v>
          </cell>
          <cell r="ET54">
            <v>1201.4160730876433</v>
          </cell>
          <cell r="EU54">
            <v>1930630</v>
          </cell>
          <cell r="EV54">
            <v>1489.3388876031784</v>
          </cell>
          <cell r="EW54">
            <v>2254661</v>
          </cell>
          <cell r="EX54">
            <v>1735.2890017701841</v>
          </cell>
          <cell r="EY54">
            <v>2781587</v>
          </cell>
          <cell r="EZ54">
            <v>2105.8270875917933</v>
          </cell>
          <cell r="FA54">
            <v>3008413</v>
          </cell>
          <cell r="FB54">
            <v>2277.5478840184719</v>
          </cell>
          <cell r="FC54">
            <v>2741566</v>
          </cell>
          <cell r="FD54">
            <v>1960.6422083959094</v>
          </cell>
          <cell r="FE54">
            <v>3046948</v>
          </cell>
          <cell r="FF54">
            <v>2094.8422138191818</v>
          </cell>
          <cell r="FG54">
            <v>3288687</v>
          </cell>
          <cell r="FH54">
            <v>2143.8637548891788</v>
          </cell>
          <cell r="FI54">
            <v>3863048</v>
          </cell>
          <cell r="FJ54">
            <v>2394.6491445574015</v>
          </cell>
          <cell r="FK54">
            <v>3591510</v>
          </cell>
          <cell r="FL54">
            <v>2054.9922755621674</v>
          </cell>
          <cell r="FM54">
            <v>3595863</v>
          </cell>
          <cell r="FN54">
            <v>2050.3267191241875</v>
          </cell>
          <cell r="FO54">
            <v>4.8875434335826286E-2</v>
          </cell>
          <cell r="FP54">
            <v>0.1010572501229232</v>
          </cell>
          <cell r="FQ54">
            <v>0.14723843331523107</v>
          </cell>
          <cell r="FR54">
            <v>0.18451578887789119</v>
          </cell>
          <cell r="FS54">
            <v>0.20759176647891298</v>
          </cell>
          <cell r="FT54">
            <v>0.22519991370200423</v>
          </cell>
          <cell r="FU54">
            <v>0.25846707567891131</v>
          </cell>
          <cell r="FV54">
            <v>0.36650356573145554</v>
          </cell>
          <cell r="FW54">
            <v>0.29262729327710985</v>
          </cell>
          <cell r="FX54">
            <v>0.31176519822445309</v>
          </cell>
          <cell r="FY54">
            <v>0.29068832867648559</v>
          </cell>
          <cell r="FZ54">
            <v>0.33355994634992814</v>
          </cell>
          <cell r="GA54">
            <v>0.25654529770886364</v>
          </cell>
          <cell r="GB54">
            <v>0.24670673327055448</v>
          </cell>
          <cell r="GC54">
            <v>5909822</v>
          </cell>
          <cell r="GD54">
            <v>6093594</v>
          </cell>
          <cell r="GE54">
            <v>6438094</v>
          </cell>
          <cell r="GF54">
            <v>6858095</v>
          </cell>
          <cell r="GG54">
            <v>7369498</v>
          </cell>
          <cell r="GH54">
            <v>7757159</v>
          </cell>
          <cell r="GI54">
            <v>7980275</v>
          </cell>
          <cell r="GJ54">
            <v>8208414</v>
          </cell>
          <cell r="GK54">
            <v>9368798</v>
          </cell>
          <cell r="GL54">
            <v>9773214</v>
          </cell>
          <cell r="GM54">
            <v>11313447</v>
          </cell>
          <cell r="GN54">
            <v>11581270.6</v>
          </cell>
          <cell r="GO54">
            <v>14271054</v>
          </cell>
          <cell r="GP54">
            <v>14575455.450000001</v>
          </cell>
          <cell r="GQ54">
            <v>0.29717999991007038</v>
          </cell>
          <cell r="GR54">
            <v>0.31385779548163245</v>
          </cell>
          <cell r="GS54">
            <v>0.31750543951451571</v>
          </cell>
          <cell r="GT54">
            <v>0.25747769666721954</v>
          </cell>
          <cell r="GU54">
            <v>0.24707271737900641</v>
          </cell>
          <cell r="GV54">
            <v>0.20881803339557059</v>
          </cell>
          <cell r="GW54">
            <v>0.18474220130442218</v>
          </cell>
          <cell r="GX54">
            <v>0.11997585538426385</v>
          </cell>
          <cell r="GY54">
            <v>0.10845084068660497</v>
          </cell>
          <cell r="GZ54">
            <v>14.060050890585243</v>
          </cell>
          <cell r="HA54">
            <v>14.011622276029057</v>
          </cell>
          <cell r="HB54">
            <v>14.333207404608991</v>
          </cell>
          <cell r="HC54">
            <v>14.58955223880597</v>
          </cell>
          <cell r="HD54">
            <v>14.895189003436425</v>
          </cell>
          <cell r="HE54">
            <v>14.635200000000001</v>
          </cell>
          <cell r="HF54">
            <v>14.465079365079365</v>
          </cell>
          <cell r="HG54">
            <v>14.811016949152544</v>
          </cell>
          <cell r="HH54">
            <v>981</v>
          </cell>
          <cell r="HI54" t="str">
            <v>Y</v>
          </cell>
        </row>
        <row r="55">
          <cell r="A55">
            <v>50</v>
          </cell>
          <cell r="B55">
            <v>999</v>
          </cell>
          <cell r="C55" t="str">
            <v>Carroll</v>
          </cell>
          <cell r="D55">
            <v>10.758868100587163</v>
          </cell>
          <cell r="E55">
            <v>285</v>
          </cell>
          <cell r="F55">
            <v>5.4</v>
          </cell>
          <cell r="G55">
            <v>1</v>
          </cell>
          <cell r="H55">
            <v>3.7491340701758209</v>
          </cell>
          <cell r="I55">
            <v>274</v>
          </cell>
          <cell r="J55">
            <v>0.13395415362104493</v>
          </cell>
          <cell r="K55">
            <v>251</v>
          </cell>
          <cell r="L55">
            <v>1.4757800563686856</v>
          </cell>
          <cell r="M55">
            <v>203</v>
          </cell>
          <cell r="N55">
            <v>0</v>
          </cell>
          <cell r="O55">
            <v>6</v>
          </cell>
          <cell r="P55">
            <v>0</v>
          </cell>
          <cell r="Q55">
            <v>342</v>
          </cell>
          <cell r="R55">
            <v>0</v>
          </cell>
          <cell r="S55">
            <v>8</v>
          </cell>
          <cell r="T55">
            <v>10.758868100587163</v>
          </cell>
          <cell r="U55">
            <v>301</v>
          </cell>
          <cell r="V55">
            <v>0.32356000000000001</v>
          </cell>
          <cell r="W55">
            <v>327</v>
          </cell>
          <cell r="X55">
            <v>0</v>
          </cell>
          <cell r="Y55">
            <v>1</v>
          </cell>
          <cell r="Z55">
            <v>0</v>
          </cell>
          <cell r="AA55">
            <v>249</v>
          </cell>
          <cell r="AB55">
            <v>0.33</v>
          </cell>
          <cell r="AC55">
            <v>1</v>
          </cell>
          <cell r="AD55">
            <v>0.33</v>
          </cell>
          <cell r="AE55">
            <v>244</v>
          </cell>
          <cell r="AF55">
            <v>0</v>
          </cell>
          <cell r="AG55">
            <v>19</v>
          </cell>
          <cell r="AH55">
            <v>0.20288</v>
          </cell>
          <cell r="AI55">
            <v>179</v>
          </cell>
          <cell r="AJ55">
            <v>0.85644000000000009</v>
          </cell>
          <cell r="AK55">
            <v>343</v>
          </cell>
          <cell r="AL55">
            <v>11.615309999999999</v>
          </cell>
          <cell r="AM55">
            <v>341</v>
          </cell>
          <cell r="AN55">
            <v>7196588</v>
          </cell>
          <cell r="AO55">
            <v>51</v>
          </cell>
          <cell r="AP55">
            <v>618114465</v>
          </cell>
          <cell r="AQ55">
            <v>35</v>
          </cell>
          <cell r="AR55">
            <v>0</v>
          </cell>
          <cell r="AS55">
            <v>0</v>
          </cell>
          <cell r="AT55">
            <v>0</v>
          </cell>
          <cell r="AU55">
            <v>0</v>
          </cell>
          <cell r="AV55">
            <v>0</v>
          </cell>
          <cell r="AW55">
            <v>284</v>
          </cell>
          <cell r="AX55">
            <v>0</v>
          </cell>
          <cell r="AY55">
            <v>89</v>
          </cell>
          <cell r="AZ55">
            <v>0</v>
          </cell>
          <cell r="BA55">
            <v>0</v>
          </cell>
          <cell r="BB55">
            <v>31889085</v>
          </cell>
          <cell r="BC55">
            <v>60</v>
          </cell>
          <cell r="BD55">
            <v>650003550</v>
          </cell>
          <cell r="BE55">
            <v>39</v>
          </cell>
          <cell r="BF55">
            <v>1740.9</v>
          </cell>
          <cell r="BG55">
            <v>54</v>
          </cell>
          <cell r="BH55">
            <v>355054.54937101499</v>
          </cell>
          <cell r="BI55">
            <v>81</v>
          </cell>
          <cell r="BJ55">
            <v>18317.585731518178</v>
          </cell>
          <cell r="BK55">
            <v>84</v>
          </cell>
          <cell r="BL55">
            <v>373372.13510253315</v>
          </cell>
          <cell r="BM55">
            <v>81</v>
          </cell>
          <cell r="BN55">
            <v>4.9059862826903021E-2</v>
          </cell>
          <cell r="BO55">
            <v>107</v>
          </cell>
          <cell r="BP55">
            <v>3337818</v>
          </cell>
          <cell r="BQ55">
            <v>35</v>
          </cell>
          <cell r="BR55">
            <v>2317394</v>
          </cell>
          <cell r="BS55">
            <v>42</v>
          </cell>
          <cell r="BT55">
            <v>82799</v>
          </cell>
          <cell r="BU55">
            <v>164</v>
          </cell>
          <cell r="BV55">
            <v>912201</v>
          </cell>
          <cell r="BW55">
            <v>43</v>
          </cell>
          <cell r="BX55">
            <v>0</v>
          </cell>
          <cell r="BY55">
            <v>6</v>
          </cell>
          <cell r="BZ55">
            <v>6650212</v>
          </cell>
          <cell r="CA55">
            <v>39</v>
          </cell>
          <cell r="CB55">
            <v>0</v>
          </cell>
          <cell r="CC55">
            <v>342</v>
          </cell>
          <cell r="CD55">
            <v>200000</v>
          </cell>
          <cell r="CE55">
            <v>128</v>
          </cell>
          <cell r="CF55">
            <v>0</v>
          </cell>
          <cell r="CG55">
            <v>2</v>
          </cell>
          <cell r="CH55">
            <v>0</v>
          </cell>
          <cell r="CI55">
            <v>249</v>
          </cell>
          <cell r="CJ55">
            <v>214501</v>
          </cell>
          <cell r="CK55">
            <v>36</v>
          </cell>
          <cell r="CL55">
            <v>214501</v>
          </cell>
          <cell r="CM55">
            <v>113</v>
          </cell>
          <cell r="CN55">
            <v>0</v>
          </cell>
          <cell r="CO55">
            <v>19</v>
          </cell>
          <cell r="CP55">
            <v>131875</v>
          </cell>
          <cell r="CQ55">
            <v>151</v>
          </cell>
          <cell r="CR55">
            <v>7196588</v>
          </cell>
          <cell r="CS55">
            <v>51</v>
          </cell>
          <cell r="CT55">
            <v>1740.9</v>
          </cell>
          <cell r="CU55">
            <v>54</v>
          </cell>
          <cell r="CV55">
            <v>5768</v>
          </cell>
          <cell r="CW55">
            <v>184</v>
          </cell>
          <cell r="CX55">
            <v>10041511</v>
          </cell>
          <cell r="CY55">
            <v>54</v>
          </cell>
          <cell r="CZ55">
            <v>1708.9</v>
          </cell>
          <cell r="DA55">
            <v>56</v>
          </cell>
          <cell r="DB55">
            <v>5883</v>
          </cell>
          <cell r="DC55">
            <v>185</v>
          </cell>
          <cell r="DD55">
            <v>10141926</v>
          </cell>
          <cell r="DE55">
            <v>55</v>
          </cell>
          <cell r="DF55">
            <v>100415</v>
          </cell>
          <cell r="DG55">
            <v>107</v>
          </cell>
          <cell r="DH55">
            <v>88467</v>
          </cell>
          <cell r="DI55">
            <v>98</v>
          </cell>
          <cell r="DJ55" t="str">
            <v>101</v>
          </cell>
          <cell r="DK55">
            <v>1717.8</v>
          </cell>
          <cell r="DL55">
            <v>1840.2</v>
          </cell>
          <cell r="DM55">
            <v>1872.2</v>
          </cell>
          <cell r="DN55">
            <v>1903.5</v>
          </cell>
          <cell r="DO55">
            <v>1907.1</v>
          </cell>
          <cell r="DP55">
            <v>1899.4</v>
          </cell>
          <cell r="DQ55">
            <v>1889.4</v>
          </cell>
          <cell r="DR55">
            <v>47</v>
          </cell>
          <cell r="DS55">
            <v>1846.9</v>
          </cell>
          <cell r="DT55">
            <v>48</v>
          </cell>
          <cell r="DU55">
            <v>1853.2</v>
          </cell>
          <cell r="DV55">
            <v>48</v>
          </cell>
          <cell r="DW55">
            <v>1818.1</v>
          </cell>
          <cell r="DX55">
            <v>51</v>
          </cell>
          <cell r="DY55">
            <v>1834.3</v>
          </cell>
          <cell r="DZ55">
            <v>50</v>
          </cell>
          <cell r="EA55">
            <v>1817.4</v>
          </cell>
          <cell r="EB55">
            <v>51</v>
          </cell>
          <cell r="EC55">
            <v>1728.9</v>
          </cell>
          <cell r="ED55">
            <v>54</v>
          </cell>
          <cell r="EE55">
            <v>1740.9</v>
          </cell>
          <cell r="EF55">
            <v>54</v>
          </cell>
          <cell r="EG55">
            <v>1708.9</v>
          </cell>
          <cell r="EH55">
            <v>56</v>
          </cell>
          <cell r="EI55">
            <v>4211.2399789338169</v>
          </cell>
          <cell r="EJ55">
            <v>190</v>
          </cell>
          <cell r="EK55">
            <v>3891.5161799988296</v>
          </cell>
          <cell r="EL55">
            <v>103</v>
          </cell>
          <cell r="EM55">
            <v>920385</v>
          </cell>
          <cell r="EN55">
            <v>535.79287460705552</v>
          </cell>
          <cell r="EO55">
            <v>574742</v>
          </cell>
          <cell r="EP55">
            <v>312.32583414846209</v>
          </cell>
          <cell r="EQ55">
            <v>615971</v>
          </cell>
          <cell r="ER55">
            <v>329.00918705266531</v>
          </cell>
          <cell r="ES55">
            <v>917821</v>
          </cell>
          <cell r="ET55">
            <v>482.17546624638823</v>
          </cell>
          <cell r="EU55">
            <v>1002340</v>
          </cell>
          <cell r="EV55">
            <v>525.58334644224215</v>
          </cell>
          <cell r="EW55">
            <v>988771</v>
          </cell>
          <cell r="EX55">
            <v>520.57018005686007</v>
          </cell>
          <cell r="EY55">
            <v>1265874</v>
          </cell>
          <cell r="EZ55">
            <v>669.98729755477927</v>
          </cell>
          <cell r="FA55">
            <v>1247575</v>
          </cell>
          <cell r="FB55">
            <v>660.30221234254259</v>
          </cell>
          <cell r="FC55">
            <v>1178600</v>
          </cell>
          <cell r="FD55">
            <v>638.1504142075911</v>
          </cell>
          <cell r="FE55">
            <v>1347590</v>
          </cell>
          <cell r="FF55">
            <v>727.16922080725226</v>
          </cell>
          <cell r="FG55">
            <v>1652686</v>
          </cell>
          <cell r="FH55">
            <v>909.01820581926188</v>
          </cell>
          <cell r="FI55">
            <v>1880980</v>
          </cell>
          <cell r="FJ55">
            <v>1025.44839993458</v>
          </cell>
          <cell r="FK55">
            <v>2202302</v>
          </cell>
          <cell r="FL55">
            <v>1265.0364753862943</v>
          </cell>
          <cell r="FM55">
            <v>2577948</v>
          </cell>
          <cell r="FN55">
            <v>1508.5423371759612</v>
          </cell>
          <cell r="FO55">
            <v>9.5725312550215269E-2</v>
          </cell>
          <cell r="FP55">
            <v>5.8328472982453722E-2</v>
          </cell>
          <cell r="FQ55">
            <v>5.8599908081336319E-2</v>
          </cell>
          <cell r="FR55">
            <v>8.3783399399416938E-2</v>
          </cell>
          <cell r="FS55">
            <v>8.4986640341615197E-2</v>
          </cell>
          <cell r="FT55">
            <v>7.803629725535105E-2</v>
          </cell>
          <cell r="FU55">
            <v>9.660478232112199E-2</v>
          </cell>
          <cell r="FV55">
            <v>0.10225007118144146</v>
          </cell>
          <cell r="FW55">
            <v>9.3537900865380344E-2</v>
          </cell>
          <cell r="FX55">
            <v>0.10347904410946007</v>
          </cell>
          <cell r="FY55">
            <v>0.11411069749727649</v>
          </cell>
          <cell r="FZ55">
            <v>0.13391390009431434</v>
          </cell>
          <cell r="GA55">
            <v>0.14590736603290469</v>
          </cell>
          <cell r="GB55">
            <v>0.16879351085885225</v>
          </cell>
          <cell r="GC55">
            <v>8694470</v>
          </cell>
          <cell r="GD55">
            <v>9278799</v>
          </cell>
          <cell r="GE55">
            <v>9895496</v>
          </cell>
          <cell r="GF55">
            <v>10036867</v>
          </cell>
          <cell r="GG55">
            <v>10791749</v>
          </cell>
          <cell r="GH55">
            <v>11681884</v>
          </cell>
          <cell r="GI55">
            <v>11837763</v>
          </cell>
          <cell r="GJ55">
            <v>12201214</v>
          </cell>
          <cell r="GK55">
            <v>12600240</v>
          </cell>
          <cell r="GL55">
            <v>13022830</v>
          </cell>
          <cell r="GM55">
            <v>14483182</v>
          </cell>
          <cell r="GN55">
            <v>14046189.369999999</v>
          </cell>
          <cell r="GO55">
            <v>14772515</v>
          </cell>
          <cell r="GP55">
            <v>15272790.92</v>
          </cell>
          <cell r="GQ55">
            <v>4.2656845906349682E-2</v>
          </cell>
          <cell r="GR55">
            <v>2.6766790212883702E-2</v>
          </cell>
          <cell r="GS55">
            <v>7.8306892521114294E-2</v>
          </cell>
          <cell r="GT55">
            <v>2.19101986837433E-2</v>
          </cell>
          <cell r="GU55">
            <v>5.5103316334435708E-2</v>
          </cell>
          <cell r="GV55">
            <v>6.6802020771997511E-2</v>
          </cell>
          <cell r="GW55">
            <v>9.6259138643113959E-2</v>
          </cell>
          <cell r="GX55">
            <v>0.14260754518787991</v>
          </cell>
          <cell r="GY55">
            <v>0.15740342596013188</v>
          </cell>
          <cell r="GZ55">
            <v>14.086692015209126</v>
          </cell>
          <cell r="HA55">
            <v>14.07680608365019</v>
          </cell>
          <cell r="HB55">
            <v>14.03782323427248</v>
          </cell>
          <cell r="HC55">
            <v>14.547826086956521</v>
          </cell>
          <cell r="HD55">
            <v>14.283378746594007</v>
          </cell>
          <cell r="HE55">
            <v>13.672093023255814</v>
          </cell>
          <cell r="HF55">
            <v>14.436520376175549</v>
          </cell>
          <cell r="HG55">
            <v>14.039516129032259</v>
          </cell>
          <cell r="HH55">
            <v>999</v>
          </cell>
          <cell r="HI55" t="str">
            <v>Y</v>
          </cell>
        </row>
        <row r="56">
          <cell r="A56">
            <v>51</v>
          </cell>
          <cell r="B56">
            <v>1044</v>
          </cell>
          <cell r="C56" t="str">
            <v>Cedar Falls</v>
          </cell>
          <cell r="D56">
            <v>10.372610414950264</v>
          </cell>
          <cell r="E56">
            <v>298</v>
          </cell>
          <cell r="F56">
            <v>5.4</v>
          </cell>
          <cell r="G56">
            <v>1</v>
          </cell>
          <cell r="H56">
            <v>3.8398214746776635</v>
          </cell>
          <cell r="I56">
            <v>266</v>
          </cell>
          <cell r="J56">
            <v>0.46647021328355254</v>
          </cell>
          <cell r="K56">
            <v>159</v>
          </cell>
          <cell r="L56">
            <v>0.66631855194474665</v>
          </cell>
          <cell r="M56">
            <v>280</v>
          </cell>
          <cell r="N56">
            <v>0</v>
          </cell>
          <cell r="O56">
            <v>6</v>
          </cell>
          <cell r="P56">
            <v>1.5496646163740768</v>
          </cell>
          <cell r="Q56">
            <v>32</v>
          </cell>
          <cell r="R56">
            <v>0</v>
          </cell>
          <cell r="S56">
            <v>8</v>
          </cell>
          <cell r="T56">
            <v>11.922275031324341</v>
          </cell>
          <cell r="U56">
            <v>232</v>
          </cell>
          <cell r="V56">
            <v>0.55986999999999998</v>
          </cell>
          <cell r="W56">
            <v>276</v>
          </cell>
          <cell r="X56">
            <v>0</v>
          </cell>
          <cell r="Y56">
            <v>1</v>
          </cell>
          <cell r="Z56">
            <v>1.34</v>
          </cell>
          <cell r="AA56">
            <v>2</v>
          </cell>
          <cell r="AB56">
            <v>0.33</v>
          </cell>
          <cell r="AC56">
            <v>1</v>
          </cell>
          <cell r="AD56">
            <v>1.6700000000000002</v>
          </cell>
          <cell r="AE56">
            <v>2</v>
          </cell>
          <cell r="AF56">
            <v>0</v>
          </cell>
          <cell r="AG56">
            <v>19</v>
          </cell>
          <cell r="AH56">
            <v>0</v>
          </cell>
          <cell r="AI56">
            <v>184</v>
          </cell>
          <cell r="AJ56">
            <v>2.22987</v>
          </cell>
          <cell r="AK56">
            <v>183</v>
          </cell>
          <cell r="AL56">
            <v>14.152150000000001</v>
          </cell>
          <cell r="AM56">
            <v>231</v>
          </cell>
          <cell r="AN56">
            <v>18973086</v>
          </cell>
          <cell r="AO56">
            <v>17</v>
          </cell>
          <cell r="AP56">
            <v>1312810513</v>
          </cell>
          <cell r="AQ56">
            <v>16</v>
          </cell>
          <cell r="AR56">
            <v>0</v>
          </cell>
          <cell r="AS56">
            <v>8.00840987485327E-2</v>
          </cell>
          <cell r="AT56">
            <v>0</v>
          </cell>
          <cell r="AU56">
            <v>0</v>
          </cell>
          <cell r="AV56">
            <v>0</v>
          </cell>
          <cell r="AW56">
            <v>284</v>
          </cell>
          <cell r="AX56">
            <v>0</v>
          </cell>
          <cell r="AY56">
            <v>89</v>
          </cell>
          <cell r="AZ56">
            <v>2018</v>
          </cell>
          <cell r="BA56">
            <v>2012</v>
          </cell>
          <cell r="BB56">
            <v>235930459</v>
          </cell>
          <cell r="BC56">
            <v>9</v>
          </cell>
          <cell r="BD56">
            <v>1548740972</v>
          </cell>
          <cell r="BE56">
            <v>15</v>
          </cell>
          <cell r="BF56">
            <v>4363</v>
          </cell>
          <cell r="BG56">
            <v>19</v>
          </cell>
          <cell r="BH56">
            <v>300896.28993811598</v>
          </cell>
          <cell r="BI56">
            <v>148</v>
          </cell>
          <cell r="BJ56">
            <v>54075.28283291313</v>
          </cell>
          <cell r="BK56">
            <v>15</v>
          </cell>
          <cell r="BL56">
            <v>354971.57277102908</v>
          </cell>
          <cell r="BM56">
            <v>99</v>
          </cell>
          <cell r="BN56">
            <v>0.15233693901396961</v>
          </cell>
          <cell r="BO56">
            <v>15</v>
          </cell>
          <cell r="BP56">
            <v>7089177</v>
          </cell>
          <cell r="BQ56">
            <v>16</v>
          </cell>
          <cell r="BR56">
            <v>5040958</v>
          </cell>
          <cell r="BS56">
            <v>22</v>
          </cell>
          <cell r="BT56">
            <v>612387</v>
          </cell>
          <cell r="BU56">
            <v>28</v>
          </cell>
          <cell r="BV56">
            <v>874750</v>
          </cell>
          <cell r="BW56">
            <v>46</v>
          </cell>
          <cell r="BX56">
            <v>0</v>
          </cell>
          <cell r="BY56">
            <v>6</v>
          </cell>
          <cell r="BZ56">
            <v>13617272</v>
          </cell>
          <cell r="CA56">
            <v>18</v>
          </cell>
          <cell r="CB56">
            <v>2034416</v>
          </cell>
          <cell r="CC56">
            <v>10</v>
          </cell>
          <cell r="CD56">
            <v>735000</v>
          </cell>
          <cell r="CE56">
            <v>23</v>
          </cell>
          <cell r="CF56">
            <v>0</v>
          </cell>
          <cell r="CG56">
            <v>2</v>
          </cell>
          <cell r="CH56">
            <v>2075313</v>
          </cell>
          <cell r="CI56">
            <v>10</v>
          </cell>
          <cell r="CJ56">
            <v>511085</v>
          </cell>
          <cell r="CK56">
            <v>15</v>
          </cell>
          <cell r="CL56">
            <v>2586398</v>
          </cell>
          <cell r="CM56">
            <v>11</v>
          </cell>
          <cell r="CN56">
            <v>0</v>
          </cell>
          <cell r="CO56">
            <v>19</v>
          </cell>
          <cell r="CP56">
            <v>0</v>
          </cell>
          <cell r="CQ56">
            <v>185</v>
          </cell>
          <cell r="CR56">
            <v>18973086</v>
          </cell>
          <cell r="CS56">
            <v>17</v>
          </cell>
          <cell r="CT56">
            <v>4363</v>
          </cell>
          <cell r="CU56">
            <v>19</v>
          </cell>
          <cell r="CV56">
            <v>5775</v>
          </cell>
          <cell r="CW56">
            <v>169</v>
          </cell>
          <cell r="CX56">
            <v>25196325</v>
          </cell>
          <cell r="CY56">
            <v>20</v>
          </cell>
          <cell r="CZ56">
            <v>4452.2</v>
          </cell>
          <cell r="DA56">
            <v>19</v>
          </cell>
          <cell r="DB56">
            <v>5890</v>
          </cell>
          <cell r="DC56">
            <v>170</v>
          </cell>
          <cell r="DD56">
            <v>26223458</v>
          </cell>
          <cell r="DE56">
            <v>19</v>
          </cell>
          <cell r="DF56">
            <v>1027133</v>
          </cell>
          <cell r="DG56">
            <v>14</v>
          </cell>
          <cell r="DH56">
            <v>0</v>
          </cell>
          <cell r="DI56">
            <v>223</v>
          </cell>
          <cell r="DJ56" t="str">
            <v>No Guar</v>
          </cell>
          <cell r="DK56">
            <v>4846.6000000000004</v>
          </cell>
          <cell r="DL56">
            <v>4737.1000000000004</v>
          </cell>
          <cell r="DM56">
            <v>4633.6000000000004</v>
          </cell>
          <cell r="DN56">
            <v>4507.1000000000004</v>
          </cell>
          <cell r="DO56">
            <v>4387.3999999999996</v>
          </cell>
          <cell r="DP56">
            <v>4300</v>
          </cell>
          <cell r="DQ56">
            <v>4169.7</v>
          </cell>
          <cell r="DR56">
            <v>23</v>
          </cell>
          <cell r="DS56">
            <v>4179.1000000000004</v>
          </cell>
          <cell r="DT56">
            <v>22</v>
          </cell>
          <cell r="DU56">
            <v>4197.8999999999996</v>
          </cell>
          <cell r="DV56">
            <v>21</v>
          </cell>
          <cell r="DW56">
            <v>4267.1000000000004</v>
          </cell>
          <cell r="DX56">
            <v>20</v>
          </cell>
          <cell r="DY56">
            <v>4251.3999999999996</v>
          </cell>
          <cell r="DZ56">
            <v>21</v>
          </cell>
          <cell r="EA56">
            <v>4291.2</v>
          </cell>
          <cell r="EB56">
            <v>21</v>
          </cell>
          <cell r="EC56">
            <v>4365.3</v>
          </cell>
          <cell r="ED56">
            <v>19</v>
          </cell>
          <cell r="EE56">
            <v>4363</v>
          </cell>
          <cell r="EF56">
            <v>19</v>
          </cell>
          <cell r="EG56">
            <v>4452.2</v>
          </cell>
          <cell r="EH56">
            <v>19</v>
          </cell>
          <cell r="EI56">
            <v>4261.508018507704</v>
          </cell>
          <cell r="EJ56">
            <v>181</v>
          </cell>
          <cell r="EK56">
            <v>3058.5490319392661</v>
          </cell>
          <cell r="EL56">
            <v>246</v>
          </cell>
          <cell r="EM56">
            <v>1219061</v>
          </cell>
          <cell r="EN56">
            <v>251.52911319275367</v>
          </cell>
          <cell r="EO56">
            <v>1450531</v>
          </cell>
          <cell r="EP56">
            <v>306.20653986616281</v>
          </cell>
          <cell r="EQ56">
            <v>1947844</v>
          </cell>
          <cell r="ER56">
            <v>420.37379143646405</v>
          </cell>
          <cell r="ES56">
            <v>2410173</v>
          </cell>
          <cell r="ET56">
            <v>534.75028288700048</v>
          </cell>
          <cell r="EU56">
            <v>2419114</v>
          </cell>
          <cell r="EV56">
            <v>551.37758125541325</v>
          </cell>
          <cell r="EW56">
            <v>2222500</v>
          </cell>
          <cell r="EX56">
            <v>516.8604651162791</v>
          </cell>
          <cell r="EY56">
            <v>2157092</v>
          </cell>
          <cell r="EZ56">
            <v>517.32546705998038</v>
          </cell>
          <cell r="FA56">
            <v>2867298</v>
          </cell>
          <cell r="FB56">
            <v>687.65091013741994</v>
          </cell>
          <cell r="FC56">
            <v>2475911</v>
          </cell>
          <cell r="FD56">
            <v>592.45076691153588</v>
          </cell>
          <cell r="FE56">
            <v>2073739</v>
          </cell>
          <cell r="FF56">
            <v>493.9943781414517</v>
          </cell>
          <cell r="FG56">
            <v>1928798</v>
          </cell>
          <cell r="FH56">
            <v>452.01612336247098</v>
          </cell>
          <cell r="FI56">
            <v>2381661</v>
          </cell>
          <cell r="FJ56">
            <v>560.20628498847441</v>
          </cell>
          <cell r="FK56">
            <v>3233961</v>
          </cell>
          <cell r="FL56">
            <v>741.22415768966312</v>
          </cell>
          <cell r="FM56">
            <v>3475651</v>
          </cell>
          <cell r="FN56">
            <v>780.65922465298058</v>
          </cell>
          <cell r="FO56">
            <v>4.5922614885927755E-2</v>
          </cell>
          <cell r="FP56">
            <v>5.2581861012273259E-2</v>
          </cell>
          <cell r="FQ56">
            <v>6.9838341408769378E-2</v>
          </cell>
          <cell r="FR56">
            <v>8.2565280126284973E-2</v>
          </cell>
          <cell r="FS56">
            <v>7.8414754633999606E-2</v>
          </cell>
          <cell r="FT56">
            <v>7.0798840600097668E-2</v>
          </cell>
          <cell r="FU56">
            <v>6.8011595088277782E-2</v>
          </cell>
          <cell r="FV56">
            <v>9.748393824097687E-2</v>
          </cell>
          <cell r="FW56">
            <v>8.2392874929842069E-2</v>
          </cell>
          <cell r="FX56">
            <v>5.6610480836073333E-2</v>
          </cell>
          <cell r="FY56">
            <v>5.9049206978553218E-2</v>
          </cell>
          <cell r="FZ56">
            <v>6.9692549760030503E-2</v>
          </cell>
          <cell r="GA56">
            <v>8.7881213818876106E-2</v>
          </cell>
          <cell r="GB56">
            <v>9.0456092222720968E-2</v>
          </cell>
          <cell r="GC56">
            <v>25326923</v>
          </cell>
          <cell r="GD56">
            <v>26135617</v>
          </cell>
          <cell r="GE56">
            <v>25942910</v>
          </cell>
          <cell r="GF56">
            <v>26780947</v>
          </cell>
          <cell r="GG56">
            <v>28431126</v>
          </cell>
          <cell r="GH56">
            <v>29169257</v>
          </cell>
          <cell r="GI56">
            <v>29559441</v>
          </cell>
          <cell r="GJ56">
            <v>29413030</v>
          </cell>
          <cell r="GK56">
            <v>30050062</v>
          </cell>
          <cell r="GL56">
            <v>36631715</v>
          </cell>
          <cell r="GM56">
            <v>32664249</v>
          </cell>
          <cell r="GN56">
            <v>34173825.009999998</v>
          </cell>
          <cell r="GO56">
            <v>35946930</v>
          </cell>
          <cell r="GP56">
            <v>38423625.36999999</v>
          </cell>
          <cell r="GQ56">
            <v>-2.5848637622821864E-2</v>
          </cell>
          <cell r="GR56">
            <v>-4.4318028908404581E-3</v>
          </cell>
          <cell r="GS56">
            <v>3.352565884326604E-2</v>
          </cell>
          <cell r="GT56">
            <v>5.1762202287117899E-2</v>
          </cell>
          <cell r="GU56">
            <v>4.4653817120646658E-2</v>
          </cell>
          <cell r="GV56">
            <v>6.1511997409872197E-2</v>
          </cell>
          <cell r="GW56">
            <v>9.0172162082271842E-2</v>
          </cell>
          <cell r="GX56">
            <v>0.11143839344261865</v>
          </cell>
          <cell r="GY56">
            <v>0.109423120244989</v>
          </cell>
          <cell r="GZ56">
            <v>13.282349342306517</v>
          </cell>
          <cell r="HA56">
            <v>13.539719265772019</v>
          </cell>
          <cell r="HB56">
            <v>13.351473241130485</v>
          </cell>
          <cell r="HC56">
            <v>13.269702591107652</v>
          </cell>
          <cell r="HD56">
            <v>13.634766807995154</v>
          </cell>
          <cell r="HE56">
            <v>13.817439927459573</v>
          </cell>
          <cell r="HF56">
            <v>13.085020242914981</v>
          </cell>
          <cell r="HG56">
            <v>13.062874251497005</v>
          </cell>
          <cell r="HH56">
            <v>1044</v>
          </cell>
          <cell r="HI56" t="str">
            <v>Y</v>
          </cell>
        </row>
        <row r="57">
          <cell r="A57">
            <v>52</v>
          </cell>
          <cell r="B57">
            <v>1053</v>
          </cell>
          <cell r="C57" t="str">
            <v>Cedar Rapids</v>
          </cell>
          <cell r="D57">
            <v>13.161192520895952</v>
          </cell>
          <cell r="E57">
            <v>109</v>
          </cell>
          <cell r="F57">
            <v>5.4</v>
          </cell>
          <cell r="G57">
            <v>1</v>
          </cell>
          <cell r="H57">
            <v>5.555720453784712</v>
          </cell>
          <cell r="I57">
            <v>52</v>
          </cell>
          <cell r="J57">
            <v>1.2092366288000627</v>
          </cell>
          <cell r="K57">
            <v>42</v>
          </cell>
          <cell r="L57">
            <v>0.9962353394802399</v>
          </cell>
          <cell r="M57">
            <v>257</v>
          </cell>
          <cell r="N57">
            <v>0</v>
          </cell>
          <cell r="O57">
            <v>6</v>
          </cell>
          <cell r="P57">
            <v>0.34718479236146838</v>
          </cell>
          <cell r="Q57">
            <v>170</v>
          </cell>
          <cell r="R57">
            <v>0</v>
          </cell>
          <cell r="S57">
            <v>8</v>
          </cell>
          <cell r="T57">
            <v>13.508377313257421</v>
          </cell>
          <cell r="U57">
            <v>128</v>
          </cell>
          <cell r="V57">
            <v>0.73021000000000003</v>
          </cell>
          <cell r="W57">
            <v>234</v>
          </cell>
          <cell r="X57">
            <v>0</v>
          </cell>
          <cell r="Y57">
            <v>1</v>
          </cell>
          <cell r="Z57">
            <v>0.67</v>
          </cell>
          <cell r="AA57">
            <v>81</v>
          </cell>
          <cell r="AB57">
            <v>0.26186999999999999</v>
          </cell>
          <cell r="AC57">
            <v>325</v>
          </cell>
          <cell r="AD57">
            <v>0.93186999999999998</v>
          </cell>
          <cell r="AE57">
            <v>157</v>
          </cell>
          <cell r="AF57">
            <v>0</v>
          </cell>
          <cell r="AG57">
            <v>19</v>
          </cell>
          <cell r="AH57">
            <v>0</v>
          </cell>
          <cell r="AI57">
            <v>184</v>
          </cell>
          <cell r="AJ57">
            <v>1.66208</v>
          </cell>
          <cell r="AK57">
            <v>255</v>
          </cell>
          <cell r="AL57">
            <v>15.17046</v>
          </cell>
          <cell r="AM57">
            <v>164</v>
          </cell>
          <cell r="AN57">
            <v>67108487</v>
          </cell>
          <cell r="AO57">
            <v>2</v>
          </cell>
          <cell r="AP57">
            <v>4413597697</v>
          </cell>
          <cell r="AQ57">
            <v>2</v>
          </cell>
          <cell r="AR57">
            <v>0.05</v>
          </cell>
          <cell r="AS57">
            <v>7.9311484560498649E-2</v>
          </cell>
          <cell r="AT57">
            <v>0</v>
          </cell>
          <cell r="AU57">
            <v>0.05</v>
          </cell>
          <cell r="AV57">
            <v>6078039</v>
          </cell>
          <cell r="AW57">
            <v>1</v>
          </cell>
          <cell r="AX57">
            <v>0</v>
          </cell>
          <cell r="AY57">
            <v>89</v>
          </cell>
          <cell r="AZ57">
            <v>2015</v>
          </cell>
          <cell r="BA57">
            <v>2011</v>
          </cell>
          <cell r="BB57">
            <v>163277956</v>
          </cell>
          <cell r="BC57">
            <v>13</v>
          </cell>
          <cell r="BD57">
            <v>4576875653</v>
          </cell>
          <cell r="BE57">
            <v>3</v>
          </cell>
          <cell r="BF57">
            <v>17502</v>
          </cell>
          <cell r="BG57">
            <v>2</v>
          </cell>
          <cell r="BH57">
            <v>252176.76248428752</v>
          </cell>
          <cell r="BI57">
            <v>231</v>
          </cell>
          <cell r="BJ57">
            <v>9329.1027311164435</v>
          </cell>
          <cell r="BK57">
            <v>140</v>
          </cell>
          <cell r="BL57">
            <v>261505.86521540396</v>
          </cell>
          <cell r="BM57">
            <v>231</v>
          </cell>
          <cell r="BN57">
            <v>3.5674544903350466E-2</v>
          </cell>
          <cell r="BO57">
            <v>140</v>
          </cell>
          <cell r="BP57">
            <v>23833428</v>
          </cell>
          <cell r="BQ57">
            <v>2</v>
          </cell>
          <cell r="BR57">
            <v>24520715</v>
          </cell>
          <cell r="BS57">
            <v>2</v>
          </cell>
          <cell r="BT57">
            <v>5337084</v>
          </cell>
          <cell r="BU57">
            <v>2</v>
          </cell>
          <cell r="BV57">
            <v>4396982</v>
          </cell>
          <cell r="BW57">
            <v>10</v>
          </cell>
          <cell r="BX57">
            <v>0</v>
          </cell>
          <cell r="BY57">
            <v>6</v>
          </cell>
          <cell r="BZ57">
            <v>58088209</v>
          </cell>
          <cell r="CA57">
            <v>2</v>
          </cell>
          <cell r="CB57">
            <v>1532334</v>
          </cell>
          <cell r="CC57">
            <v>16</v>
          </cell>
          <cell r="CD57">
            <v>3222871</v>
          </cell>
          <cell r="CE57">
            <v>2</v>
          </cell>
          <cell r="CF57">
            <v>0</v>
          </cell>
          <cell r="CG57">
            <v>2</v>
          </cell>
          <cell r="CH57">
            <v>3066507</v>
          </cell>
          <cell r="CI57">
            <v>7</v>
          </cell>
          <cell r="CJ57">
            <v>1198566</v>
          </cell>
          <cell r="CK57">
            <v>5</v>
          </cell>
          <cell r="CL57">
            <v>4265073</v>
          </cell>
          <cell r="CM57">
            <v>5</v>
          </cell>
          <cell r="CN57">
            <v>0</v>
          </cell>
          <cell r="CO57">
            <v>19</v>
          </cell>
          <cell r="CP57">
            <v>0</v>
          </cell>
          <cell r="CQ57">
            <v>185</v>
          </cell>
          <cell r="CR57">
            <v>67108487</v>
          </cell>
          <cell r="CS57">
            <v>2</v>
          </cell>
          <cell r="CT57">
            <v>17502</v>
          </cell>
          <cell r="CU57">
            <v>2</v>
          </cell>
          <cell r="CV57">
            <v>5768</v>
          </cell>
          <cell r="CW57">
            <v>184</v>
          </cell>
          <cell r="CX57">
            <v>100952000</v>
          </cell>
          <cell r="CY57">
            <v>2</v>
          </cell>
          <cell r="CZ57">
            <v>16929.599999999999</v>
          </cell>
          <cell r="DA57">
            <v>2</v>
          </cell>
          <cell r="DB57">
            <v>5883</v>
          </cell>
          <cell r="DC57">
            <v>185</v>
          </cell>
          <cell r="DD57">
            <v>101961051</v>
          </cell>
          <cell r="DE57">
            <v>2</v>
          </cell>
          <cell r="DF57">
            <v>1009051</v>
          </cell>
          <cell r="DG57">
            <v>15</v>
          </cell>
          <cell r="DH57">
            <v>2364214</v>
          </cell>
          <cell r="DI57">
            <v>1</v>
          </cell>
          <cell r="DJ57" t="str">
            <v>101</v>
          </cell>
          <cell r="DK57">
            <v>17665.5</v>
          </cell>
          <cell r="DL57">
            <v>17944</v>
          </cell>
          <cell r="DM57">
            <v>17885.5</v>
          </cell>
          <cell r="DN57">
            <v>18110</v>
          </cell>
          <cell r="DO57">
            <v>18083</v>
          </cell>
          <cell r="DP57">
            <v>18114.3</v>
          </cell>
          <cell r="DQ57">
            <v>17859.599999999999</v>
          </cell>
          <cell r="DR57">
            <v>2</v>
          </cell>
          <cell r="DS57">
            <v>17861.2</v>
          </cell>
          <cell r="DT57">
            <v>2</v>
          </cell>
          <cell r="DU57">
            <v>17655.8</v>
          </cell>
          <cell r="DV57">
            <v>2</v>
          </cell>
          <cell r="DW57">
            <v>17691.099999999999</v>
          </cell>
          <cell r="DX57">
            <v>2</v>
          </cell>
          <cell r="DY57">
            <v>17754.3</v>
          </cell>
          <cell r="DZ57">
            <v>2</v>
          </cell>
          <cell r="EA57">
            <v>17676.599999999999</v>
          </cell>
          <cell r="EB57">
            <v>2</v>
          </cell>
          <cell r="EC57">
            <v>17745.5</v>
          </cell>
          <cell r="ED57">
            <v>2</v>
          </cell>
          <cell r="EE57">
            <v>17502</v>
          </cell>
          <cell r="EF57">
            <v>2</v>
          </cell>
          <cell r="EG57">
            <v>16929.599999999999</v>
          </cell>
          <cell r="EH57">
            <v>2</v>
          </cell>
          <cell r="EI57">
            <v>3963.9735729137137</v>
          </cell>
          <cell r="EJ57">
            <v>228</v>
          </cell>
          <cell r="EK57">
            <v>3431.1625200831681</v>
          </cell>
          <cell r="EL57">
            <v>169</v>
          </cell>
          <cell r="EM57">
            <v>2392231</v>
          </cell>
          <cell r="EN57">
            <v>135.41824460105855</v>
          </cell>
          <cell r="EO57">
            <v>3919763</v>
          </cell>
          <cell r="EP57">
            <v>218.44421533660275</v>
          </cell>
          <cell r="EQ57">
            <v>4502289</v>
          </cell>
          <cell r="ER57">
            <v>251.72843923848927</v>
          </cell>
          <cell r="ES57">
            <v>6922645</v>
          </cell>
          <cell r="ET57">
            <v>382.25538376587519</v>
          </cell>
          <cell r="EU57">
            <v>3949943</v>
          </cell>
          <cell r="EV57">
            <v>218.43405408394625</v>
          </cell>
          <cell r="EW57">
            <v>2431043</v>
          </cell>
          <cell r="EX57">
            <v>134.20573800809305</v>
          </cell>
          <cell r="EY57">
            <v>1108498</v>
          </cell>
          <cell r="EZ57">
            <v>62.067347532979468</v>
          </cell>
          <cell r="FA57">
            <v>1952691</v>
          </cell>
          <cell r="FB57">
            <v>109.33565141436539</v>
          </cell>
          <cell r="FC57">
            <v>4536323</v>
          </cell>
          <cell r="FD57">
            <v>253.97638456542671</v>
          </cell>
          <cell r="FE57">
            <v>7901206</v>
          </cell>
          <cell r="FF57">
            <v>447.51333839304931</v>
          </cell>
          <cell r="FG57">
            <v>19361982</v>
          </cell>
          <cell r="FH57">
            <v>1094.4476035972891</v>
          </cell>
          <cell r="FI57">
            <v>21605780</v>
          </cell>
          <cell r="FJ57">
            <v>1216.932236134345</v>
          </cell>
          <cell r="FK57">
            <v>24455107</v>
          </cell>
          <cell r="FL57">
            <v>1397.2749971431836</v>
          </cell>
          <cell r="FM57">
            <v>21774689</v>
          </cell>
          <cell r="FN57">
            <v>1286.1904002457236</v>
          </cell>
          <cell r="FO57">
            <v>2.4843917994407085E-2</v>
          </cell>
          <cell r="FP57">
            <v>3.825338796195369E-2</v>
          </cell>
          <cell r="FQ57">
            <v>4.0569016469945395E-2</v>
          </cell>
          <cell r="FR57">
            <v>5.810934883494602E-2</v>
          </cell>
          <cell r="FS57">
            <v>3.1386006417823749E-2</v>
          </cell>
          <cell r="FT57">
            <v>1.8843772756398633E-2</v>
          </cell>
          <cell r="FU57">
            <v>8.2778874428708991E-3</v>
          </cell>
          <cell r="FV57">
            <v>1.4870799028461022E-2</v>
          </cell>
          <cell r="FW57">
            <v>3.4298762657410171E-2</v>
          </cell>
          <cell r="FX57">
            <v>5.7743018083894856E-2</v>
          </cell>
          <cell r="FY57">
            <v>0.13051354343170804</v>
          </cell>
          <cell r="FZ57">
            <v>0.13920968582955856</v>
          </cell>
          <cell r="GA57">
            <v>0.14985405394252954</v>
          </cell>
          <cell r="GB57">
            <v>0.1238490440084665</v>
          </cell>
          <cell r="GC57">
            <v>93898177</v>
          </cell>
          <cell r="GD57">
            <v>98548625</v>
          </cell>
          <cell r="GE57">
            <v>106476221</v>
          </cell>
          <cell r="GF57">
            <v>112208702</v>
          </cell>
          <cell r="GG57">
            <v>121900506</v>
          </cell>
          <cell r="GH57">
            <v>126579375</v>
          </cell>
          <cell r="GI57">
            <v>132802238</v>
          </cell>
          <cell r="GJ57">
            <v>131310429</v>
          </cell>
          <cell r="GK57">
            <v>132259086</v>
          </cell>
          <cell r="GL57">
            <v>136833963</v>
          </cell>
          <cell r="GM57">
            <v>148352282</v>
          </cell>
          <cell r="GN57">
            <v>155203137.41999999</v>
          </cell>
          <cell r="GO57">
            <v>160330371</v>
          </cell>
          <cell r="GP57">
            <v>175816367.21000004</v>
          </cell>
          <cell r="GQ57">
            <v>2.1972714951718091E-2</v>
          </cell>
          <cell r="GR57">
            <v>-1.8388887938583239E-2</v>
          </cell>
          <cell r="GS57">
            <v>2.5719070310527451E-2</v>
          </cell>
          <cell r="GT57">
            <v>6.2745069233702683E-2</v>
          </cell>
          <cell r="GU57">
            <v>0.11041878064156117</v>
          </cell>
          <cell r="GV57">
            <v>0.11423129571662134</v>
          </cell>
          <cell r="GW57">
            <v>0.1314157754619627</v>
          </cell>
          <cell r="GX57">
            <v>0.13996283963827114</v>
          </cell>
          <cell r="GY57">
            <v>8.1947132183508326E-2</v>
          </cell>
          <cell r="GZ57">
            <v>13.261077844311377</v>
          </cell>
          <cell r="HA57">
            <v>13.552901023890785</v>
          </cell>
          <cell r="HB57">
            <v>13.848524254245973</v>
          </cell>
          <cell r="HC57">
            <v>13.596651398861106</v>
          </cell>
          <cell r="HD57">
            <v>13.415951578302176</v>
          </cell>
          <cell r="HE57">
            <v>13.456192194036154</v>
          </cell>
          <cell r="HF57">
            <v>13.546392390858504</v>
          </cell>
          <cell r="HG57">
            <v>14.609348914858098</v>
          </cell>
          <cell r="HH57">
            <v>1053</v>
          </cell>
          <cell r="HI57" t="str">
            <v>Y</v>
          </cell>
        </row>
        <row r="58">
          <cell r="A58">
            <v>53</v>
          </cell>
          <cell r="B58">
            <v>1062</v>
          </cell>
          <cell r="C58" t="str">
            <v>Center Point-Urbana</v>
          </cell>
          <cell r="D58">
            <v>13.413074391649644</v>
          </cell>
          <cell r="E58">
            <v>92</v>
          </cell>
          <cell r="F58">
            <v>5.4</v>
          </cell>
          <cell r="G58">
            <v>1</v>
          </cell>
          <cell r="H58">
            <v>4.1940496739376938</v>
          </cell>
          <cell r="I58">
            <v>220</v>
          </cell>
          <cell r="J58">
            <v>0.49260473236986663</v>
          </cell>
          <cell r="K58">
            <v>151</v>
          </cell>
          <cell r="L58">
            <v>3.3264196393944419</v>
          </cell>
          <cell r="M58">
            <v>32</v>
          </cell>
          <cell r="N58">
            <v>0</v>
          </cell>
          <cell r="O58">
            <v>6</v>
          </cell>
          <cell r="P58">
            <v>0.24533295246145265</v>
          </cell>
          <cell r="Q58">
            <v>193</v>
          </cell>
          <cell r="R58">
            <v>0</v>
          </cell>
          <cell r="S58">
            <v>8</v>
          </cell>
          <cell r="T58">
            <v>13.658407344111097</v>
          </cell>
          <cell r="U58">
            <v>123</v>
          </cell>
          <cell r="V58">
            <v>0.78408</v>
          </cell>
          <cell r="W58">
            <v>204</v>
          </cell>
          <cell r="X58">
            <v>0</v>
          </cell>
          <cell r="Y58">
            <v>1</v>
          </cell>
          <cell r="Z58">
            <v>0.67</v>
          </cell>
          <cell r="AA58">
            <v>81</v>
          </cell>
          <cell r="AB58">
            <v>0.33</v>
          </cell>
          <cell r="AC58">
            <v>1</v>
          </cell>
          <cell r="AD58">
            <v>1</v>
          </cell>
          <cell r="AE58">
            <v>78</v>
          </cell>
          <cell r="AF58">
            <v>0</v>
          </cell>
          <cell r="AG58">
            <v>19</v>
          </cell>
          <cell r="AH58">
            <v>3.1222099999999999</v>
          </cell>
          <cell r="AI58">
            <v>13</v>
          </cell>
          <cell r="AJ58">
            <v>4.9062900000000003</v>
          </cell>
          <cell r="AK58">
            <v>24</v>
          </cell>
          <cell r="AL58">
            <v>18.564699999999998</v>
          </cell>
          <cell r="AM58">
            <v>33</v>
          </cell>
          <cell r="AN58">
            <v>3948019</v>
          </cell>
          <cell r="AO58">
            <v>112</v>
          </cell>
          <cell r="AP58">
            <v>210436468</v>
          </cell>
          <cell r="AQ58">
            <v>151</v>
          </cell>
          <cell r="AR58">
            <v>7.0000000000000007E-2</v>
          </cell>
          <cell r="AS58">
            <v>6.3481506902518858E-2</v>
          </cell>
          <cell r="AT58">
            <v>0</v>
          </cell>
          <cell r="AU58">
            <v>7.0000000000000007E-2</v>
          </cell>
          <cell r="AV58">
            <v>401737</v>
          </cell>
          <cell r="AW58">
            <v>48</v>
          </cell>
          <cell r="AX58">
            <v>0</v>
          </cell>
          <cell r="AY58">
            <v>89</v>
          </cell>
          <cell r="AZ58">
            <v>2013</v>
          </cell>
          <cell r="BA58">
            <v>2015</v>
          </cell>
          <cell r="BB58">
            <v>10025742</v>
          </cell>
          <cell r="BC58">
            <v>127</v>
          </cell>
          <cell r="BD58">
            <v>220462210</v>
          </cell>
          <cell r="BE58">
            <v>150</v>
          </cell>
          <cell r="BF58">
            <v>1300.2</v>
          </cell>
          <cell r="BG58">
            <v>84</v>
          </cell>
          <cell r="BH58">
            <v>161849.30626057528</v>
          </cell>
          <cell r="BI58">
            <v>349</v>
          </cell>
          <cell r="BJ58">
            <v>7710.9229349330872</v>
          </cell>
          <cell r="BK58">
            <v>154</v>
          </cell>
          <cell r="BL58">
            <v>169560.22919550838</v>
          </cell>
          <cell r="BM58">
            <v>349</v>
          </cell>
          <cell r="BN58">
            <v>4.5476011512358513E-2</v>
          </cell>
          <cell r="BO58">
            <v>117</v>
          </cell>
          <cell r="BP58">
            <v>1136357</v>
          </cell>
          <cell r="BQ58">
            <v>152</v>
          </cell>
          <cell r="BR58">
            <v>882581</v>
          </cell>
          <cell r="BS58">
            <v>158</v>
          </cell>
          <cell r="BT58">
            <v>103662</v>
          </cell>
          <cell r="BU58">
            <v>135</v>
          </cell>
          <cell r="BV58">
            <v>700000</v>
          </cell>
          <cell r="BW58">
            <v>58</v>
          </cell>
          <cell r="BX58">
            <v>0</v>
          </cell>
          <cell r="BY58">
            <v>6</v>
          </cell>
          <cell r="BZ58">
            <v>2822600</v>
          </cell>
          <cell r="CA58">
            <v>132</v>
          </cell>
          <cell r="CB58">
            <v>51627</v>
          </cell>
          <cell r="CC58">
            <v>179</v>
          </cell>
          <cell r="CD58">
            <v>165000</v>
          </cell>
          <cell r="CE58">
            <v>178</v>
          </cell>
          <cell r="CF58">
            <v>0</v>
          </cell>
          <cell r="CG58">
            <v>2</v>
          </cell>
          <cell r="CH58">
            <v>147710</v>
          </cell>
          <cell r="CI58">
            <v>102</v>
          </cell>
          <cell r="CJ58">
            <v>72753</v>
          </cell>
          <cell r="CK58">
            <v>140</v>
          </cell>
          <cell r="CL58">
            <v>220463</v>
          </cell>
          <cell r="CM58">
            <v>105</v>
          </cell>
          <cell r="CN58">
            <v>0</v>
          </cell>
          <cell r="CO58">
            <v>19</v>
          </cell>
          <cell r="CP58">
            <v>688329</v>
          </cell>
          <cell r="CQ58">
            <v>38</v>
          </cell>
          <cell r="CR58">
            <v>3948019</v>
          </cell>
          <cell r="CS58">
            <v>112</v>
          </cell>
          <cell r="CT58">
            <v>1300.2</v>
          </cell>
          <cell r="CU58">
            <v>84</v>
          </cell>
          <cell r="CV58">
            <v>5768</v>
          </cell>
          <cell r="CW58">
            <v>184</v>
          </cell>
          <cell r="CX58">
            <v>7499554</v>
          </cell>
          <cell r="CY58">
            <v>85</v>
          </cell>
          <cell r="CZ58">
            <v>1308.5999999999999</v>
          </cell>
          <cell r="DA58">
            <v>81</v>
          </cell>
          <cell r="DB58">
            <v>5883</v>
          </cell>
          <cell r="DC58">
            <v>185</v>
          </cell>
          <cell r="DD58">
            <v>7698494</v>
          </cell>
          <cell r="DE58">
            <v>84</v>
          </cell>
          <cell r="DF58">
            <v>198940</v>
          </cell>
          <cell r="DG58">
            <v>58</v>
          </cell>
          <cell r="DH58">
            <v>0</v>
          </cell>
          <cell r="DI58">
            <v>223</v>
          </cell>
          <cell r="DJ58" t="str">
            <v>No Guar</v>
          </cell>
          <cell r="DK58">
            <v>954.8</v>
          </cell>
          <cell r="DL58">
            <v>965.8</v>
          </cell>
          <cell r="DM58">
            <v>974.2</v>
          </cell>
          <cell r="DN58">
            <v>984.2</v>
          </cell>
          <cell r="DO58">
            <v>1029.8</v>
          </cell>
          <cell r="DP58">
            <v>1050.2</v>
          </cell>
          <cell r="DQ58">
            <v>1081.8</v>
          </cell>
          <cell r="DR58">
            <v>105</v>
          </cell>
          <cell r="DS58">
            <v>1088.9000000000001</v>
          </cell>
          <cell r="DT58">
            <v>104</v>
          </cell>
          <cell r="DU58">
            <v>1109.7</v>
          </cell>
          <cell r="DV58">
            <v>100</v>
          </cell>
          <cell r="DW58">
            <v>1140.7</v>
          </cell>
          <cell r="DX58">
            <v>97</v>
          </cell>
          <cell r="DY58">
            <v>1189.3</v>
          </cell>
          <cell r="DZ58">
            <v>97</v>
          </cell>
          <cell r="EA58">
            <v>1221.5</v>
          </cell>
          <cell r="EB58">
            <v>92</v>
          </cell>
          <cell r="EC58">
            <v>1246.8</v>
          </cell>
          <cell r="ED58">
            <v>90</v>
          </cell>
          <cell r="EE58">
            <v>1300.2</v>
          </cell>
          <cell r="EF58">
            <v>84</v>
          </cell>
          <cell r="EG58">
            <v>1308.5999999999999</v>
          </cell>
          <cell r="EH58">
            <v>81</v>
          </cell>
          <cell r="EI58">
            <v>3016.979214427633</v>
          </cell>
          <cell r="EJ58">
            <v>338</v>
          </cell>
          <cell r="EK58">
            <v>2156.9616383921748</v>
          </cell>
          <cell r="EL58">
            <v>351</v>
          </cell>
          <cell r="EM58">
            <v>865115</v>
          </cell>
          <cell r="EN58">
            <v>906.06933389191454</v>
          </cell>
          <cell r="EO58">
            <v>885517</v>
          </cell>
          <cell r="EP58">
            <v>916.87409401532409</v>
          </cell>
          <cell r="EQ58">
            <v>1096571</v>
          </cell>
          <cell r="ER58">
            <v>1125.6117840279203</v>
          </cell>
          <cell r="ES58">
            <v>1063785</v>
          </cell>
          <cell r="ET58">
            <v>1080.86262954684</v>
          </cell>
          <cell r="EU58">
            <v>966000</v>
          </cell>
          <cell r="EV58">
            <v>938.04622256748883</v>
          </cell>
          <cell r="EW58">
            <v>969911</v>
          </cell>
          <cell r="EX58">
            <v>923.54884783850696</v>
          </cell>
          <cell r="EY58">
            <v>1357156</v>
          </cell>
          <cell r="EZ58">
            <v>1254.5350342022555</v>
          </cell>
          <cell r="FA58">
            <v>1665172</v>
          </cell>
          <cell r="FB58">
            <v>1539.2604917729711</v>
          </cell>
          <cell r="FC58">
            <v>1721847</v>
          </cell>
          <cell r="FD58">
            <v>1581.2719257966753</v>
          </cell>
          <cell r="FE58">
            <v>1385534</v>
          </cell>
          <cell r="FF58">
            <v>1248.5662791745517</v>
          </cell>
          <cell r="FG58">
            <v>723048</v>
          </cell>
          <cell r="FH58">
            <v>633.86341719996494</v>
          </cell>
          <cell r="FI58">
            <v>526192</v>
          </cell>
          <cell r="FJ58">
            <v>442.43840914823846</v>
          </cell>
          <cell r="FK58">
            <v>638123</v>
          </cell>
          <cell r="FL58">
            <v>490.7883402553453</v>
          </cell>
          <cell r="FM58">
            <v>789351</v>
          </cell>
          <cell r="FN58">
            <v>603.20265933058238</v>
          </cell>
          <cell r="FO58">
            <v>0.15461337140308085</v>
          </cell>
          <cell r="FP58">
            <v>0.14867648567435959</v>
          </cell>
          <cell r="FQ58">
            <v>0.17467874890643686</v>
          </cell>
          <cell r="FR58">
            <v>0.15735905825828669</v>
          </cell>
          <cell r="FS58">
            <v>0.14149092473400512</v>
          </cell>
          <cell r="FT58">
            <v>0.12836857815313077</v>
          </cell>
          <cell r="FU58">
            <v>0.1665325683450492</v>
          </cell>
          <cell r="FV58">
            <v>0.23965547291374115</v>
          </cell>
          <cell r="FW58">
            <v>0.22618890764038654</v>
          </cell>
          <cell r="FX58">
            <v>0.15773794649245751</v>
          </cell>
          <cell r="FY58">
            <v>7.7443849974122833E-2</v>
          </cell>
          <cell r="FZ58">
            <v>5.4944572608454624E-2</v>
          </cell>
          <cell r="GA58">
            <v>6.0387209918097415E-2</v>
          </cell>
          <cell r="GB58">
            <v>7.1133193548321691E-2</v>
          </cell>
          <cell r="GC58">
            <v>4730229</v>
          </cell>
          <cell r="GD58">
            <v>5070482</v>
          </cell>
          <cell r="GE58">
            <v>5181073</v>
          </cell>
          <cell r="GF58">
            <v>5696455</v>
          </cell>
          <cell r="GG58">
            <v>5861293</v>
          </cell>
          <cell r="GH58">
            <v>6585762</v>
          </cell>
          <cell r="GI58">
            <v>6792337</v>
          </cell>
          <cell r="GJ58">
            <v>6948191</v>
          </cell>
          <cell r="GK58">
            <v>7612429</v>
          </cell>
          <cell r="GL58">
            <v>8783771</v>
          </cell>
          <cell r="GM58">
            <v>9336416</v>
          </cell>
          <cell r="GN58">
            <v>9576778.4700000007</v>
          </cell>
          <cell r="GO58">
            <v>10444238</v>
          </cell>
          <cell r="GP58">
            <v>11096802.5</v>
          </cell>
          <cell r="GQ58">
            <v>5.3065549184845281E-2</v>
          </cell>
          <cell r="GR58">
            <v>6.2266645983115786E-2</v>
          </cell>
          <cell r="GS58">
            <v>9.7637482913900425E-2</v>
          </cell>
          <cell r="GT58">
            <v>8.7131788958707171E-2</v>
          </cell>
          <cell r="GU58">
            <v>2.9494519416431719E-2</v>
          </cell>
          <cell r="GV58">
            <v>-4.120143507029201E-2</v>
          </cell>
          <cell r="GW58">
            <v>-6.6248078800128049E-2</v>
          </cell>
          <cell r="GX58">
            <v>-3.5712386359005428E-2</v>
          </cell>
          <cell r="GY58">
            <v>-3.2455642971541521E-2</v>
          </cell>
          <cell r="GZ58">
            <v>12.881226053639848</v>
          </cell>
          <cell r="HA58">
            <v>12.729199788023319</v>
          </cell>
          <cell r="HB58">
            <v>12.268597104343485</v>
          </cell>
          <cell r="HC58">
            <v>12.124928147154627</v>
          </cell>
          <cell r="HD58">
            <v>12.460088478553567</v>
          </cell>
          <cell r="HE58">
            <v>12.999255536943981</v>
          </cell>
          <cell r="HF58">
            <v>13.519822156354206</v>
          </cell>
          <cell r="HG58">
            <v>12.03888888888889</v>
          </cell>
          <cell r="HH58">
            <v>1062</v>
          </cell>
          <cell r="HI58" t="str">
            <v>Y</v>
          </cell>
        </row>
        <row r="59">
          <cell r="A59">
            <v>54</v>
          </cell>
          <cell r="B59">
            <v>1071</v>
          </cell>
          <cell r="C59" t="str">
            <v>Centerville</v>
          </cell>
          <cell r="D59">
            <v>14.563295055494116</v>
          </cell>
          <cell r="E59">
            <v>38</v>
          </cell>
          <cell r="F59">
            <v>5.4</v>
          </cell>
          <cell r="G59">
            <v>1</v>
          </cell>
          <cell r="H59">
            <v>7.3596142689563795</v>
          </cell>
          <cell r="I59">
            <v>4</v>
          </cell>
          <cell r="J59">
            <v>0.70219633888781041</v>
          </cell>
          <cell r="K59">
            <v>114</v>
          </cell>
          <cell r="L59">
            <v>1.1014844531573496</v>
          </cell>
          <cell r="M59">
            <v>246</v>
          </cell>
          <cell r="N59">
            <v>0</v>
          </cell>
          <cell r="O59">
            <v>6</v>
          </cell>
          <cell r="P59">
            <v>1.0711936306955225E-2</v>
          </cell>
          <cell r="Q59">
            <v>335</v>
          </cell>
          <cell r="R59">
            <v>0</v>
          </cell>
          <cell r="S59">
            <v>8</v>
          </cell>
          <cell r="T59">
            <v>14.574006991801072</v>
          </cell>
          <cell r="U59">
            <v>65</v>
          </cell>
          <cell r="V59">
            <v>1.46865</v>
          </cell>
          <cell r="W59">
            <v>40</v>
          </cell>
          <cell r="X59">
            <v>0</v>
          </cell>
          <cell r="Y59">
            <v>1</v>
          </cell>
          <cell r="Z59">
            <v>0.56589</v>
          </cell>
          <cell r="AA59">
            <v>172</v>
          </cell>
          <cell r="AB59">
            <v>0.33</v>
          </cell>
          <cell r="AC59">
            <v>1</v>
          </cell>
          <cell r="AD59">
            <v>0.89589000000000008</v>
          </cell>
          <cell r="AE59">
            <v>163</v>
          </cell>
          <cell r="AF59">
            <v>0</v>
          </cell>
          <cell r="AG59">
            <v>19</v>
          </cell>
          <cell r="AH59">
            <v>0.65322999999999998</v>
          </cell>
          <cell r="AI59">
            <v>151</v>
          </cell>
          <cell r="AJ59">
            <v>3.0177699999999996</v>
          </cell>
          <cell r="AK59">
            <v>102</v>
          </cell>
          <cell r="AL59">
            <v>17.59178</v>
          </cell>
          <cell r="AM59">
            <v>54</v>
          </cell>
          <cell r="AN59">
            <v>3840436</v>
          </cell>
          <cell r="AO59">
            <v>118</v>
          </cell>
          <cell r="AP59">
            <v>217887778</v>
          </cell>
          <cell r="AQ59">
            <v>140</v>
          </cell>
          <cell r="AR59">
            <v>0.02</v>
          </cell>
          <cell r="AS59">
            <v>1.2318358163889201E-2</v>
          </cell>
          <cell r="AT59">
            <v>0.02</v>
          </cell>
          <cell r="AU59">
            <v>0.04</v>
          </cell>
          <cell r="AV59">
            <v>96663</v>
          </cell>
          <cell r="AW59">
            <v>237</v>
          </cell>
          <cell r="AX59">
            <v>96663</v>
          </cell>
          <cell r="AY59">
            <v>43</v>
          </cell>
          <cell r="AZ59">
            <v>2011</v>
          </cell>
          <cell r="BA59">
            <v>2012</v>
          </cell>
          <cell r="BB59">
            <v>4779799</v>
          </cell>
          <cell r="BC59">
            <v>171</v>
          </cell>
          <cell r="BD59">
            <v>222667577</v>
          </cell>
          <cell r="BE59">
            <v>148</v>
          </cell>
          <cell r="BF59">
            <v>1522</v>
          </cell>
          <cell r="BG59">
            <v>63</v>
          </cell>
          <cell r="BH59">
            <v>143158.85545335084</v>
          </cell>
          <cell r="BI59">
            <v>358</v>
          </cell>
          <cell r="BJ59">
            <v>3140.4724047306177</v>
          </cell>
          <cell r="BK59">
            <v>218</v>
          </cell>
          <cell r="BL59">
            <v>146299.32785808147</v>
          </cell>
          <cell r="BM59">
            <v>358</v>
          </cell>
          <cell r="BN59">
            <v>2.1466075413395277E-2</v>
          </cell>
          <cell r="BO59">
            <v>189</v>
          </cell>
          <cell r="BP59">
            <v>1176594</v>
          </cell>
          <cell r="BQ59">
            <v>142</v>
          </cell>
          <cell r="BR59">
            <v>1603570</v>
          </cell>
          <cell r="BS59">
            <v>77</v>
          </cell>
          <cell r="BT59">
            <v>153000</v>
          </cell>
          <cell r="BU59">
            <v>101</v>
          </cell>
          <cell r="BV59">
            <v>240000</v>
          </cell>
          <cell r="BW59">
            <v>223</v>
          </cell>
          <cell r="BX59">
            <v>0</v>
          </cell>
          <cell r="BY59">
            <v>6</v>
          </cell>
          <cell r="BZ59">
            <v>3173164</v>
          </cell>
          <cell r="CA59">
            <v>109</v>
          </cell>
          <cell r="CB59">
            <v>2334</v>
          </cell>
          <cell r="CC59">
            <v>332</v>
          </cell>
          <cell r="CD59">
            <v>320000</v>
          </cell>
          <cell r="CE59">
            <v>73</v>
          </cell>
          <cell r="CF59">
            <v>0</v>
          </cell>
          <cell r="CG59">
            <v>2</v>
          </cell>
          <cell r="CH59">
            <v>126005</v>
          </cell>
          <cell r="CI59">
            <v>121</v>
          </cell>
          <cell r="CJ59">
            <v>73480</v>
          </cell>
          <cell r="CK59">
            <v>138</v>
          </cell>
          <cell r="CL59">
            <v>199485</v>
          </cell>
          <cell r="CM59">
            <v>122</v>
          </cell>
          <cell r="CN59">
            <v>0</v>
          </cell>
          <cell r="CO59">
            <v>19</v>
          </cell>
          <cell r="CP59">
            <v>145453</v>
          </cell>
          <cell r="CQ59">
            <v>147</v>
          </cell>
          <cell r="CR59">
            <v>3840436</v>
          </cell>
          <cell r="CS59">
            <v>118</v>
          </cell>
          <cell r="CT59">
            <v>1522</v>
          </cell>
          <cell r="CU59">
            <v>63</v>
          </cell>
          <cell r="CV59">
            <v>5827</v>
          </cell>
          <cell r="CW59">
            <v>85</v>
          </cell>
          <cell r="CX59">
            <v>8868694</v>
          </cell>
          <cell r="CY59">
            <v>64</v>
          </cell>
          <cell r="CZ59">
            <v>1474.8</v>
          </cell>
          <cell r="DA59">
            <v>66</v>
          </cell>
          <cell r="DB59">
            <v>5942</v>
          </cell>
          <cell r="DC59">
            <v>85</v>
          </cell>
          <cell r="DD59">
            <v>8957381</v>
          </cell>
          <cell r="DE59">
            <v>64</v>
          </cell>
          <cell r="DF59">
            <v>88687</v>
          </cell>
          <cell r="DG59">
            <v>120</v>
          </cell>
          <cell r="DH59">
            <v>194119</v>
          </cell>
          <cell r="DI59">
            <v>24</v>
          </cell>
          <cell r="DJ59" t="str">
            <v>101</v>
          </cell>
          <cell r="DK59">
            <v>1818</v>
          </cell>
          <cell r="DL59">
            <v>1804.9</v>
          </cell>
          <cell r="DM59">
            <v>1761.9</v>
          </cell>
          <cell r="DN59">
            <v>1709.5</v>
          </cell>
          <cell r="DO59">
            <v>1690.3</v>
          </cell>
          <cell r="DP59">
            <v>1700</v>
          </cell>
          <cell r="DQ59">
            <v>1656</v>
          </cell>
          <cell r="DR59">
            <v>59</v>
          </cell>
          <cell r="DS59">
            <v>1681.1</v>
          </cell>
          <cell r="DT59">
            <v>57</v>
          </cell>
          <cell r="DU59">
            <v>1638.9</v>
          </cell>
          <cell r="DV59">
            <v>59</v>
          </cell>
          <cell r="DW59">
            <v>1586.7</v>
          </cell>
          <cell r="DX59">
            <v>63</v>
          </cell>
          <cell r="DY59">
            <v>1580.4</v>
          </cell>
          <cell r="DZ59">
            <v>63</v>
          </cell>
          <cell r="EA59">
            <v>1520</v>
          </cell>
          <cell r="EB59">
            <v>65</v>
          </cell>
          <cell r="EC59">
            <v>1508.8</v>
          </cell>
          <cell r="ED59">
            <v>65</v>
          </cell>
          <cell r="EE59">
            <v>1522</v>
          </cell>
          <cell r="EF59">
            <v>63</v>
          </cell>
          <cell r="EG59">
            <v>1474.8</v>
          </cell>
          <cell r="EH59">
            <v>66</v>
          </cell>
          <cell r="EI59">
            <v>2604.0385136967725</v>
          </cell>
          <cell r="EJ59">
            <v>355</v>
          </cell>
          <cell r="EK59">
            <v>2151.5893680499053</v>
          </cell>
          <cell r="EL59">
            <v>352</v>
          </cell>
          <cell r="EM59">
            <v>593173</v>
          </cell>
          <cell r="EN59">
            <v>326.27777777777777</v>
          </cell>
          <cell r="EO59">
            <v>689986</v>
          </cell>
          <cell r="EP59">
            <v>382.28489112970243</v>
          </cell>
          <cell r="EQ59">
            <v>730671</v>
          </cell>
          <cell r="ER59">
            <v>414.70628298995399</v>
          </cell>
          <cell r="ES59">
            <v>696916</v>
          </cell>
          <cell r="ET59">
            <v>407.67241883591691</v>
          </cell>
          <cell r="EU59">
            <v>718291</v>
          </cell>
          <cell r="EV59">
            <v>424.94882565225112</v>
          </cell>
          <cell r="EW59">
            <v>685625</v>
          </cell>
          <cell r="EX59">
            <v>403.30882352941177</v>
          </cell>
          <cell r="EY59">
            <v>684359</v>
          </cell>
          <cell r="EZ59">
            <v>413.2602657004831</v>
          </cell>
          <cell r="FA59">
            <v>747586</v>
          </cell>
          <cell r="FB59">
            <v>451.44082125603865</v>
          </cell>
          <cell r="FC59">
            <v>775399</v>
          </cell>
          <cell r="FD59">
            <v>461.24501814288266</v>
          </cell>
          <cell r="FE59">
            <v>648679</v>
          </cell>
          <cell r="FF59">
            <v>395.80145219354443</v>
          </cell>
          <cell r="FG59">
            <v>1815302</v>
          </cell>
          <cell r="FH59">
            <v>1144.0738639944539</v>
          </cell>
          <cell r="FI59">
            <v>1862884</v>
          </cell>
          <cell r="FJ59">
            <v>1178.7420906099721</v>
          </cell>
          <cell r="FK59">
            <v>1931191</v>
          </cell>
          <cell r="FL59">
            <v>1268.8508541392905</v>
          </cell>
          <cell r="FM59">
            <v>1966039</v>
          </cell>
          <cell r="FN59">
            <v>1333.0885543802549</v>
          </cell>
          <cell r="FO59">
            <v>5.3318974068199076E-2</v>
          </cell>
          <cell r="FP59">
            <v>6.4453921750417212E-2</v>
          </cell>
          <cell r="FQ59">
            <v>6.628241839645517E-2</v>
          </cell>
          <cell r="FR59">
            <v>6.1259354055203177E-2</v>
          </cell>
          <cell r="FS59">
            <v>6.13435385391361E-2</v>
          </cell>
          <cell r="FT59">
            <v>5.6293264735123819E-2</v>
          </cell>
          <cell r="FU59">
            <v>5.453248343408848E-2</v>
          </cell>
          <cell r="FV59">
            <v>6.3327659771282574E-2</v>
          </cell>
          <cell r="FW59">
            <v>6.2697390098505543E-2</v>
          </cell>
          <cell r="FX59">
            <v>5.1728193870819984E-2</v>
          </cell>
          <cell r="FY59">
            <v>0.1439001063415303</v>
          </cell>
          <cell r="FZ59">
            <v>0.14475154922552244</v>
          </cell>
          <cell r="GA59">
            <v>0.14402092608750774</v>
          </cell>
          <cell r="GB59">
            <v>0.13996191029968422</v>
          </cell>
          <cell r="GC59">
            <v>10531816</v>
          </cell>
          <cell r="GD59">
            <v>10015119</v>
          </cell>
          <cell r="GE59">
            <v>10292931</v>
          </cell>
          <cell r="GF59">
            <v>10679567</v>
          </cell>
          <cell r="GG59">
            <v>10991027</v>
          </cell>
          <cell r="GH59">
            <v>11493896</v>
          </cell>
          <cell r="GI59">
            <v>11865207</v>
          </cell>
          <cell r="GJ59">
            <v>11805047</v>
          </cell>
          <cell r="GK59">
            <v>12367325</v>
          </cell>
          <cell r="GL59">
            <v>12540144</v>
          </cell>
          <cell r="GM59">
            <v>12615015</v>
          </cell>
          <cell r="GN59">
            <v>12869527.199999999</v>
          </cell>
          <cell r="GO59">
            <v>13340793</v>
          </cell>
          <cell r="GP59">
            <v>14046957.459999999</v>
          </cell>
          <cell r="GQ59">
            <v>7.1905999352620667E-2</v>
          </cell>
          <cell r="GR59">
            <v>5.636551159601335E-2</v>
          </cell>
          <cell r="GS59">
            <v>3.5316386520896838E-2</v>
          </cell>
          <cell r="GT59">
            <v>9.2924645912239607E-3</v>
          </cell>
          <cell r="GU59">
            <v>-2.795462181368286E-2</v>
          </cell>
          <cell r="GV59">
            <v>-2.4020022750865764E-2</v>
          </cell>
          <cell r="GW59">
            <v>-2.3377314818469552E-2</v>
          </cell>
          <cell r="GX59">
            <v>-1.8054020431573389E-2</v>
          </cell>
          <cell r="GY59">
            <v>-4.3758967898674374E-2</v>
          </cell>
          <cell r="GZ59">
            <v>12.003902298019945</v>
          </cell>
          <cell r="HA59">
            <v>12.006593406593407</v>
          </cell>
          <cell r="HB59">
            <v>11.695764272559853</v>
          </cell>
          <cell r="HC59">
            <v>12.097131931166349</v>
          </cell>
          <cell r="HD59">
            <v>11.808155339805825</v>
          </cell>
          <cell r="HE59">
            <v>12.478557114228458</v>
          </cell>
          <cell r="HF59">
            <v>12.586916189400663</v>
          </cell>
          <cell r="HG59">
            <v>12.079365079365079</v>
          </cell>
          <cell r="HH59">
            <v>1071</v>
          </cell>
          <cell r="HI59" t="str">
            <v>Y</v>
          </cell>
        </row>
        <row r="60">
          <cell r="A60">
            <v>55</v>
          </cell>
          <cell r="B60">
            <v>1080</v>
          </cell>
          <cell r="C60" t="str">
            <v>Central</v>
          </cell>
          <cell r="D60">
            <v>12.724936610242924</v>
          </cell>
          <cell r="E60">
            <v>139</v>
          </cell>
          <cell r="F60">
            <v>5.4</v>
          </cell>
          <cell r="G60">
            <v>1</v>
          </cell>
          <cell r="H60">
            <v>4.723242611850587</v>
          </cell>
          <cell r="I60">
            <v>146</v>
          </cell>
          <cell r="J60">
            <v>0.5625285223934624</v>
          </cell>
          <cell r="K60">
            <v>134</v>
          </cell>
          <cell r="L60">
            <v>2.0391658936763011</v>
          </cell>
          <cell r="M60">
            <v>136</v>
          </cell>
          <cell r="N60">
            <v>0</v>
          </cell>
          <cell r="O60">
            <v>6</v>
          </cell>
          <cell r="P60">
            <v>0.20381814687621125</v>
          </cell>
          <cell r="Q60">
            <v>213</v>
          </cell>
          <cell r="R60">
            <v>0</v>
          </cell>
          <cell r="S60">
            <v>8</v>
          </cell>
          <cell r="T60">
            <v>12.928754757119135</v>
          </cell>
          <cell r="U60">
            <v>160</v>
          </cell>
          <cell r="V60">
            <v>0.49220999999999998</v>
          </cell>
          <cell r="W60">
            <v>294</v>
          </cell>
          <cell r="X60">
            <v>0</v>
          </cell>
          <cell r="Y60">
            <v>1</v>
          </cell>
          <cell r="Z60">
            <v>0.31824000000000002</v>
          </cell>
          <cell r="AA60">
            <v>205</v>
          </cell>
          <cell r="AB60">
            <v>0.33</v>
          </cell>
          <cell r="AC60">
            <v>1</v>
          </cell>
          <cell r="AD60">
            <v>0.64824000000000004</v>
          </cell>
          <cell r="AE60">
            <v>199</v>
          </cell>
          <cell r="AF60">
            <v>0</v>
          </cell>
          <cell r="AG60">
            <v>19</v>
          </cell>
          <cell r="AH60">
            <v>0</v>
          </cell>
          <cell r="AI60">
            <v>184</v>
          </cell>
          <cell r="AJ60">
            <v>1.14045</v>
          </cell>
          <cell r="AK60">
            <v>315</v>
          </cell>
          <cell r="AL60">
            <v>14.0692</v>
          </cell>
          <cell r="AM60">
            <v>236</v>
          </cell>
          <cell r="AN60">
            <v>2003432</v>
          </cell>
          <cell r="AO60">
            <v>261</v>
          </cell>
          <cell r="AP60">
            <v>142215011</v>
          </cell>
          <cell r="AQ60">
            <v>241</v>
          </cell>
          <cell r="AR60">
            <v>0.08</v>
          </cell>
          <cell r="AS60">
            <v>7.9916548642353105E-2</v>
          </cell>
          <cell r="AT60">
            <v>0.02</v>
          </cell>
          <cell r="AU60">
            <v>0.1</v>
          </cell>
          <cell r="AV60">
            <v>205700</v>
          </cell>
          <cell r="AW60">
            <v>138</v>
          </cell>
          <cell r="AX60">
            <v>51425</v>
          </cell>
          <cell r="AY60">
            <v>70</v>
          </cell>
          <cell r="AZ60">
            <v>2016</v>
          </cell>
          <cell r="BA60">
            <v>2011</v>
          </cell>
          <cell r="BB60">
            <v>3979335</v>
          </cell>
          <cell r="BC60">
            <v>182</v>
          </cell>
          <cell r="BD60">
            <v>146194346</v>
          </cell>
          <cell r="BE60">
            <v>241</v>
          </cell>
          <cell r="BF60">
            <v>530.20000000000005</v>
          </cell>
          <cell r="BG60">
            <v>228</v>
          </cell>
          <cell r="BH60">
            <v>268228.9909468125</v>
          </cell>
          <cell r="BI60">
            <v>194</v>
          </cell>
          <cell r="BJ60">
            <v>7505.3470388532623</v>
          </cell>
          <cell r="BK60">
            <v>155</v>
          </cell>
          <cell r="BL60">
            <v>275734.33798566577</v>
          </cell>
          <cell r="BM60">
            <v>201</v>
          </cell>
          <cell r="BN60">
            <v>2.7219486313102698E-2</v>
          </cell>
          <cell r="BO60">
            <v>164</v>
          </cell>
          <cell r="BP60">
            <v>767961</v>
          </cell>
          <cell r="BQ60">
            <v>247</v>
          </cell>
          <cell r="BR60">
            <v>671716</v>
          </cell>
          <cell r="BS60">
            <v>220</v>
          </cell>
          <cell r="BT60">
            <v>80000</v>
          </cell>
          <cell r="BU60">
            <v>166</v>
          </cell>
          <cell r="BV60">
            <v>290000</v>
          </cell>
          <cell r="BW60">
            <v>198</v>
          </cell>
          <cell r="BX60">
            <v>0</v>
          </cell>
          <cell r="BY60">
            <v>6</v>
          </cell>
          <cell r="BZ60">
            <v>1809677</v>
          </cell>
          <cell r="CA60">
            <v>229</v>
          </cell>
          <cell r="CB60">
            <v>28986</v>
          </cell>
          <cell r="CC60">
            <v>228</v>
          </cell>
          <cell r="CD60">
            <v>70000</v>
          </cell>
          <cell r="CE60">
            <v>304</v>
          </cell>
          <cell r="CF60">
            <v>0</v>
          </cell>
          <cell r="CG60">
            <v>2</v>
          </cell>
          <cell r="CH60">
            <v>46525</v>
          </cell>
          <cell r="CI60">
            <v>207</v>
          </cell>
          <cell r="CJ60">
            <v>48244</v>
          </cell>
          <cell r="CK60">
            <v>228</v>
          </cell>
          <cell r="CL60">
            <v>94769</v>
          </cell>
          <cell r="CM60">
            <v>225</v>
          </cell>
          <cell r="CN60">
            <v>0</v>
          </cell>
          <cell r="CO60">
            <v>19</v>
          </cell>
          <cell r="CP60">
            <v>0</v>
          </cell>
          <cell r="CQ60">
            <v>185</v>
          </cell>
          <cell r="CR60">
            <v>2003432</v>
          </cell>
          <cell r="CS60">
            <v>261</v>
          </cell>
          <cell r="CT60">
            <v>530.20000000000005</v>
          </cell>
          <cell r="CU60">
            <v>228</v>
          </cell>
          <cell r="CV60">
            <v>5768</v>
          </cell>
          <cell r="CW60">
            <v>184</v>
          </cell>
          <cell r="CX60">
            <v>3163144</v>
          </cell>
          <cell r="CY60">
            <v>223</v>
          </cell>
          <cell r="CZ60">
            <v>516.79999999999995</v>
          </cell>
          <cell r="DA60">
            <v>226</v>
          </cell>
          <cell r="DB60">
            <v>5883</v>
          </cell>
          <cell r="DC60">
            <v>185</v>
          </cell>
          <cell r="DD60">
            <v>3088776</v>
          </cell>
          <cell r="DE60">
            <v>232</v>
          </cell>
          <cell r="DF60">
            <v>-74368</v>
          </cell>
          <cell r="DG60">
            <v>335</v>
          </cell>
          <cell r="DH60">
            <v>48442</v>
          </cell>
          <cell r="DI60">
            <v>151</v>
          </cell>
          <cell r="DJ60" t="str">
            <v>101</v>
          </cell>
          <cell r="DK60">
            <v>768.6</v>
          </cell>
          <cell r="DL60">
            <v>752.8</v>
          </cell>
          <cell r="DM60">
            <v>728</v>
          </cell>
          <cell r="DN60">
            <v>703.9</v>
          </cell>
          <cell r="DO60">
            <v>682.6</v>
          </cell>
          <cell r="DP60">
            <v>658.9</v>
          </cell>
          <cell r="DQ60">
            <v>642.4</v>
          </cell>
          <cell r="DR60">
            <v>200</v>
          </cell>
          <cell r="DS60">
            <v>611.5</v>
          </cell>
          <cell r="DT60">
            <v>207</v>
          </cell>
          <cell r="DU60">
            <v>606.9</v>
          </cell>
          <cell r="DV60">
            <v>206</v>
          </cell>
          <cell r="DW60">
            <v>587.29999999999995</v>
          </cell>
          <cell r="DX60">
            <v>209</v>
          </cell>
          <cell r="DY60">
            <v>578.20000000000005</v>
          </cell>
          <cell r="DZ60">
            <v>215</v>
          </cell>
          <cell r="EA60">
            <v>576.9</v>
          </cell>
          <cell r="EB60">
            <v>214</v>
          </cell>
          <cell r="EC60">
            <v>564.70000000000005</v>
          </cell>
          <cell r="ED60">
            <v>221</v>
          </cell>
          <cell r="EE60">
            <v>530.20000000000005</v>
          </cell>
          <cell r="EF60">
            <v>226</v>
          </cell>
          <cell r="EG60">
            <v>516.79999999999995</v>
          </cell>
          <cell r="EH60">
            <v>226</v>
          </cell>
          <cell r="EI60">
            <v>3876.6099071207432</v>
          </cell>
          <cell r="EJ60">
            <v>235</v>
          </cell>
          <cell r="EK60">
            <v>3501.6969814241488</v>
          </cell>
          <cell r="EL60">
            <v>151</v>
          </cell>
          <cell r="EM60">
            <v>1174611</v>
          </cell>
          <cell r="EN60">
            <v>1528.247462919594</v>
          </cell>
          <cell r="EO60">
            <v>1196046</v>
          </cell>
          <cell r="EP60">
            <v>1588.796493092455</v>
          </cell>
          <cell r="EQ60">
            <v>1112024</v>
          </cell>
          <cell r="ER60">
            <v>1527.5054945054944</v>
          </cell>
          <cell r="ES60">
            <v>1028438</v>
          </cell>
          <cell r="ET60">
            <v>1461.0569683193637</v>
          </cell>
          <cell r="EU60">
            <v>849206</v>
          </cell>
          <cell r="EV60">
            <v>1244.0755933196601</v>
          </cell>
          <cell r="EW60">
            <v>674107</v>
          </cell>
          <cell r="EX60">
            <v>1023.0793747154348</v>
          </cell>
          <cell r="EY60">
            <v>564944</v>
          </cell>
          <cell r="EZ60">
            <v>879.42714819427147</v>
          </cell>
          <cell r="FA60">
            <v>388415</v>
          </cell>
          <cell r="FB60">
            <v>604.63107098381079</v>
          </cell>
          <cell r="FC60">
            <v>161810</v>
          </cell>
          <cell r="FD60">
            <v>264.61161079313166</v>
          </cell>
          <cell r="FE60">
            <v>-17470</v>
          </cell>
          <cell r="FF60">
            <v>-28.785631899818753</v>
          </cell>
          <cell r="FG60">
            <v>120964</v>
          </cell>
          <cell r="FH60">
            <v>205.96628639536866</v>
          </cell>
          <cell r="FI60">
            <v>-73917</v>
          </cell>
          <cell r="FJ60">
            <v>-127.83984780352819</v>
          </cell>
          <cell r="FK60">
            <v>-76848</v>
          </cell>
          <cell r="FL60">
            <v>-144.94153149754808</v>
          </cell>
          <cell r="FM60">
            <v>52748</v>
          </cell>
          <cell r="FN60">
            <v>102.06656346749227</v>
          </cell>
          <cell r="FO60">
            <v>0.23073545895025582</v>
          </cell>
          <cell r="FP60">
            <v>0.22955208165598184</v>
          </cell>
          <cell r="FQ60">
            <v>0.20966323004876827</v>
          </cell>
          <cell r="FR60">
            <v>0.19630897784523926</v>
          </cell>
          <cell r="FS60">
            <v>0.15965732951126063</v>
          </cell>
          <cell r="FT60">
            <v>0.12828155501282421</v>
          </cell>
          <cell r="FU60">
            <v>0.11054284067299673</v>
          </cell>
          <cell r="FV60">
            <v>8.5039513165399191E-2</v>
          </cell>
          <cell r="FW60">
            <v>3.4747252978512361E-2</v>
          </cell>
          <cell r="FX60">
            <v>-3.8323228241696505E-3</v>
          </cell>
          <cell r="FY60">
            <v>2.6273150058686925E-2</v>
          </cell>
          <cell r="FZ60">
            <v>-1.5333100675064252E-2</v>
          </cell>
          <cell r="GA60">
            <v>-1.4983908209133617E-2</v>
          </cell>
          <cell r="GB60">
            <v>1.0200281526068396E-2</v>
          </cell>
          <cell r="GC60">
            <v>3916115</v>
          </cell>
          <cell r="GD60">
            <v>4014301</v>
          </cell>
          <cell r="GE60">
            <v>4191834</v>
          </cell>
          <cell r="GF60">
            <v>4210436</v>
          </cell>
          <cell r="GG60">
            <v>4469723</v>
          </cell>
          <cell r="GH60">
            <v>4580795</v>
          </cell>
          <cell r="GI60">
            <v>4545690</v>
          </cell>
          <cell r="GJ60">
            <v>4567465</v>
          </cell>
          <cell r="GK60">
            <v>4656771</v>
          </cell>
          <cell r="GL60">
            <v>4558593</v>
          </cell>
          <cell r="GM60">
            <v>4604092</v>
          </cell>
          <cell r="GN60">
            <v>4820747.0599999996</v>
          </cell>
          <cell r="GO60">
            <v>5131633</v>
          </cell>
          <cell r="GP60">
            <v>5171229.82</v>
          </cell>
          <cell r="GQ60">
            <v>7.7766858557553539E-2</v>
          </cell>
          <cell r="GR60">
            <v>5.9980291908525205E-2</v>
          </cell>
          <cell r="GS60">
            <v>3.9061165263593677E-2</v>
          </cell>
          <cell r="GT60">
            <v>-4.0410631856388152E-3</v>
          </cell>
          <cell r="GU60">
            <v>2.2407678406007239E-2</v>
          </cell>
          <cell r="GV60">
            <v>4.1761658680261757E-2</v>
          </cell>
          <cell r="GW60">
            <v>2.8351077295041258E-2</v>
          </cell>
          <cell r="GX60">
            <v>2.0624780635687852E-2</v>
          </cell>
          <cell r="GY60">
            <v>2.852951994527346E-2</v>
          </cell>
          <cell r="GZ60">
            <v>13.711503623188406</v>
          </cell>
          <cell r="HA60">
            <v>13.557031607879066</v>
          </cell>
          <cell r="HB60">
            <v>13.971442400774443</v>
          </cell>
          <cell r="HC60">
            <v>13.438320209973755</v>
          </cell>
          <cell r="HD60">
            <v>13.404974643805845</v>
          </cell>
          <cell r="HE60">
            <v>12.57217847769029</v>
          </cell>
          <cell r="HF60">
            <v>12.662924090798144</v>
          </cell>
          <cell r="HG60">
            <v>13.95263157894737</v>
          </cell>
          <cell r="HH60">
            <v>1080</v>
          </cell>
          <cell r="HI60" t="str">
            <v>Y</v>
          </cell>
        </row>
        <row r="61">
          <cell r="A61">
            <v>56</v>
          </cell>
          <cell r="B61">
            <v>1089</v>
          </cell>
          <cell r="C61" t="str">
            <v>Central City</v>
          </cell>
          <cell r="D61">
            <v>13.227260120831247</v>
          </cell>
          <cell r="E61">
            <v>105</v>
          </cell>
          <cell r="F61">
            <v>5.4</v>
          </cell>
          <cell r="G61">
            <v>1</v>
          </cell>
          <cell r="H61">
            <v>4.837316899349493</v>
          </cell>
          <cell r="I61">
            <v>135</v>
          </cell>
          <cell r="J61">
            <v>1.6637408285626487</v>
          </cell>
          <cell r="K61">
            <v>20</v>
          </cell>
          <cell r="L61">
            <v>1.3262006578065779</v>
          </cell>
          <cell r="M61">
            <v>228</v>
          </cell>
          <cell r="N61">
            <v>0</v>
          </cell>
          <cell r="O61">
            <v>6</v>
          </cell>
          <cell r="P61">
            <v>1.0239484762203104</v>
          </cell>
          <cell r="Q61">
            <v>66</v>
          </cell>
          <cell r="R61">
            <v>0</v>
          </cell>
          <cell r="S61">
            <v>8</v>
          </cell>
          <cell r="T61">
            <v>14.251208597051557</v>
          </cell>
          <cell r="U61">
            <v>80</v>
          </cell>
          <cell r="V61">
            <v>0.99465000000000003</v>
          </cell>
          <cell r="W61">
            <v>127</v>
          </cell>
          <cell r="X61">
            <v>0</v>
          </cell>
          <cell r="Y61">
            <v>1</v>
          </cell>
          <cell r="Z61">
            <v>0.67</v>
          </cell>
          <cell r="AA61">
            <v>81</v>
          </cell>
          <cell r="AB61">
            <v>0.33</v>
          </cell>
          <cell r="AC61">
            <v>1</v>
          </cell>
          <cell r="AD61">
            <v>1</v>
          </cell>
          <cell r="AE61">
            <v>78</v>
          </cell>
          <cell r="AF61">
            <v>0</v>
          </cell>
          <cell r="AG61">
            <v>19</v>
          </cell>
          <cell r="AH61">
            <v>2.2225100000000002</v>
          </cell>
          <cell r="AI61">
            <v>43</v>
          </cell>
          <cell r="AJ61">
            <v>4.2171599999999998</v>
          </cell>
          <cell r="AK61">
            <v>39</v>
          </cell>
          <cell r="AL61">
            <v>18.46837</v>
          </cell>
          <cell r="AM61">
            <v>35</v>
          </cell>
          <cell r="AN61">
            <v>1714725</v>
          </cell>
          <cell r="AO61">
            <v>283</v>
          </cell>
          <cell r="AP61">
            <v>90484045</v>
          </cell>
          <cell r="AQ61">
            <v>322</v>
          </cell>
          <cell r="AR61">
            <v>0</v>
          </cell>
          <cell r="AS61">
            <v>3.4419188672284606E-2</v>
          </cell>
          <cell r="AT61">
            <v>0</v>
          </cell>
          <cell r="AU61">
            <v>0</v>
          </cell>
          <cell r="AV61">
            <v>0</v>
          </cell>
          <cell r="AW61">
            <v>284</v>
          </cell>
          <cell r="AX61">
            <v>0</v>
          </cell>
          <cell r="AY61">
            <v>89</v>
          </cell>
          <cell r="AZ61">
            <v>2015</v>
          </cell>
          <cell r="BA61">
            <v>2012</v>
          </cell>
          <cell r="BB61">
            <v>13539971</v>
          </cell>
          <cell r="BC61">
            <v>110</v>
          </cell>
          <cell r="BD61">
            <v>104024016</v>
          </cell>
          <cell r="BE61">
            <v>299</v>
          </cell>
          <cell r="BF61">
            <v>465.3</v>
          </cell>
          <cell r="BG61">
            <v>251</v>
          </cell>
          <cell r="BH61">
            <v>194463.88351601118</v>
          </cell>
          <cell r="BI61">
            <v>322</v>
          </cell>
          <cell r="BJ61">
            <v>29099.443369868903</v>
          </cell>
          <cell r="BK61">
            <v>39</v>
          </cell>
          <cell r="BL61">
            <v>223563.32688588006</v>
          </cell>
          <cell r="BM61">
            <v>292</v>
          </cell>
          <cell r="BN61">
            <v>0.13016197144320982</v>
          </cell>
          <cell r="BO61">
            <v>22</v>
          </cell>
          <cell r="BP61">
            <v>488614</v>
          </cell>
          <cell r="BQ61">
            <v>322</v>
          </cell>
          <cell r="BR61">
            <v>437700</v>
          </cell>
          <cell r="BS61">
            <v>299</v>
          </cell>
          <cell r="BT61">
            <v>150542</v>
          </cell>
          <cell r="BU61">
            <v>103</v>
          </cell>
          <cell r="BV61">
            <v>120000</v>
          </cell>
          <cell r="BW61">
            <v>274</v>
          </cell>
          <cell r="BX61">
            <v>0</v>
          </cell>
          <cell r="BY61">
            <v>6</v>
          </cell>
          <cell r="BZ61">
            <v>1196856</v>
          </cell>
          <cell r="CA61">
            <v>300</v>
          </cell>
          <cell r="CB61">
            <v>92651</v>
          </cell>
          <cell r="CC61">
            <v>135</v>
          </cell>
          <cell r="CD61">
            <v>90000</v>
          </cell>
          <cell r="CE61">
            <v>273</v>
          </cell>
          <cell r="CF61">
            <v>0</v>
          </cell>
          <cell r="CG61">
            <v>2</v>
          </cell>
          <cell r="CH61">
            <v>69696</v>
          </cell>
          <cell r="CI61">
            <v>178</v>
          </cell>
          <cell r="CJ61">
            <v>34328</v>
          </cell>
          <cell r="CK61">
            <v>278</v>
          </cell>
          <cell r="CL61">
            <v>104024</v>
          </cell>
          <cell r="CM61">
            <v>213</v>
          </cell>
          <cell r="CN61">
            <v>0</v>
          </cell>
          <cell r="CO61">
            <v>19</v>
          </cell>
          <cell r="CP61">
            <v>231194</v>
          </cell>
          <cell r="CQ61">
            <v>113</v>
          </cell>
          <cell r="CR61">
            <v>1714725</v>
          </cell>
          <cell r="CS61">
            <v>283</v>
          </cell>
          <cell r="CT61">
            <v>465.3</v>
          </cell>
          <cell r="CU61">
            <v>251</v>
          </cell>
          <cell r="CV61">
            <v>5829</v>
          </cell>
          <cell r="CW61">
            <v>81</v>
          </cell>
          <cell r="CX61">
            <v>2712234</v>
          </cell>
          <cell r="CY61">
            <v>250</v>
          </cell>
          <cell r="CZ61">
            <v>480.2</v>
          </cell>
          <cell r="DA61">
            <v>244</v>
          </cell>
          <cell r="DB61">
            <v>5944</v>
          </cell>
          <cell r="DC61">
            <v>81</v>
          </cell>
          <cell r="DD61">
            <v>2854309</v>
          </cell>
          <cell r="DE61">
            <v>244</v>
          </cell>
          <cell r="DF61">
            <v>142075</v>
          </cell>
          <cell r="DG61">
            <v>78</v>
          </cell>
          <cell r="DH61">
            <v>0</v>
          </cell>
          <cell r="DI61">
            <v>223</v>
          </cell>
          <cell r="DJ61" t="str">
            <v>No Guar</v>
          </cell>
          <cell r="DK61">
            <v>532.20000000000005</v>
          </cell>
          <cell r="DL61">
            <v>557</v>
          </cell>
          <cell r="DM61">
            <v>534.70000000000005</v>
          </cell>
          <cell r="DN61">
            <v>539.70000000000005</v>
          </cell>
          <cell r="DO61">
            <v>539.4</v>
          </cell>
          <cell r="DP61">
            <v>535.9</v>
          </cell>
          <cell r="DQ61">
            <v>519.20000000000005</v>
          </cell>
          <cell r="DR61">
            <v>253</v>
          </cell>
          <cell r="DS61">
            <v>531.29999999999995</v>
          </cell>
          <cell r="DT61">
            <v>236</v>
          </cell>
          <cell r="DU61">
            <v>514.29999999999995</v>
          </cell>
          <cell r="DV61">
            <v>239</v>
          </cell>
          <cell r="DW61">
            <v>514.4</v>
          </cell>
          <cell r="DX61">
            <v>243</v>
          </cell>
          <cell r="DY61">
            <v>505.7</v>
          </cell>
          <cell r="DZ61">
            <v>248</v>
          </cell>
          <cell r="EA61">
            <v>493.4</v>
          </cell>
          <cell r="EB61">
            <v>251</v>
          </cell>
          <cell r="EC61">
            <v>472.4</v>
          </cell>
          <cell r="ED61">
            <v>253</v>
          </cell>
          <cell r="EE61">
            <v>465.3</v>
          </cell>
          <cell r="EF61">
            <v>250</v>
          </cell>
          <cell r="EG61">
            <v>480.2</v>
          </cell>
          <cell r="EH61">
            <v>243</v>
          </cell>
          <cell r="EI61">
            <v>3570.8558933777595</v>
          </cell>
          <cell r="EJ61">
            <v>286</v>
          </cell>
          <cell r="EK61">
            <v>2492.4114952103291</v>
          </cell>
          <cell r="EL61">
            <v>331</v>
          </cell>
          <cell r="EM61">
            <v>-19312</v>
          </cell>
          <cell r="EN61">
            <v>-36.28711010898158</v>
          </cell>
          <cell r="EO61">
            <v>47956</v>
          </cell>
          <cell r="EP61">
            <v>86.09694793536805</v>
          </cell>
          <cell r="EQ61">
            <v>40527</v>
          </cell>
          <cell r="ER61">
            <v>75.793903123246679</v>
          </cell>
          <cell r="ES61">
            <v>102954</v>
          </cell>
          <cell r="ET61">
            <v>190.76153418565869</v>
          </cell>
          <cell r="EU61">
            <v>209650</v>
          </cell>
          <cell r="EV61">
            <v>388.67259918427885</v>
          </cell>
          <cell r="EW61">
            <v>279236</v>
          </cell>
          <cell r="EX61">
            <v>521.05989923493189</v>
          </cell>
          <cell r="EY61">
            <v>457789</v>
          </cell>
          <cell r="EZ61">
            <v>881.71995377503845</v>
          </cell>
          <cell r="FA61">
            <v>593014</v>
          </cell>
          <cell r="FB61">
            <v>1142.168721109399</v>
          </cell>
          <cell r="FC61">
            <v>786224</v>
          </cell>
          <cell r="FD61">
            <v>1479.8117824204783</v>
          </cell>
          <cell r="FE61">
            <v>902544</v>
          </cell>
          <cell r="FF61">
            <v>1754.8979195022362</v>
          </cell>
          <cell r="FG61">
            <v>1154325</v>
          </cell>
          <cell r="FH61">
            <v>2244.0221617418351</v>
          </cell>
          <cell r="FI61">
            <v>1244843</v>
          </cell>
          <cell r="FJ61">
            <v>2461.623492189045</v>
          </cell>
          <cell r="FK61">
            <v>1291206</v>
          </cell>
          <cell r="FL61">
            <v>2774.9967762733718</v>
          </cell>
          <cell r="FM61">
            <v>1219611</v>
          </cell>
          <cell r="FN61">
            <v>2539.7980008329864</v>
          </cell>
          <cell r="FO61">
            <v>-7.3475223608252876E-3</v>
          </cell>
          <cell r="FP61">
            <v>1.7438399606112386E-2</v>
          </cell>
          <cell r="FQ61">
            <v>1.3026389632630548E-2</v>
          </cell>
          <cell r="FR61">
            <v>3.3417683061414738E-2</v>
          </cell>
          <cell r="FS61">
            <v>6.3163818896843069E-2</v>
          </cell>
          <cell r="FT61">
            <v>7.8117739476796122E-2</v>
          </cell>
          <cell r="FU61">
            <v>0.11835011120472605</v>
          </cell>
          <cell r="FV61">
            <v>0.16426557432176955</v>
          </cell>
          <cell r="FW61">
            <v>0.21911382283981462</v>
          </cell>
          <cell r="FX61">
            <v>0.24925930099223839</v>
          </cell>
          <cell r="FY61">
            <v>0.29158110934825215</v>
          </cell>
          <cell r="FZ61">
            <v>0.31659163481993186</v>
          </cell>
          <cell r="GA61">
            <v>0.30334053622802304</v>
          </cell>
          <cell r="GB61">
            <v>0.27350709363044279</v>
          </cell>
          <cell r="GC61">
            <v>2647681</v>
          </cell>
          <cell r="GD61">
            <v>2702067</v>
          </cell>
          <cell r="GE61">
            <v>3070619</v>
          </cell>
          <cell r="GF61">
            <v>2977870</v>
          </cell>
          <cell r="GG61">
            <v>3109497</v>
          </cell>
          <cell r="GH61">
            <v>3295317</v>
          </cell>
          <cell r="GI61">
            <v>3410302</v>
          </cell>
          <cell r="GJ61">
            <v>3610093</v>
          </cell>
          <cell r="GK61">
            <v>3588199</v>
          </cell>
          <cell r="GL61">
            <v>3620904</v>
          </cell>
          <cell r="GM61">
            <v>3958847</v>
          </cell>
          <cell r="GN61">
            <v>3932014.82</v>
          </cell>
          <cell r="GO61">
            <v>4210259</v>
          </cell>
          <cell r="GP61">
            <v>4459156.74</v>
          </cell>
          <cell r="GQ61">
            <v>9.2520473507207268E-2</v>
          </cell>
          <cell r="GR61">
            <v>5.8524623218587361E-2</v>
          </cell>
          <cell r="GS61">
            <v>8.7122972719844594E-2</v>
          </cell>
          <cell r="GT61">
            <v>0.15894815045793984</v>
          </cell>
          <cell r="GU61">
            <v>0.20439384101835908</v>
          </cell>
          <cell r="GV61">
            <v>0.23829216680854787</v>
          </cell>
          <cell r="GW61">
            <v>0.24127709444683662</v>
          </cell>
          <cell r="GX61">
            <v>0.23266997581220236</v>
          </cell>
          <cell r="GY61">
            <v>0.17677759682045949</v>
          </cell>
          <cell r="GZ61">
            <v>12.016867469879518</v>
          </cell>
          <cell r="HA61">
            <v>11.4</v>
          </cell>
          <cell r="HB61">
            <v>11.450602409638554</v>
          </cell>
          <cell r="HC61">
            <v>10.885057471264368</v>
          </cell>
          <cell r="HD61">
            <v>10.18876404494382</v>
          </cell>
          <cell r="HE61">
            <v>10.314606741573034</v>
          </cell>
          <cell r="HF61">
            <v>9.8021978021978029</v>
          </cell>
          <cell r="HG61">
            <v>11.078571428571429</v>
          </cell>
          <cell r="HH61">
            <v>1089</v>
          </cell>
          <cell r="HI61" t="str">
            <v>Y</v>
          </cell>
        </row>
        <row r="62">
          <cell r="A62">
            <v>57</v>
          </cell>
          <cell r="B62">
            <v>1082</v>
          </cell>
          <cell r="C62" t="str">
            <v>Central Clinton</v>
          </cell>
          <cell r="D62">
            <v>11.167801509596275</v>
          </cell>
          <cell r="E62">
            <v>255</v>
          </cell>
          <cell r="F62">
            <v>5.4</v>
          </cell>
          <cell r="G62">
            <v>1</v>
          </cell>
          <cell r="H62">
            <v>4.6943768674664028</v>
          </cell>
          <cell r="I62">
            <v>151</v>
          </cell>
          <cell r="J62">
            <v>0</v>
          </cell>
          <cell r="K62">
            <v>272</v>
          </cell>
          <cell r="L62">
            <v>1.0734242760921948</v>
          </cell>
          <cell r="M62">
            <v>250</v>
          </cell>
          <cell r="N62">
            <v>0</v>
          </cell>
          <cell r="O62">
            <v>6</v>
          </cell>
          <cell r="P62">
            <v>0.13258131590083722</v>
          </cell>
          <cell r="Q62">
            <v>246</v>
          </cell>
          <cell r="R62">
            <v>0</v>
          </cell>
          <cell r="S62">
            <v>8</v>
          </cell>
          <cell r="T62">
            <v>11.300382825497113</v>
          </cell>
          <cell r="U62">
            <v>280</v>
          </cell>
          <cell r="V62">
            <v>0.40253</v>
          </cell>
          <cell r="W62">
            <v>315</v>
          </cell>
          <cell r="X62">
            <v>0</v>
          </cell>
          <cell r="Y62">
            <v>1</v>
          </cell>
          <cell r="Z62">
            <v>0.67</v>
          </cell>
          <cell r="AA62">
            <v>81</v>
          </cell>
          <cell r="AB62">
            <v>0.33</v>
          </cell>
          <cell r="AC62">
            <v>1</v>
          </cell>
          <cell r="AD62">
            <v>1</v>
          </cell>
          <cell r="AE62">
            <v>78</v>
          </cell>
          <cell r="AF62">
            <v>0</v>
          </cell>
          <cell r="AG62">
            <v>19</v>
          </cell>
          <cell r="AH62">
            <v>2.2642899999999999</v>
          </cell>
          <cell r="AI62">
            <v>40</v>
          </cell>
          <cell r="AJ62">
            <v>3.66682</v>
          </cell>
          <cell r="AK62">
            <v>62</v>
          </cell>
          <cell r="AL62">
            <v>14.9672</v>
          </cell>
          <cell r="AM62">
            <v>175</v>
          </cell>
          <cell r="AN62">
            <v>5713603</v>
          </cell>
          <cell r="AO62">
            <v>68</v>
          </cell>
          <cell r="AP62">
            <v>372639234</v>
          </cell>
          <cell r="AQ62">
            <v>62</v>
          </cell>
          <cell r="AR62">
            <v>0.08</v>
          </cell>
          <cell r="AS62">
            <v>7.5784738137116031E-2</v>
          </cell>
          <cell r="AT62">
            <v>0</v>
          </cell>
          <cell r="AU62">
            <v>0.08</v>
          </cell>
          <cell r="AV62">
            <v>608280</v>
          </cell>
          <cell r="AW62">
            <v>15</v>
          </cell>
          <cell r="AX62">
            <v>0</v>
          </cell>
          <cell r="AY62">
            <v>89</v>
          </cell>
          <cell r="AZ62">
            <v>2014</v>
          </cell>
          <cell r="BA62">
            <v>2011</v>
          </cell>
          <cell r="BB62">
            <v>41735472</v>
          </cell>
          <cell r="BC62">
            <v>50</v>
          </cell>
          <cell r="BD62">
            <v>414374706</v>
          </cell>
          <cell r="BE62">
            <v>58</v>
          </cell>
          <cell r="BF62">
            <v>1521.2</v>
          </cell>
          <cell r="BG62">
            <v>64</v>
          </cell>
          <cell r="BH62">
            <v>244963.99815934789</v>
          </cell>
          <cell r="BI62">
            <v>244</v>
          </cell>
          <cell r="BJ62">
            <v>27435.887457270575</v>
          </cell>
          <cell r="BK62">
            <v>48</v>
          </cell>
          <cell r="BL62">
            <v>272399.88561661844</v>
          </cell>
          <cell r="BM62">
            <v>205</v>
          </cell>
          <cell r="BN62">
            <v>0.10071915924327679</v>
          </cell>
          <cell r="BO62">
            <v>39</v>
          </cell>
          <cell r="BP62">
            <v>2012252</v>
          </cell>
          <cell r="BQ62">
            <v>63</v>
          </cell>
          <cell r="BR62">
            <v>1749309</v>
          </cell>
          <cell r="BS62">
            <v>67</v>
          </cell>
          <cell r="BT62">
            <v>0</v>
          </cell>
          <cell r="BU62">
            <v>272</v>
          </cell>
          <cell r="BV62">
            <v>400000</v>
          </cell>
          <cell r="BW62">
            <v>132</v>
          </cell>
          <cell r="BX62">
            <v>0</v>
          </cell>
          <cell r="BY62">
            <v>6</v>
          </cell>
          <cell r="BZ62">
            <v>4161561</v>
          </cell>
          <cell r="CA62">
            <v>73</v>
          </cell>
          <cell r="CB62">
            <v>49405</v>
          </cell>
          <cell r="CC62">
            <v>186</v>
          </cell>
          <cell r="CD62">
            <v>150000</v>
          </cell>
          <cell r="CE62">
            <v>185</v>
          </cell>
          <cell r="CF62">
            <v>0</v>
          </cell>
          <cell r="CG62">
            <v>2</v>
          </cell>
          <cell r="CH62">
            <v>277631</v>
          </cell>
          <cell r="CI62">
            <v>56</v>
          </cell>
          <cell r="CJ62">
            <v>136743</v>
          </cell>
          <cell r="CK62">
            <v>52</v>
          </cell>
          <cell r="CL62">
            <v>414374</v>
          </cell>
          <cell r="CM62">
            <v>47</v>
          </cell>
          <cell r="CN62">
            <v>0</v>
          </cell>
          <cell r="CO62">
            <v>19</v>
          </cell>
          <cell r="CP62">
            <v>938263</v>
          </cell>
          <cell r="CQ62">
            <v>20</v>
          </cell>
          <cell r="CR62">
            <v>5713603</v>
          </cell>
          <cell r="CS62">
            <v>68</v>
          </cell>
          <cell r="CT62">
            <v>1521.2</v>
          </cell>
          <cell r="CU62">
            <v>64</v>
          </cell>
          <cell r="CV62">
            <v>5768</v>
          </cell>
          <cell r="CW62">
            <v>184</v>
          </cell>
          <cell r="CX62">
            <v>8774282</v>
          </cell>
          <cell r="CY62">
            <v>65</v>
          </cell>
          <cell r="CZ62">
            <v>1536.9</v>
          </cell>
          <cell r="DA62">
            <v>60</v>
          </cell>
          <cell r="DB62">
            <v>5883</v>
          </cell>
          <cell r="DC62">
            <v>185</v>
          </cell>
          <cell r="DD62">
            <v>9041583</v>
          </cell>
          <cell r="DE62">
            <v>62</v>
          </cell>
          <cell r="DF62">
            <v>267301</v>
          </cell>
          <cell r="DG62">
            <v>42</v>
          </cell>
          <cell r="DH62">
            <v>0</v>
          </cell>
          <cell r="DI62">
            <v>223</v>
          </cell>
          <cell r="DJ62" t="str">
            <v>No Guar</v>
          </cell>
          <cell r="DK62">
            <v>1609</v>
          </cell>
          <cell r="DL62">
            <v>1595</v>
          </cell>
          <cell r="DM62">
            <v>1639.2</v>
          </cell>
          <cell r="DN62">
            <v>1659.3</v>
          </cell>
          <cell r="DO62">
            <v>1669.4</v>
          </cell>
          <cell r="DP62">
            <v>1684.4</v>
          </cell>
          <cell r="DQ62">
            <v>1660.7</v>
          </cell>
          <cell r="DR62">
            <v>58</v>
          </cell>
          <cell r="DS62">
            <v>1643.3</v>
          </cell>
          <cell r="DT62">
            <v>60</v>
          </cell>
          <cell r="DU62">
            <v>1617.5</v>
          </cell>
          <cell r="DV62">
            <v>61</v>
          </cell>
          <cell r="DW62">
            <v>1588.7</v>
          </cell>
          <cell r="DX62">
            <v>62</v>
          </cell>
          <cell r="DY62">
            <v>1579.6</v>
          </cell>
          <cell r="DZ62">
            <v>64</v>
          </cell>
          <cell r="EA62">
            <v>1553.1</v>
          </cell>
          <cell r="EB62">
            <v>64</v>
          </cell>
          <cell r="EC62">
            <v>1556.5</v>
          </cell>
          <cell r="ED62">
            <v>63</v>
          </cell>
          <cell r="EE62">
            <v>1521.2</v>
          </cell>
          <cell r="EF62">
            <v>64</v>
          </cell>
          <cell r="EG62">
            <v>1536.9</v>
          </cell>
          <cell r="EH62">
            <v>60</v>
          </cell>
          <cell r="EI62">
            <v>3717.6153295595027</v>
          </cell>
          <cell r="EJ62">
            <v>264</v>
          </cell>
          <cell r="EK62">
            <v>2707.7630294749169</v>
          </cell>
          <cell r="EL62">
            <v>306</v>
          </cell>
          <cell r="EM62">
            <v>918296</v>
          </cell>
          <cell r="EN62">
            <v>570.72467371037908</v>
          </cell>
          <cell r="EO62">
            <v>556003</v>
          </cell>
          <cell r="EP62">
            <v>348.59122257053292</v>
          </cell>
          <cell r="EQ62">
            <v>632884</v>
          </cell>
          <cell r="ER62">
            <v>386.09321620302586</v>
          </cell>
          <cell r="ES62">
            <v>665190</v>
          </cell>
          <cell r="ET62">
            <v>400.88591574760443</v>
          </cell>
          <cell r="EU62">
            <v>544739</v>
          </cell>
          <cell r="EV62">
            <v>326.30825446268119</v>
          </cell>
          <cell r="EW62">
            <v>649220</v>
          </cell>
          <cell r="EX62">
            <v>385.43101401092378</v>
          </cell>
          <cell r="EY62">
            <v>664734</v>
          </cell>
          <cell r="EZ62">
            <v>400.27337869573068</v>
          </cell>
          <cell r="FA62">
            <v>630228</v>
          </cell>
          <cell r="FB62">
            <v>379.49539350876137</v>
          </cell>
          <cell r="FC62">
            <v>108424</v>
          </cell>
          <cell r="FD62">
            <v>65.979431631473261</v>
          </cell>
          <cell r="FE62">
            <v>-242279</v>
          </cell>
          <cell r="FF62">
            <v>-149.78608964451314</v>
          </cell>
          <cell r="FG62">
            <v>878471</v>
          </cell>
          <cell r="FH62">
            <v>552.94958141877009</v>
          </cell>
          <cell r="FI62">
            <v>901122</v>
          </cell>
          <cell r="FJ62">
            <v>570.47480374778434</v>
          </cell>
          <cell r="FK62">
            <v>872283</v>
          </cell>
          <cell r="FL62">
            <v>573.41769655535097</v>
          </cell>
          <cell r="FM62">
            <v>569679</v>
          </cell>
          <cell r="FN62">
            <v>370.66757759125511</v>
          </cell>
          <cell r="FO62">
            <v>0.10264522467922529</v>
          </cell>
          <cell r="FP62">
            <v>5.6980084133304805E-2</v>
          </cell>
          <cell r="FQ62">
            <v>6.4824593775923714E-2</v>
          </cell>
          <cell r="FR62">
            <v>6.3052075332627924E-2</v>
          </cell>
          <cell r="FS62">
            <v>4.8762455937229748E-2</v>
          </cell>
          <cell r="FT62">
            <v>5.5523151893732713E-2</v>
          </cell>
          <cell r="FU62">
            <v>5.480607458026894E-2</v>
          </cell>
          <cell r="FV62">
            <v>5.4441741674787499E-2</v>
          </cell>
          <cell r="FW62">
            <v>8.9783076125323335E-3</v>
          </cell>
          <cell r="FX62">
            <v>-2.0026947382342852E-2</v>
          </cell>
          <cell r="FY62">
            <v>7.2988914541325764E-2</v>
          </cell>
          <cell r="FZ62">
            <v>7.245555698028619E-2</v>
          </cell>
          <cell r="GA62">
            <v>6.7189558432831351E-2</v>
          </cell>
          <cell r="GB62">
            <v>4.162193097001006E-2</v>
          </cell>
          <cell r="GC62">
            <v>8028014</v>
          </cell>
          <cell r="GD62">
            <v>9201845</v>
          </cell>
          <cell r="GE62">
            <v>9130139</v>
          </cell>
          <cell r="GF62">
            <v>9884661</v>
          </cell>
          <cell r="GG62">
            <v>10626540</v>
          </cell>
          <cell r="GH62">
            <v>11043560</v>
          </cell>
          <cell r="GI62">
            <v>11464104</v>
          </cell>
          <cell r="GJ62">
            <v>11576191</v>
          </cell>
          <cell r="GK62">
            <v>12076218</v>
          </cell>
          <cell r="GL62">
            <v>12097650</v>
          </cell>
          <cell r="GM62">
            <v>12035677</v>
          </cell>
          <cell r="GN62">
            <v>12436892.869999999</v>
          </cell>
          <cell r="GO62">
            <v>12986993</v>
          </cell>
          <cell r="GP62">
            <v>13686991.130000001</v>
          </cell>
          <cell r="GQ62">
            <v>0.20449948069016799</v>
          </cell>
          <cell r="GR62">
            <v>0.18605591759838638</v>
          </cell>
          <cell r="GS62">
            <v>0.19613267996887943</v>
          </cell>
          <cell r="GT62">
            <v>0.16325073908474447</v>
          </cell>
          <cell r="GU62">
            <v>0.11985345059488557</v>
          </cell>
          <cell r="GV62">
            <v>9.6767889748775898E-2</v>
          </cell>
          <cell r="GW62">
            <v>9.0587948801378673E-2</v>
          </cell>
          <cell r="GX62">
            <v>9.1510149389302423E-2</v>
          </cell>
          <cell r="GY62">
            <v>5.5217654200319467E-2</v>
          </cell>
          <cell r="GZ62">
            <v>12.504187604690117</v>
          </cell>
          <cell r="HA62">
            <v>12.304835531302107</v>
          </cell>
          <cell r="HB62">
            <v>12.026118833053307</v>
          </cell>
          <cell r="HC62">
            <v>12.496833438885371</v>
          </cell>
          <cell r="HD62">
            <v>11.818532223250077</v>
          </cell>
          <cell r="HE62">
            <v>12.104640151515152</v>
          </cell>
          <cell r="HF62">
            <v>11.529457364341084</v>
          </cell>
          <cell r="HG62">
            <v>12.468852459016393</v>
          </cell>
          <cell r="HH62">
            <v>1082</v>
          </cell>
          <cell r="HI62" t="str">
            <v>Y</v>
          </cell>
        </row>
        <row r="63">
          <cell r="A63">
            <v>58</v>
          </cell>
          <cell r="B63">
            <v>1093</v>
          </cell>
          <cell r="C63" t="str">
            <v>Central Decatur</v>
          </cell>
          <cell r="D63">
            <v>13.594735965579064</v>
          </cell>
          <cell r="E63">
            <v>82</v>
          </cell>
          <cell r="F63">
            <v>5.4</v>
          </cell>
          <cell r="G63">
            <v>1</v>
          </cell>
          <cell r="H63">
            <v>4.7791745129985141</v>
          </cell>
          <cell r="I63">
            <v>140</v>
          </cell>
          <cell r="J63">
            <v>0.52563637566737031</v>
          </cell>
          <cell r="K63">
            <v>144</v>
          </cell>
          <cell r="L63">
            <v>2.8899259204335075</v>
          </cell>
          <cell r="M63">
            <v>55</v>
          </cell>
          <cell r="N63">
            <v>0</v>
          </cell>
          <cell r="O63">
            <v>6</v>
          </cell>
          <cell r="P63">
            <v>4.4624436869224703E-2</v>
          </cell>
          <cell r="Q63">
            <v>315</v>
          </cell>
          <cell r="R63">
            <v>0</v>
          </cell>
          <cell r="S63">
            <v>8</v>
          </cell>
          <cell r="T63">
            <v>13.639360402448288</v>
          </cell>
          <cell r="U63">
            <v>124</v>
          </cell>
          <cell r="V63">
            <v>1.50064</v>
          </cell>
          <cell r="W63">
            <v>36</v>
          </cell>
          <cell r="X63">
            <v>0</v>
          </cell>
          <cell r="Y63">
            <v>1</v>
          </cell>
          <cell r="Z63">
            <v>0</v>
          </cell>
          <cell r="AA63">
            <v>249</v>
          </cell>
          <cell r="AB63">
            <v>0.33</v>
          </cell>
          <cell r="AC63">
            <v>1</v>
          </cell>
          <cell r="AD63">
            <v>0.33</v>
          </cell>
          <cell r="AE63">
            <v>244</v>
          </cell>
          <cell r="AF63">
            <v>0</v>
          </cell>
          <cell r="AG63">
            <v>19</v>
          </cell>
          <cell r="AH63">
            <v>2.1191900000000001</v>
          </cell>
          <cell r="AI63">
            <v>49</v>
          </cell>
          <cell r="AJ63">
            <v>3.9498300000000004</v>
          </cell>
          <cell r="AK63">
            <v>50</v>
          </cell>
          <cell r="AL63">
            <v>17.589189999999999</v>
          </cell>
          <cell r="AM63">
            <v>55</v>
          </cell>
          <cell r="AN63">
            <v>2227007</v>
          </cell>
          <cell r="AO63">
            <v>235</v>
          </cell>
          <cell r="AP63">
            <v>126612242</v>
          </cell>
          <cell r="AQ63">
            <v>260</v>
          </cell>
          <cell r="AR63">
            <v>0.1</v>
          </cell>
          <cell r="AS63">
            <v>5.2292301225499549E-2</v>
          </cell>
          <cell r="AT63">
            <v>0</v>
          </cell>
          <cell r="AU63">
            <v>0.1</v>
          </cell>
          <cell r="AV63">
            <v>187083</v>
          </cell>
          <cell r="AW63">
            <v>151</v>
          </cell>
          <cell r="AX63">
            <v>0</v>
          </cell>
          <cell r="AY63">
            <v>89</v>
          </cell>
          <cell r="AZ63">
            <v>0</v>
          </cell>
          <cell r="BA63">
            <v>2012</v>
          </cell>
          <cell r="BB63">
            <v>0</v>
          </cell>
          <cell r="BC63">
            <v>267</v>
          </cell>
          <cell r="BD63">
            <v>126612242</v>
          </cell>
          <cell r="BE63">
            <v>265</v>
          </cell>
          <cell r="BF63">
            <v>675</v>
          </cell>
          <cell r="BG63">
            <v>167</v>
          </cell>
          <cell r="BH63">
            <v>187573.69185185185</v>
          </cell>
          <cell r="BI63">
            <v>331</v>
          </cell>
          <cell r="BJ63">
            <v>0</v>
          </cell>
          <cell r="BK63">
            <v>267</v>
          </cell>
          <cell r="BL63">
            <v>187573.69185185185</v>
          </cell>
          <cell r="BM63">
            <v>337</v>
          </cell>
          <cell r="BN63">
            <v>0</v>
          </cell>
          <cell r="BO63">
            <v>267</v>
          </cell>
          <cell r="BP63">
            <v>683706</v>
          </cell>
          <cell r="BQ63">
            <v>264</v>
          </cell>
          <cell r="BR63">
            <v>605102</v>
          </cell>
          <cell r="BS63">
            <v>242</v>
          </cell>
          <cell r="BT63">
            <v>66552</v>
          </cell>
          <cell r="BU63">
            <v>188</v>
          </cell>
          <cell r="BV63">
            <v>365900</v>
          </cell>
          <cell r="BW63">
            <v>156</v>
          </cell>
          <cell r="BX63">
            <v>0</v>
          </cell>
          <cell r="BY63">
            <v>6</v>
          </cell>
          <cell r="BZ63">
            <v>1721260</v>
          </cell>
          <cell r="CA63">
            <v>245</v>
          </cell>
          <cell r="CB63">
            <v>5650</v>
          </cell>
          <cell r="CC63">
            <v>321</v>
          </cell>
          <cell r="CD63">
            <v>190000</v>
          </cell>
          <cell r="CE63">
            <v>148</v>
          </cell>
          <cell r="CF63">
            <v>0</v>
          </cell>
          <cell r="CG63">
            <v>2</v>
          </cell>
          <cell r="CH63">
            <v>0</v>
          </cell>
          <cell r="CI63">
            <v>249</v>
          </cell>
          <cell r="CJ63">
            <v>41782</v>
          </cell>
          <cell r="CK63">
            <v>247</v>
          </cell>
          <cell r="CL63">
            <v>41782</v>
          </cell>
          <cell r="CM63">
            <v>312</v>
          </cell>
          <cell r="CN63">
            <v>0</v>
          </cell>
          <cell r="CO63">
            <v>19</v>
          </cell>
          <cell r="CP63">
            <v>268315</v>
          </cell>
          <cell r="CQ63">
            <v>100</v>
          </cell>
          <cell r="CR63">
            <v>2227007</v>
          </cell>
          <cell r="CS63">
            <v>235</v>
          </cell>
          <cell r="CT63">
            <v>675</v>
          </cell>
          <cell r="CU63">
            <v>167</v>
          </cell>
          <cell r="CV63">
            <v>5768</v>
          </cell>
          <cell r="CW63">
            <v>184</v>
          </cell>
          <cell r="CX63">
            <v>3893400</v>
          </cell>
          <cell r="CY63">
            <v>171</v>
          </cell>
          <cell r="CZ63">
            <v>663.6</v>
          </cell>
          <cell r="DA63">
            <v>168</v>
          </cell>
          <cell r="DB63">
            <v>5883</v>
          </cell>
          <cell r="DC63">
            <v>185</v>
          </cell>
          <cell r="DD63">
            <v>3932334</v>
          </cell>
          <cell r="DE63">
            <v>174</v>
          </cell>
          <cell r="DF63">
            <v>38934</v>
          </cell>
          <cell r="DG63">
            <v>196</v>
          </cell>
          <cell r="DH63">
            <v>28375</v>
          </cell>
          <cell r="DI63">
            <v>182</v>
          </cell>
          <cell r="DJ63" t="str">
            <v>101</v>
          </cell>
          <cell r="DK63">
            <v>634.5</v>
          </cell>
          <cell r="DL63">
            <v>626.4</v>
          </cell>
          <cell r="DM63">
            <v>730</v>
          </cell>
          <cell r="DN63">
            <v>746.8</v>
          </cell>
          <cell r="DO63">
            <v>747.2</v>
          </cell>
          <cell r="DP63">
            <v>735</v>
          </cell>
          <cell r="DQ63">
            <v>761.9</v>
          </cell>
          <cell r="DR63">
            <v>164</v>
          </cell>
          <cell r="DS63">
            <v>769</v>
          </cell>
          <cell r="DT63">
            <v>156</v>
          </cell>
          <cell r="DU63">
            <v>751.8</v>
          </cell>
          <cell r="DV63">
            <v>159</v>
          </cell>
          <cell r="DW63">
            <v>750</v>
          </cell>
          <cell r="DX63">
            <v>158</v>
          </cell>
          <cell r="DY63">
            <v>717.7</v>
          </cell>
          <cell r="DZ63">
            <v>165</v>
          </cell>
          <cell r="EA63">
            <v>705.1</v>
          </cell>
          <cell r="EB63">
            <v>165</v>
          </cell>
          <cell r="EC63">
            <v>671.1</v>
          </cell>
          <cell r="ED63">
            <v>174</v>
          </cell>
          <cell r="EE63">
            <v>675</v>
          </cell>
          <cell r="EF63">
            <v>167</v>
          </cell>
          <cell r="EG63">
            <v>663.6</v>
          </cell>
          <cell r="EH63">
            <v>168</v>
          </cell>
          <cell r="EI63">
            <v>3355.9478601567207</v>
          </cell>
          <cell r="EJ63">
            <v>313</v>
          </cell>
          <cell r="EK63">
            <v>2593.821579264617</v>
          </cell>
          <cell r="EL63">
            <v>322</v>
          </cell>
          <cell r="EM63">
            <v>371762</v>
          </cell>
          <cell r="EN63">
            <v>585.91331757289208</v>
          </cell>
          <cell r="EO63">
            <v>130135</v>
          </cell>
          <cell r="EP63">
            <v>207.75063856960409</v>
          </cell>
          <cell r="EQ63">
            <v>-116634</v>
          </cell>
          <cell r="ER63">
            <v>-159.77260273972604</v>
          </cell>
          <cell r="ES63">
            <v>101685</v>
          </cell>
          <cell r="ET63">
            <v>136.16095340117838</v>
          </cell>
          <cell r="EU63">
            <v>280714</v>
          </cell>
          <cell r="EV63">
            <v>375.68790149892931</v>
          </cell>
          <cell r="EW63">
            <v>41713</v>
          </cell>
          <cell r="EX63">
            <v>56.752380952380953</v>
          </cell>
          <cell r="EY63">
            <v>356769</v>
          </cell>
          <cell r="EZ63">
            <v>468.26223913899463</v>
          </cell>
          <cell r="FA63">
            <v>256556</v>
          </cell>
          <cell r="FB63">
            <v>336.73185457409107</v>
          </cell>
          <cell r="FC63">
            <v>410227</v>
          </cell>
          <cell r="FD63">
            <v>533.45513654096226</v>
          </cell>
          <cell r="FE63">
            <v>146112</v>
          </cell>
          <cell r="FF63">
            <v>194.34956105347169</v>
          </cell>
          <cell r="FG63">
            <v>305712</v>
          </cell>
          <cell r="FH63">
            <v>407.61599999999999</v>
          </cell>
          <cell r="FI63">
            <v>171308</v>
          </cell>
          <cell r="FJ63">
            <v>238.69026055454924</v>
          </cell>
          <cell r="FK63">
            <v>490633</v>
          </cell>
          <cell r="FL63">
            <v>726.86370370370366</v>
          </cell>
          <cell r="FM63">
            <v>661677</v>
          </cell>
          <cell r="FN63">
            <v>997.10216998191675</v>
          </cell>
          <cell r="FO63">
            <v>8.3373944347249623E-2</v>
          </cell>
          <cell r="FP63">
            <v>2.875405149634418E-2</v>
          </cell>
          <cell r="FQ63">
            <v>-2.6687644453963162E-2</v>
          </cell>
          <cell r="FR63">
            <v>1.9757489134692507E-2</v>
          </cell>
          <cell r="FS63">
            <v>5.0033374713819627E-2</v>
          </cell>
          <cell r="FT63">
            <v>6.6796096480510429E-3</v>
          </cell>
          <cell r="FU63">
            <v>5.3003917846891242E-2</v>
          </cell>
          <cell r="FV63">
            <v>3.8474395067834372E-2</v>
          </cell>
          <cell r="FW63">
            <v>6.5129704684330658E-2</v>
          </cell>
          <cell r="FX63">
            <v>2.2571991555895076E-2</v>
          </cell>
          <cell r="FY63">
            <v>4.8536954828110192E-2</v>
          </cell>
          <cell r="FZ63">
            <v>2.6698057294918042E-2</v>
          </cell>
          <cell r="GA63">
            <v>7.2289932381191913E-2</v>
          </cell>
          <cell r="GB63">
            <v>9.8720125398641126E-2</v>
          </cell>
          <cell r="GC63">
            <v>4087209</v>
          </cell>
          <cell r="GD63">
            <v>4395662</v>
          </cell>
          <cell r="GE63">
            <v>4486971</v>
          </cell>
          <cell r="GF63">
            <v>5044971</v>
          </cell>
          <cell r="GG63">
            <v>5329821</v>
          </cell>
          <cell r="GH63">
            <v>6203113</v>
          </cell>
          <cell r="GI63">
            <v>6374224</v>
          </cell>
          <cell r="GJ63">
            <v>6668227</v>
          </cell>
          <cell r="GK63">
            <v>6298616</v>
          </cell>
          <cell r="GL63">
            <v>6473155</v>
          </cell>
          <cell r="GM63">
            <v>6298541</v>
          </cell>
          <cell r="GN63">
            <v>6416496.8300000001</v>
          </cell>
          <cell r="GO63">
            <v>6467692</v>
          </cell>
          <cell r="GP63">
            <v>6702554.29</v>
          </cell>
          <cell r="GQ63">
            <v>1.4263805138424698E-2</v>
          </cell>
          <cell r="GR63">
            <v>5.1567540734307478E-2</v>
          </cell>
          <cell r="GS63">
            <v>6.7964765157231724E-2</v>
          </cell>
          <cell r="GT63">
            <v>0.12001309880091578</v>
          </cell>
          <cell r="GU63">
            <v>0.1274645558089102</v>
          </cell>
          <cell r="GV63">
            <v>0.12309528972755837</v>
          </cell>
          <cell r="GW63">
            <v>8.8003112104930961E-2</v>
          </cell>
          <cell r="GX63">
            <v>7.9890349344680367E-2</v>
          </cell>
          <cell r="GY63">
            <v>0.11624946055447812</v>
          </cell>
          <cell r="GZ63">
            <v>11.826771653543307</v>
          </cell>
          <cell r="HA63">
            <v>12.042379788101059</v>
          </cell>
          <cell r="HB63">
            <v>12.468019785092956</v>
          </cell>
          <cell r="HC63">
            <v>11.583539094650206</v>
          </cell>
          <cell r="HD63">
            <v>11.841004184100418</v>
          </cell>
          <cell r="HE63">
            <v>11.398061442418268</v>
          </cell>
          <cell r="HF63">
            <v>11.692383453709782</v>
          </cell>
          <cell r="HG63">
            <v>12.272727272727273</v>
          </cell>
          <cell r="HH63">
            <v>1093</v>
          </cell>
          <cell r="HI63" t="str">
            <v>Y</v>
          </cell>
        </row>
        <row r="64">
          <cell r="A64">
            <v>59</v>
          </cell>
          <cell r="B64">
            <v>1079</v>
          </cell>
          <cell r="C64" t="str">
            <v>Central Lee</v>
          </cell>
          <cell r="D64">
            <v>12.52857263647677</v>
          </cell>
          <cell r="E64">
            <v>159</v>
          </cell>
          <cell r="F64">
            <v>5.4</v>
          </cell>
          <cell r="G64">
            <v>1</v>
          </cell>
          <cell r="H64">
            <v>4.265752264353706</v>
          </cell>
          <cell r="I64">
            <v>213</v>
          </cell>
          <cell r="J64">
            <v>0.47130401444645681</v>
          </cell>
          <cell r="K64">
            <v>157</v>
          </cell>
          <cell r="L64">
            <v>2.3915159218892637</v>
          </cell>
          <cell r="M64">
            <v>99</v>
          </cell>
          <cell r="N64">
            <v>0</v>
          </cell>
          <cell r="O64">
            <v>6</v>
          </cell>
          <cell r="P64">
            <v>0.141939127204041</v>
          </cell>
          <cell r="Q64">
            <v>239</v>
          </cell>
          <cell r="R64">
            <v>0</v>
          </cell>
          <cell r="S64">
            <v>8</v>
          </cell>
          <cell r="T64">
            <v>12.670511763680812</v>
          </cell>
          <cell r="U64">
            <v>184</v>
          </cell>
          <cell r="V64">
            <v>1.3020499999999999</v>
          </cell>
          <cell r="W64">
            <v>56</v>
          </cell>
          <cell r="X64">
            <v>0</v>
          </cell>
          <cell r="Y64">
            <v>1</v>
          </cell>
          <cell r="Z64">
            <v>0</v>
          </cell>
          <cell r="AA64">
            <v>249</v>
          </cell>
          <cell r="AB64">
            <v>0</v>
          </cell>
          <cell r="AC64">
            <v>329</v>
          </cell>
          <cell r="AD64">
            <v>0</v>
          </cell>
          <cell r="AE64">
            <v>350</v>
          </cell>
          <cell r="AF64">
            <v>0</v>
          </cell>
          <cell r="AG64">
            <v>19</v>
          </cell>
          <cell r="AH64">
            <v>0</v>
          </cell>
          <cell r="AI64">
            <v>184</v>
          </cell>
          <cell r="AJ64">
            <v>1.3020499999999999</v>
          </cell>
          <cell r="AK64">
            <v>294</v>
          </cell>
          <cell r="AL64">
            <v>13.97256</v>
          </cell>
          <cell r="AM64">
            <v>248</v>
          </cell>
          <cell r="AN64">
            <v>2629149</v>
          </cell>
          <cell r="AO64">
            <v>188</v>
          </cell>
          <cell r="AP64">
            <v>188165170</v>
          </cell>
          <cell r="AQ64">
            <v>177</v>
          </cell>
          <cell r="AR64">
            <v>0.1</v>
          </cell>
          <cell r="AS64">
            <v>7.2906703293125874E-2</v>
          </cell>
          <cell r="AT64">
            <v>0</v>
          </cell>
          <cell r="AU64">
            <v>0.1</v>
          </cell>
          <cell r="AV64">
            <v>331698</v>
          </cell>
          <cell r="AW64">
            <v>59</v>
          </cell>
          <cell r="AX64">
            <v>0</v>
          </cell>
          <cell r="AY64">
            <v>89</v>
          </cell>
          <cell r="AZ64">
            <v>0</v>
          </cell>
          <cell r="BA64">
            <v>2013</v>
          </cell>
          <cell r="BB64">
            <v>16728091</v>
          </cell>
          <cell r="BC64">
            <v>90</v>
          </cell>
          <cell r="BD64">
            <v>204893261</v>
          </cell>
          <cell r="BE64">
            <v>170</v>
          </cell>
          <cell r="BF64">
            <v>889.3</v>
          </cell>
          <cell r="BG64">
            <v>122</v>
          </cell>
          <cell r="BH64">
            <v>211587.95681997077</v>
          </cell>
          <cell r="BI64">
            <v>290</v>
          </cell>
          <cell r="BJ64">
            <v>18810.402563814238</v>
          </cell>
          <cell r="BK64">
            <v>81</v>
          </cell>
          <cell r="BL64">
            <v>230398.35938378502</v>
          </cell>
          <cell r="BM64">
            <v>279</v>
          </cell>
          <cell r="BN64">
            <v>8.1642953596214179E-2</v>
          </cell>
          <cell r="BO64">
            <v>57</v>
          </cell>
          <cell r="BP64">
            <v>1016092</v>
          </cell>
          <cell r="BQ64">
            <v>181</v>
          </cell>
          <cell r="BR64">
            <v>802666</v>
          </cell>
          <cell r="BS64">
            <v>179</v>
          </cell>
          <cell r="BT64">
            <v>88683</v>
          </cell>
          <cell r="BU64">
            <v>158</v>
          </cell>
          <cell r="BV64">
            <v>450000</v>
          </cell>
          <cell r="BW64">
            <v>109</v>
          </cell>
          <cell r="BX64">
            <v>0</v>
          </cell>
          <cell r="BY64">
            <v>6</v>
          </cell>
          <cell r="BZ64">
            <v>2357441</v>
          </cell>
          <cell r="CA64">
            <v>164</v>
          </cell>
          <cell r="CB64">
            <v>26708</v>
          </cell>
          <cell r="CC64">
            <v>236</v>
          </cell>
          <cell r="CD64">
            <v>245000</v>
          </cell>
          <cell r="CE64">
            <v>109</v>
          </cell>
          <cell r="CF64">
            <v>0</v>
          </cell>
          <cell r="CG64">
            <v>2</v>
          </cell>
          <cell r="CH64">
            <v>0</v>
          </cell>
          <cell r="CI64">
            <v>249</v>
          </cell>
          <cell r="CJ64">
            <v>0</v>
          </cell>
          <cell r="CK64">
            <v>329</v>
          </cell>
          <cell r="CL64">
            <v>0</v>
          </cell>
          <cell r="CM64">
            <v>350</v>
          </cell>
          <cell r="CN64">
            <v>0</v>
          </cell>
          <cell r="CO64">
            <v>19</v>
          </cell>
          <cell r="CP64">
            <v>0</v>
          </cell>
          <cell r="CQ64">
            <v>185</v>
          </cell>
          <cell r="CR64">
            <v>2629149</v>
          </cell>
          <cell r="CS64">
            <v>188</v>
          </cell>
          <cell r="CT64">
            <v>889.3</v>
          </cell>
          <cell r="CU64">
            <v>122</v>
          </cell>
          <cell r="CV64">
            <v>5768</v>
          </cell>
          <cell r="CW64">
            <v>184</v>
          </cell>
          <cell r="CX64">
            <v>5129482</v>
          </cell>
          <cell r="CY64">
            <v>122</v>
          </cell>
          <cell r="CZ64">
            <v>877.2</v>
          </cell>
          <cell r="DA64">
            <v>124</v>
          </cell>
          <cell r="DB64">
            <v>5883</v>
          </cell>
          <cell r="DC64">
            <v>185</v>
          </cell>
          <cell r="DD64">
            <v>5180777</v>
          </cell>
          <cell r="DE64">
            <v>124</v>
          </cell>
          <cell r="DF64">
            <v>51295</v>
          </cell>
          <cell r="DG64">
            <v>165</v>
          </cell>
          <cell r="DH64">
            <v>20209</v>
          </cell>
          <cell r="DI64">
            <v>198</v>
          </cell>
          <cell r="DJ64" t="str">
            <v>101</v>
          </cell>
          <cell r="DK64">
            <v>1155.3</v>
          </cell>
          <cell r="DL64">
            <v>1130.5</v>
          </cell>
          <cell r="DM64">
            <v>1125.3</v>
          </cell>
          <cell r="DN64">
            <v>1107.4000000000001</v>
          </cell>
          <cell r="DO64">
            <v>1117.0999999999999</v>
          </cell>
          <cell r="DP64">
            <v>1071.9000000000001</v>
          </cell>
          <cell r="DQ64">
            <v>1052.9000000000001</v>
          </cell>
          <cell r="DR64">
            <v>110</v>
          </cell>
          <cell r="DS64">
            <v>1009.4</v>
          </cell>
          <cell r="DT64">
            <v>112</v>
          </cell>
          <cell r="DU64">
            <v>1017.1</v>
          </cell>
          <cell r="DV64">
            <v>112</v>
          </cell>
          <cell r="DW64">
            <v>999.5</v>
          </cell>
          <cell r="DX64">
            <v>113</v>
          </cell>
          <cell r="DY64">
            <v>992.8</v>
          </cell>
          <cell r="DZ64">
            <v>116</v>
          </cell>
          <cell r="EA64">
            <v>959.2</v>
          </cell>
          <cell r="EB64">
            <v>118</v>
          </cell>
          <cell r="EC64">
            <v>912.5</v>
          </cell>
          <cell r="ED64">
            <v>120</v>
          </cell>
          <cell r="EE64">
            <v>889.3</v>
          </cell>
          <cell r="EF64">
            <v>122</v>
          </cell>
          <cell r="EG64">
            <v>877.2</v>
          </cell>
          <cell r="EH64">
            <v>124</v>
          </cell>
          <cell r="EI64">
            <v>2997.205882352941</v>
          </cell>
          <cell r="EJ64">
            <v>339</v>
          </cell>
          <cell r="EK64">
            <v>2687.4612403100773</v>
          </cell>
          <cell r="EL64">
            <v>314</v>
          </cell>
          <cell r="EM64">
            <v>974494</v>
          </cell>
          <cell r="EN64">
            <v>843.49865835713672</v>
          </cell>
          <cell r="EO64">
            <v>1022179</v>
          </cell>
          <cell r="EP64">
            <v>904.18310482087577</v>
          </cell>
          <cell r="EQ64">
            <v>874762</v>
          </cell>
          <cell r="ER64">
            <v>777.35892650848666</v>
          </cell>
          <cell r="ES64">
            <v>772663</v>
          </cell>
          <cell r="ET64">
            <v>697.72710854253205</v>
          </cell>
          <cell r="EU64">
            <v>739518</v>
          </cell>
          <cell r="EV64">
            <v>661.99803061498528</v>
          </cell>
          <cell r="EW64">
            <v>707721</v>
          </cell>
          <cell r="EX64">
            <v>660.24909040022385</v>
          </cell>
          <cell r="EY64">
            <v>762099</v>
          </cell>
          <cell r="EZ64">
            <v>723.80947858296133</v>
          </cell>
          <cell r="FA64">
            <v>738543</v>
          </cell>
          <cell r="FB64">
            <v>701.43698356918981</v>
          </cell>
          <cell r="FC64">
            <v>899377</v>
          </cell>
          <cell r="FD64">
            <v>891.00158510005951</v>
          </cell>
          <cell r="FE64">
            <v>653408</v>
          </cell>
          <cell r="FF64">
            <v>642.4225739848589</v>
          </cell>
          <cell r="FG64">
            <v>360386</v>
          </cell>
          <cell r="FH64">
            <v>360.56628314157081</v>
          </cell>
          <cell r="FI64">
            <v>277451</v>
          </cell>
          <cell r="FJ64">
            <v>279.46313456889607</v>
          </cell>
          <cell r="FK64">
            <v>216827</v>
          </cell>
          <cell r="FL64">
            <v>243.817609355673</v>
          </cell>
          <cell r="FM64">
            <v>615122</v>
          </cell>
          <cell r="FN64">
            <v>701.23347013223895</v>
          </cell>
          <cell r="FO64">
            <v>0.14350540883978144</v>
          </cell>
          <cell r="FP64">
            <v>0.14290153962726285</v>
          </cell>
          <cell r="FQ64">
            <v>0.11788581182353879</v>
          </cell>
          <cell r="FR64">
            <v>0.10302019489842285</v>
          </cell>
          <cell r="FS64">
            <v>9.4253913991286534E-2</v>
          </cell>
          <cell r="FT64">
            <v>8.66894434573032E-2</v>
          </cell>
          <cell r="FU64">
            <v>9.009547816100949E-2</v>
          </cell>
          <cell r="FV64">
            <v>9.978246392536895E-2</v>
          </cell>
          <cell r="FW64">
            <v>0.12009319812332554</v>
          </cell>
          <cell r="FX64">
            <v>8.0801505506281887E-2</v>
          </cell>
          <cell r="FY64">
            <v>3.9574706914521134E-2</v>
          </cell>
          <cell r="FZ64">
            <v>3.1784659441500995E-2</v>
          </cell>
          <cell r="GA64">
            <v>2.4317967629951743E-2</v>
          </cell>
          <cell r="GB64">
            <v>7.0715354891652496E-2</v>
          </cell>
          <cell r="GC64">
            <v>5816149</v>
          </cell>
          <cell r="GD64">
            <v>6130851</v>
          </cell>
          <cell r="GE64">
            <v>6545656</v>
          </cell>
          <cell r="GF64">
            <v>6727449</v>
          </cell>
          <cell r="GG64">
            <v>7106501</v>
          </cell>
          <cell r="GH64">
            <v>7456145</v>
          </cell>
          <cell r="GI64">
            <v>7696694</v>
          </cell>
          <cell r="GJ64">
            <v>7401531</v>
          </cell>
          <cell r="GK64">
            <v>7488992</v>
          </cell>
          <cell r="GL64">
            <v>8086582</v>
          </cell>
          <cell r="GM64">
            <v>9106473</v>
          </cell>
          <cell r="GN64">
            <v>8729085.1899999995</v>
          </cell>
          <cell r="GO64">
            <v>8937093</v>
          </cell>
          <cell r="GP64">
            <v>8698563.4299999997</v>
          </cell>
          <cell r="GQ64">
            <v>1.8259083714405516E-2</v>
          </cell>
          <cell r="GR64">
            <v>1.5018171704289355E-2</v>
          </cell>
          <cell r="GS64">
            <v>3.3890785135313121E-2</v>
          </cell>
          <cell r="GT64">
            <v>1.2976911797543936E-2</v>
          </cell>
          <cell r="GU64">
            <v>2.701677725086672E-4</v>
          </cell>
          <cell r="GV64">
            <v>-2.6947918507427726E-2</v>
          </cell>
          <cell r="GW64">
            <v>-1.8533575100378313E-2</v>
          </cell>
          <cell r="GX64">
            <v>-4.9854725704846633E-3</v>
          </cell>
          <cell r="GY64">
            <v>3.7709696323983299E-2</v>
          </cell>
          <cell r="GZ64">
            <v>12.364385442893113</v>
          </cell>
          <cell r="HA64">
            <v>13.030558229066408</v>
          </cell>
          <cell r="HB64">
            <v>12.894140112185225</v>
          </cell>
          <cell r="HC64">
            <v>13.127801332525744</v>
          </cell>
          <cell r="HD64">
            <v>13.061002178649236</v>
          </cell>
          <cell r="HE64">
            <v>13.10759493670886</v>
          </cell>
          <cell r="HF64">
            <v>14.480281690140844</v>
          </cell>
          <cell r="HG64">
            <v>13.077941176470588</v>
          </cell>
          <cell r="HH64">
            <v>1079</v>
          </cell>
          <cell r="HI64" t="str">
            <v>Y</v>
          </cell>
        </row>
        <row r="65">
          <cell r="A65">
            <v>60</v>
          </cell>
          <cell r="B65">
            <v>1095</v>
          </cell>
          <cell r="C65" t="str">
            <v>Central Lyon</v>
          </cell>
          <cell r="D65">
            <v>9.8712301216922</v>
          </cell>
          <cell r="E65">
            <v>316</v>
          </cell>
          <cell r="F65">
            <v>5.4</v>
          </cell>
          <cell r="G65">
            <v>1</v>
          </cell>
          <cell r="H65">
            <v>4.4712306643000161</v>
          </cell>
          <cell r="I65">
            <v>181</v>
          </cell>
          <cell r="J65">
            <v>0</v>
          </cell>
          <cell r="K65">
            <v>272</v>
          </cell>
          <cell r="L65">
            <v>0</v>
          </cell>
          <cell r="M65">
            <v>310</v>
          </cell>
          <cell r="N65">
            <v>0</v>
          </cell>
          <cell r="O65">
            <v>6</v>
          </cell>
          <cell r="P65">
            <v>0.13298464040866864</v>
          </cell>
          <cell r="Q65">
            <v>245</v>
          </cell>
          <cell r="R65">
            <v>0</v>
          </cell>
          <cell r="S65">
            <v>8</v>
          </cell>
          <cell r="T65">
            <v>10.004214762100869</v>
          </cell>
          <cell r="U65">
            <v>321</v>
          </cell>
          <cell r="V65">
            <v>0.63507000000000002</v>
          </cell>
          <cell r="W65">
            <v>256</v>
          </cell>
          <cell r="X65">
            <v>0</v>
          </cell>
          <cell r="Y65">
            <v>1</v>
          </cell>
          <cell r="Z65">
            <v>0.67</v>
          </cell>
          <cell r="AA65">
            <v>81</v>
          </cell>
          <cell r="AB65">
            <v>0.33</v>
          </cell>
          <cell r="AC65">
            <v>1</v>
          </cell>
          <cell r="AD65">
            <v>1</v>
          </cell>
          <cell r="AE65">
            <v>78</v>
          </cell>
          <cell r="AF65">
            <v>0.13500000000000001</v>
          </cell>
          <cell r="AG65">
            <v>1</v>
          </cell>
          <cell r="AH65">
            <v>2.01953</v>
          </cell>
          <cell r="AI65">
            <v>54</v>
          </cell>
          <cell r="AJ65">
            <v>3.7896000000000001</v>
          </cell>
          <cell r="AK65">
            <v>57</v>
          </cell>
          <cell r="AL65">
            <v>13.793810000000001</v>
          </cell>
          <cell r="AM65">
            <v>259</v>
          </cell>
          <cell r="AN65">
            <v>2733159</v>
          </cell>
          <cell r="AO65">
            <v>181</v>
          </cell>
          <cell r="AP65">
            <v>196827242</v>
          </cell>
          <cell r="AQ65">
            <v>168</v>
          </cell>
          <cell r="AR65">
            <v>0.09</v>
          </cell>
          <cell r="AS65">
            <v>7.8929274254704335E-2</v>
          </cell>
          <cell r="AT65">
            <v>0</v>
          </cell>
          <cell r="AU65">
            <v>0.09</v>
          </cell>
          <cell r="AV65">
            <v>290781</v>
          </cell>
          <cell r="AW65">
            <v>78</v>
          </cell>
          <cell r="AX65">
            <v>0</v>
          </cell>
          <cell r="AY65">
            <v>89</v>
          </cell>
          <cell r="AZ65">
            <v>2013</v>
          </cell>
          <cell r="BA65">
            <v>2011</v>
          </cell>
          <cell r="BB65">
            <v>6013953</v>
          </cell>
          <cell r="BC65">
            <v>161</v>
          </cell>
          <cell r="BD65">
            <v>202841195</v>
          </cell>
          <cell r="BE65">
            <v>172</v>
          </cell>
          <cell r="BF65">
            <v>691.2</v>
          </cell>
          <cell r="BG65">
            <v>161</v>
          </cell>
          <cell r="BH65">
            <v>284761.63483796292</v>
          </cell>
          <cell r="BI65">
            <v>167</v>
          </cell>
          <cell r="BJ65">
            <v>8700.7421875</v>
          </cell>
          <cell r="BK65">
            <v>144</v>
          </cell>
          <cell r="BL65">
            <v>293462.37702546292</v>
          </cell>
          <cell r="BM65">
            <v>177</v>
          </cell>
          <cell r="BN65">
            <v>2.9648578041556104E-2</v>
          </cell>
          <cell r="BO65">
            <v>152</v>
          </cell>
          <cell r="BP65">
            <v>1062867</v>
          </cell>
          <cell r="BQ65">
            <v>169</v>
          </cell>
          <cell r="BR65">
            <v>880060</v>
          </cell>
          <cell r="BS65">
            <v>159</v>
          </cell>
          <cell r="BT65">
            <v>0</v>
          </cell>
          <cell r="BU65">
            <v>272</v>
          </cell>
          <cell r="BV65">
            <v>0</v>
          </cell>
          <cell r="BW65">
            <v>310</v>
          </cell>
          <cell r="BX65">
            <v>0</v>
          </cell>
          <cell r="BY65">
            <v>6</v>
          </cell>
          <cell r="BZ65">
            <v>1942927</v>
          </cell>
          <cell r="CA65">
            <v>210</v>
          </cell>
          <cell r="CB65">
            <v>26175</v>
          </cell>
          <cell r="CC65">
            <v>241</v>
          </cell>
          <cell r="CD65">
            <v>125000</v>
          </cell>
          <cell r="CE65">
            <v>218</v>
          </cell>
          <cell r="CF65">
            <v>0</v>
          </cell>
          <cell r="CG65">
            <v>2</v>
          </cell>
          <cell r="CH65">
            <v>135904</v>
          </cell>
          <cell r="CI65">
            <v>114</v>
          </cell>
          <cell r="CJ65">
            <v>66938</v>
          </cell>
          <cell r="CK65">
            <v>159</v>
          </cell>
          <cell r="CL65">
            <v>202842</v>
          </cell>
          <cell r="CM65">
            <v>120</v>
          </cell>
          <cell r="CN65">
            <v>26572</v>
          </cell>
          <cell r="CO65">
            <v>11</v>
          </cell>
          <cell r="CP65">
            <v>409643</v>
          </cell>
          <cell r="CQ65">
            <v>63</v>
          </cell>
          <cell r="CR65">
            <v>2733159</v>
          </cell>
          <cell r="CS65">
            <v>181</v>
          </cell>
          <cell r="CT65">
            <v>691.2</v>
          </cell>
          <cell r="CU65">
            <v>161</v>
          </cell>
          <cell r="CV65">
            <v>5768</v>
          </cell>
          <cell r="CW65">
            <v>184</v>
          </cell>
          <cell r="CX65">
            <v>3986842</v>
          </cell>
          <cell r="CY65">
            <v>164</v>
          </cell>
          <cell r="CZ65">
            <v>706.3</v>
          </cell>
          <cell r="DA65">
            <v>149</v>
          </cell>
          <cell r="DB65">
            <v>5883</v>
          </cell>
          <cell r="DC65">
            <v>185</v>
          </cell>
          <cell r="DD65">
            <v>4155163</v>
          </cell>
          <cell r="DE65">
            <v>156</v>
          </cell>
          <cell r="DF65">
            <v>168321</v>
          </cell>
          <cell r="DG65">
            <v>69</v>
          </cell>
          <cell r="DH65">
            <v>0</v>
          </cell>
          <cell r="DI65">
            <v>223</v>
          </cell>
          <cell r="DJ65" t="str">
            <v>No Guar</v>
          </cell>
          <cell r="DK65">
            <v>810</v>
          </cell>
          <cell r="DL65">
            <v>814.1</v>
          </cell>
          <cell r="DM65">
            <v>823.1</v>
          </cell>
          <cell r="DN65">
            <v>772.1</v>
          </cell>
          <cell r="DO65">
            <v>760.2</v>
          </cell>
          <cell r="DP65">
            <v>723.2</v>
          </cell>
          <cell r="DQ65">
            <v>709.1</v>
          </cell>
          <cell r="DR65">
            <v>175</v>
          </cell>
          <cell r="DS65">
            <v>703</v>
          </cell>
          <cell r="DT65">
            <v>175</v>
          </cell>
          <cell r="DU65">
            <v>693</v>
          </cell>
          <cell r="DV65">
            <v>174</v>
          </cell>
          <cell r="DW65">
            <v>699</v>
          </cell>
          <cell r="DX65">
            <v>169</v>
          </cell>
          <cell r="DY65">
            <v>722</v>
          </cell>
          <cell r="DZ65">
            <v>163</v>
          </cell>
          <cell r="EA65">
            <v>721.2</v>
          </cell>
          <cell r="EB65">
            <v>158</v>
          </cell>
          <cell r="EC65">
            <v>685.3</v>
          </cell>
          <cell r="ED65">
            <v>165</v>
          </cell>
          <cell r="EE65">
            <v>691.2</v>
          </cell>
          <cell r="EF65">
            <v>161</v>
          </cell>
          <cell r="EG65">
            <v>706.3</v>
          </cell>
          <cell r="EH65">
            <v>149</v>
          </cell>
          <cell r="EI65">
            <v>3869.6856859691352</v>
          </cell>
          <cell r="EJ65">
            <v>236</v>
          </cell>
          <cell r="EK65">
            <v>2750.8523290386524</v>
          </cell>
          <cell r="EL65">
            <v>300</v>
          </cell>
          <cell r="EM65">
            <v>556155</v>
          </cell>
          <cell r="EN65">
            <v>686.61111111111109</v>
          </cell>
          <cell r="EO65">
            <v>531039</v>
          </cell>
          <cell r="EP65">
            <v>652.30192851001107</v>
          </cell>
          <cell r="EQ65">
            <v>467</v>
          </cell>
          <cell r="ER65">
            <v>0.56736727007653986</v>
          </cell>
          <cell r="ES65">
            <v>-507688</v>
          </cell>
          <cell r="ET65">
            <v>-657.54176920088071</v>
          </cell>
          <cell r="EU65">
            <v>117023</v>
          </cell>
          <cell r="EV65">
            <v>153.93712181004997</v>
          </cell>
          <cell r="EW65">
            <v>157991</v>
          </cell>
          <cell r="EX65">
            <v>218.46100663716814</v>
          </cell>
          <cell r="EY65">
            <v>79415</v>
          </cell>
          <cell r="EZ65">
            <v>111.99407699901283</v>
          </cell>
          <cell r="FA65">
            <v>165134</v>
          </cell>
          <cell r="FB65">
            <v>232.87829643209702</v>
          </cell>
          <cell r="FC65">
            <v>171935</v>
          </cell>
          <cell r="FD65">
            <v>244.57325746799432</v>
          </cell>
          <cell r="FE65">
            <v>99355</v>
          </cell>
          <cell r="FF65">
            <v>143.36940836940838</v>
          </cell>
          <cell r="FG65">
            <v>520636</v>
          </cell>
          <cell r="FH65">
            <v>744.82975679542199</v>
          </cell>
          <cell r="FI65">
            <v>883238</v>
          </cell>
          <cell r="FJ65">
            <v>1223.3213296398892</v>
          </cell>
          <cell r="FK65">
            <v>1053515</v>
          </cell>
          <cell r="FL65">
            <v>1524.1825810185185</v>
          </cell>
          <cell r="FM65">
            <v>1244819</v>
          </cell>
          <cell r="FN65">
            <v>1762.450799943367</v>
          </cell>
          <cell r="FO65">
            <v>0.11094046909952217</v>
          </cell>
          <cell r="FP65">
            <v>0.10499535563131186</v>
          </cell>
          <cell r="FQ65">
            <v>8.7456966771409019E-5</v>
          </cell>
          <cell r="FR65">
            <v>-0.11123136934595197</v>
          </cell>
          <cell r="FS65">
            <v>2.4673243921296436E-2</v>
          </cell>
          <cell r="FT65">
            <v>3.2134289932078883E-2</v>
          </cell>
          <cell r="FU65">
            <v>1.5970621216240783E-2</v>
          </cell>
          <cell r="FV65">
            <v>3.4266052342601591E-2</v>
          </cell>
          <cell r="FW65">
            <v>3.4622815999774466E-2</v>
          </cell>
          <cell r="FX65">
            <v>1.9012047118418141E-2</v>
          </cell>
          <cell r="FY65">
            <v>9.1479420047226548E-2</v>
          </cell>
          <cell r="FZ65">
            <v>0.16333529519579812</v>
          </cell>
          <cell r="GA65">
            <v>0.17493571390854454</v>
          </cell>
          <cell r="GB65">
            <v>0.20162047684876466</v>
          </cell>
          <cell r="GC65">
            <v>4456939</v>
          </cell>
          <cell r="GD65">
            <v>4526699</v>
          </cell>
          <cell r="GE65">
            <v>5339302</v>
          </cell>
          <cell r="GF65">
            <v>5071940</v>
          </cell>
          <cell r="GG65">
            <v>4625888</v>
          </cell>
          <cell r="GH65">
            <v>4758595</v>
          </cell>
          <cell r="GI65">
            <v>4893153</v>
          </cell>
          <cell r="GJ65">
            <v>4819172</v>
          </cell>
          <cell r="GK65">
            <v>4965945</v>
          </cell>
          <cell r="GL65">
            <v>5225897</v>
          </cell>
          <cell r="GM65">
            <v>5691291</v>
          </cell>
          <cell r="GN65">
            <v>5407514.6399999997</v>
          </cell>
          <cell r="GO65">
            <v>5852021</v>
          </cell>
          <cell r="GP65">
            <v>6174070.3099999987</v>
          </cell>
          <cell r="GQ65">
            <v>6.3093430971871492E-2</v>
          </cell>
          <cell r="GR65">
            <v>6.554315808882348E-2</v>
          </cell>
          <cell r="GS65">
            <v>7.091685356055491E-2</v>
          </cell>
          <cell r="GT65">
            <v>6.6907491523630999E-2</v>
          </cell>
          <cell r="GU65">
            <v>7.3155852591207993E-2</v>
          </cell>
          <cell r="GV65">
            <v>0.11108470323517319</v>
          </cell>
          <cell r="GW65">
            <v>0.20190915779638846</v>
          </cell>
          <cell r="GX65">
            <v>0.2410373975616584</v>
          </cell>
          <cell r="GY65">
            <v>0.22415844299278767</v>
          </cell>
          <cell r="GZ65">
            <v>11.387387387387387</v>
          </cell>
          <cell r="HA65">
            <v>11.113122171945701</v>
          </cell>
          <cell r="HB65">
            <v>11.80952380952381</v>
          </cell>
          <cell r="HC65">
            <v>12.21840397098129</v>
          </cell>
          <cell r="HD65">
            <v>12.40427599611273</v>
          </cell>
          <cell r="HE65">
            <v>11.609483423284502</v>
          </cell>
          <cell r="HF65">
            <v>11.621108580106304</v>
          </cell>
          <cell r="HG65">
            <v>12.8</v>
          </cell>
          <cell r="HH65">
            <v>1095</v>
          </cell>
          <cell r="HI65" t="str">
            <v>Y</v>
          </cell>
        </row>
        <row r="66">
          <cell r="A66">
            <v>61</v>
          </cell>
          <cell r="B66">
            <v>1107</v>
          </cell>
          <cell r="C66" t="str">
            <v>Chariton</v>
          </cell>
          <cell r="D66">
            <v>14.161378414501609</v>
          </cell>
          <cell r="E66">
            <v>53</v>
          </cell>
          <cell r="F66">
            <v>5.4</v>
          </cell>
          <cell r="G66">
            <v>1</v>
          </cell>
          <cell r="H66">
            <v>5.4975829946441035</v>
          </cell>
          <cell r="I66">
            <v>61</v>
          </cell>
          <cell r="J66">
            <v>0.35979585283217552</v>
          </cell>
          <cell r="K66">
            <v>189</v>
          </cell>
          <cell r="L66">
            <v>4.1204037099552053</v>
          </cell>
          <cell r="M66">
            <v>11</v>
          </cell>
          <cell r="N66">
            <v>0</v>
          </cell>
          <cell r="O66">
            <v>6</v>
          </cell>
          <cell r="P66">
            <v>0.17877478077920406</v>
          </cell>
          <cell r="Q66">
            <v>222</v>
          </cell>
          <cell r="R66">
            <v>1.2164032168415599</v>
          </cell>
          <cell r="S66">
            <v>1</v>
          </cell>
          <cell r="T66">
            <v>14.340153195280813</v>
          </cell>
          <cell r="U66">
            <v>74</v>
          </cell>
          <cell r="V66">
            <v>0.81093999999999999</v>
          </cell>
          <cell r="W66">
            <v>192</v>
          </cell>
          <cell r="X66">
            <v>0</v>
          </cell>
          <cell r="Y66">
            <v>1</v>
          </cell>
          <cell r="Z66">
            <v>0.34506999999999999</v>
          </cell>
          <cell r="AA66">
            <v>200</v>
          </cell>
          <cell r="AB66">
            <v>0.33</v>
          </cell>
          <cell r="AC66">
            <v>1</v>
          </cell>
          <cell r="AD66">
            <v>0.67507000000000006</v>
          </cell>
          <cell r="AE66">
            <v>189</v>
          </cell>
          <cell r="AF66">
            <v>0</v>
          </cell>
          <cell r="AG66">
            <v>19</v>
          </cell>
          <cell r="AH66">
            <v>0</v>
          </cell>
          <cell r="AI66">
            <v>184</v>
          </cell>
          <cell r="AJ66">
            <v>1.4860100000000001</v>
          </cell>
          <cell r="AK66">
            <v>275</v>
          </cell>
          <cell r="AL66">
            <v>15.82616</v>
          </cell>
          <cell r="AM66">
            <v>139</v>
          </cell>
          <cell r="AN66">
            <v>3903185</v>
          </cell>
          <cell r="AO66">
            <v>115</v>
          </cell>
          <cell r="AP66">
            <v>246628746</v>
          </cell>
          <cell r="AQ66">
            <v>149</v>
          </cell>
          <cell r="AR66">
            <v>0.1</v>
          </cell>
          <cell r="AS66">
            <v>6.6194196481354828E-2</v>
          </cell>
          <cell r="AT66">
            <v>0.05</v>
          </cell>
          <cell r="AU66">
            <v>0.15000000000000002</v>
          </cell>
          <cell r="AV66">
            <v>490757</v>
          </cell>
          <cell r="AW66">
            <v>31</v>
          </cell>
          <cell r="AX66">
            <v>245379</v>
          </cell>
          <cell r="AY66">
            <v>11</v>
          </cell>
          <cell r="AZ66">
            <v>2014</v>
          </cell>
          <cell r="BA66">
            <v>2015</v>
          </cell>
          <cell r="BB66">
            <v>0</v>
          </cell>
          <cell r="BC66">
            <v>267</v>
          </cell>
          <cell r="BD66">
            <v>246628746</v>
          </cell>
          <cell r="BE66">
            <v>157</v>
          </cell>
          <cell r="BF66">
            <v>1517.5</v>
          </cell>
          <cell r="BG66">
            <v>65</v>
          </cell>
          <cell r="BH66">
            <v>162523.06161449754</v>
          </cell>
          <cell r="BI66">
            <v>348</v>
          </cell>
          <cell r="BJ66">
            <v>0</v>
          </cell>
          <cell r="BK66">
            <v>267</v>
          </cell>
          <cell r="BL66">
            <v>162523.06161449754</v>
          </cell>
          <cell r="BM66">
            <v>353</v>
          </cell>
          <cell r="BN66">
            <v>0</v>
          </cell>
          <cell r="BO66">
            <v>267</v>
          </cell>
          <cell r="BP66">
            <v>1331795</v>
          </cell>
          <cell r="BQ66">
            <v>114</v>
          </cell>
          <cell r="BR66">
            <v>1355862</v>
          </cell>
          <cell r="BS66">
            <v>90</v>
          </cell>
          <cell r="BT66">
            <v>88736</v>
          </cell>
          <cell r="BU66">
            <v>156</v>
          </cell>
          <cell r="BV66">
            <v>1016210</v>
          </cell>
          <cell r="BW66">
            <v>35</v>
          </cell>
          <cell r="BX66">
            <v>0</v>
          </cell>
          <cell r="BY66">
            <v>6</v>
          </cell>
          <cell r="BZ66">
            <v>3492603</v>
          </cell>
          <cell r="CA66">
            <v>95</v>
          </cell>
          <cell r="CB66">
            <v>44091</v>
          </cell>
          <cell r="CC66">
            <v>194</v>
          </cell>
          <cell r="CD66">
            <v>200000</v>
          </cell>
          <cell r="CE66">
            <v>128</v>
          </cell>
          <cell r="CF66">
            <v>0</v>
          </cell>
          <cell r="CG66">
            <v>2</v>
          </cell>
          <cell r="CH66">
            <v>85104</v>
          </cell>
          <cell r="CI66">
            <v>161</v>
          </cell>
          <cell r="CJ66">
            <v>81387</v>
          </cell>
          <cell r="CK66">
            <v>111</v>
          </cell>
          <cell r="CL66">
            <v>166491</v>
          </cell>
          <cell r="CM66">
            <v>149</v>
          </cell>
          <cell r="CN66">
            <v>0</v>
          </cell>
          <cell r="CO66">
            <v>19</v>
          </cell>
          <cell r="CP66">
            <v>0</v>
          </cell>
          <cell r="CQ66">
            <v>185</v>
          </cell>
          <cell r="CR66">
            <v>3903185</v>
          </cell>
          <cell r="CS66">
            <v>115</v>
          </cell>
          <cell r="CT66">
            <v>1517.5</v>
          </cell>
          <cell r="CU66">
            <v>65</v>
          </cell>
          <cell r="CV66">
            <v>5768</v>
          </cell>
          <cell r="CW66">
            <v>184</v>
          </cell>
          <cell r="CX66">
            <v>8915284</v>
          </cell>
          <cell r="CY66">
            <v>63</v>
          </cell>
          <cell r="CZ66">
            <v>1473.6</v>
          </cell>
          <cell r="DA66">
            <v>67</v>
          </cell>
          <cell r="DB66">
            <v>5883</v>
          </cell>
          <cell r="DC66">
            <v>185</v>
          </cell>
          <cell r="DD66">
            <v>8840469</v>
          </cell>
          <cell r="DE66">
            <v>65</v>
          </cell>
          <cell r="DF66">
            <v>-74815</v>
          </cell>
          <cell r="DG66">
            <v>336</v>
          </cell>
          <cell r="DH66">
            <v>171280</v>
          </cell>
          <cell r="DI66">
            <v>34</v>
          </cell>
          <cell r="DJ66" t="str">
            <v>101</v>
          </cell>
          <cell r="DK66">
            <v>1402.5</v>
          </cell>
          <cell r="DL66">
            <v>1443.1</v>
          </cell>
          <cell r="DM66">
            <v>1436.4</v>
          </cell>
          <cell r="DN66">
            <v>1400.2</v>
          </cell>
          <cell r="DO66">
            <v>1352.1</v>
          </cell>
          <cell r="DP66">
            <v>1363.7</v>
          </cell>
          <cell r="DQ66">
            <v>1377.1</v>
          </cell>
          <cell r="DR66">
            <v>81</v>
          </cell>
          <cell r="DS66">
            <v>1396.9</v>
          </cell>
          <cell r="DT66">
            <v>79</v>
          </cell>
          <cell r="DU66">
            <v>1445.7</v>
          </cell>
          <cell r="DV66">
            <v>77</v>
          </cell>
          <cell r="DW66">
            <v>1482.4</v>
          </cell>
          <cell r="DX66">
            <v>68</v>
          </cell>
          <cell r="DY66">
            <v>1455.5</v>
          </cell>
          <cell r="DZ66">
            <v>69</v>
          </cell>
          <cell r="EA66">
            <v>1437.1</v>
          </cell>
          <cell r="EB66">
            <v>70</v>
          </cell>
          <cell r="EC66">
            <v>1380.8</v>
          </cell>
          <cell r="ED66">
            <v>76</v>
          </cell>
          <cell r="EE66">
            <v>1517.5</v>
          </cell>
          <cell r="EF66">
            <v>65</v>
          </cell>
          <cell r="EG66">
            <v>1473.6</v>
          </cell>
          <cell r="EH66">
            <v>67</v>
          </cell>
          <cell r="EI66">
            <v>2648.7411780673183</v>
          </cell>
          <cell r="EJ66">
            <v>353</v>
          </cell>
          <cell r="EK66">
            <v>2370.116042345277</v>
          </cell>
          <cell r="EL66">
            <v>340</v>
          </cell>
          <cell r="EM66">
            <v>1052508</v>
          </cell>
          <cell r="EN66">
            <v>750.45133689839577</v>
          </cell>
          <cell r="EO66">
            <v>946104</v>
          </cell>
          <cell r="EP66">
            <v>655.60529415840904</v>
          </cell>
          <cell r="EQ66">
            <v>1435817</v>
          </cell>
          <cell r="ER66">
            <v>999.59412419938724</v>
          </cell>
          <cell r="ES66">
            <v>1879256</v>
          </cell>
          <cell r="ET66">
            <v>1342.1339808598771</v>
          </cell>
          <cell r="EU66">
            <v>2071387</v>
          </cell>
          <cell r="EV66">
            <v>1531.9776643739369</v>
          </cell>
          <cell r="EW66">
            <v>2073612</v>
          </cell>
          <cell r="EX66">
            <v>1520.5778397008139</v>
          </cell>
          <cell r="EY66">
            <v>1793832</v>
          </cell>
          <cell r="EZ66">
            <v>1302.6156415656089</v>
          </cell>
          <cell r="FA66">
            <v>1749750</v>
          </cell>
          <cell r="FB66">
            <v>1270.6048943431852</v>
          </cell>
          <cell r="FC66">
            <v>580491</v>
          </cell>
          <cell r="FD66">
            <v>415.5565895912377</v>
          </cell>
          <cell r="FE66">
            <v>308071</v>
          </cell>
          <cell r="FF66">
            <v>213.09469461160683</v>
          </cell>
          <cell r="FG66">
            <v>1281402</v>
          </cell>
          <cell r="FH66">
            <v>864.41041554236369</v>
          </cell>
          <cell r="FI66">
            <v>1387157</v>
          </cell>
          <cell r="FJ66">
            <v>953.04500171762277</v>
          </cell>
          <cell r="FK66">
            <v>1619490</v>
          </cell>
          <cell r="FL66">
            <v>1067.2092257001648</v>
          </cell>
          <cell r="FM66">
            <v>1964448</v>
          </cell>
          <cell r="FN66">
            <v>1333.0944625407167</v>
          </cell>
          <cell r="FO66">
            <v>0.13350526736113402</v>
          </cell>
          <cell r="FP66">
            <v>0.11206784737184182</v>
          </cell>
          <cell r="FQ66">
            <v>0.166925166257613</v>
          </cell>
          <cell r="FR66">
            <v>0.19737146267199515</v>
          </cell>
          <cell r="FS66">
            <v>0.20463670927406069</v>
          </cell>
          <cell r="FT66">
            <v>0.19338072140775425</v>
          </cell>
          <cell r="FU66">
            <v>0.15718168057323237</v>
          </cell>
          <cell r="FV66">
            <v>0.19048414270541805</v>
          </cell>
          <cell r="FW66">
            <v>5.3392951634801636E-2</v>
          </cell>
          <cell r="FX66">
            <v>2.8438494742906485E-2</v>
          </cell>
          <cell r="FY66">
            <v>0.11896513307660028</v>
          </cell>
          <cell r="FZ66">
            <v>0.12232033446435416</v>
          </cell>
          <cell r="GA66">
            <v>0.13509484642720099</v>
          </cell>
          <cell r="GB66">
            <v>0.14878990263498335</v>
          </cell>
          <cell r="GC66">
            <v>6831136</v>
          </cell>
          <cell r="GD66">
            <v>7496139</v>
          </cell>
          <cell r="GE66">
            <v>7165744</v>
          </cell>
          <cell r="GF66">
            <v>7642161</v>
          </cell>
          <cell r="GG66">
            <v>8050878</v>
          </cell>
          <cell r="GH66">
            <v>8649339</v>
          </cell>
          <cell r="GI66">
            <v>9618643</v>
          </cell>
          <cell r="GJ66">
            <v>9185804</v>
          </cell>
          <cell r="GK66">
            <v>10872053</v>
          </cell>
          <cell r="GL66">
            <v>10832887</v>
          </cell>
          <cell r="GM66">
            <v>10771240</v>
          </cell>
          <cell r="GN66">
            <v>11340363.039999999</v>
          </cell>
          <cell r="GO66">
            <v>11755467</v>
          </cell>
          <cell r="GP66">
            <v>13202831.41</v>
          </cell>
          <cell r="GQ66">
            <v>0.13551040868678935</v>
          </cell>
          <cell r="GR66">
            <v>0.17696873433410065</v>
          </cell>
          <cell r="GS66">
            <v>0.16215559171047084</v>
          </cell>
          <cell r="GT66">
            <v>4.2723801560281993E-2</v>
          </cell>
          <cell r="GU66">
            <v>6.6718941787294117E-3</v>
          </cell>
          <cell r="GV66">
            <v>3.8656476054375555E-2</v>
          </cell>
          <cell r="GW66">
            <v>4.8422958784890446E-2</v>
          </cell>
          <cell r="GX66">
            <v>6.9074640309433222E-2</v>
          </cell>
          <cell r="GY66">
            <v>8.5336500000170429E-2</v>
          </cell>
          <cell r="GZ66">
            <v>13.272897196261683</v>
          </cell>
          <cell r="HA66">
            <v>13.324324324324325</v>
          </cell>
          <cell r="HB66">
            <v>13.315929203539824</v>
          </cell>
          <cell r="HC66">
            <v>13.3375</v>
          </cell>
          <cell r="HD66">
            <v>13.899074074074074</v>
          </cell>
          <cell r="HE66">
            <v>13.420183486238532</v>
          </cell>
          <cell r="HF66">
            <v>13.326315789473684</v>
          </cell>
          <cell r="HG66">
            <v>13.549107142857142</v>
          </cell>
          <cell r="HH66">
            <v>1107</v>
          </cell>
          <cell r="HI66" t="str">
            <v>Y</v>
          </cell>
        </row>
        <row r="67">
          <cell r="A67">
            <v>62</v>
          </cell>
          <cell r="B67">
            <v>1116</v>
          </cell>
          <cell r="C67" t="str">
            <v>Charles City</v>
          </cell>
          <cell r="D67">
            <v>11.882302882719342</v>
          </cell>
          <cell r="E67">
            <v>201</v>
          </cell>
          <cell r="F67">
            <v>5.4</v>
          </cell>
          <cell r="G67">
            <v>1</v>
          </cell>
          <cell r="H67">
            <v>5.08921563672952</v>
          </cell>
          <cell r="I67">
            <v>101</v>
          </cell>
          <cell r="J67">
            <v>0.78375232584157328</v>
          </cell>
          <cell r="K67">
            <v>96</v>
          </cell>
          <cell r="L67">
            <v>0.60933599160465646</v>
          </cell>
          <cell r="M67">
            <v>287</v>
          </cell>
          <cell r="N67">
            <v>0</v>
          </cell>
          <cell r="O67">
            <v>6</v>
          </cell>
          <cell r="P67">
            <v>0.14132938989278401</v>
          </cell>
          <cell r="Q67">
            <v>240</v>
          </cell>
          <cell r="R67">
            <v>0</v>
          </cell>
          <cell r="S67">
            <v>8</v>
          </cell>
          <cell r="T67">
            <v>12.023632272612126</v>
          </cell>
          <cell r="U67">
            <v>223</v>
          </cell>
          <cell r="V67">
            <v>0.91400000000000003</v>
          </cell>
          <cell r="W67">
            <v>154</v>
          </cell>
          <cell r="X67">
            <v>0</v>
          </cell>
          <cell r="Y67">
            <v>1</v>
          </cell>
          <cell r="Z67">
            <v>0.86280999999999997</v>
          </cell>
          <cell r="AA67">
            <v>63</v>
          </cell>
          <cell r="AB67">
            <v>0</v>
          </cell>
          <cell r="AC67">
            <v>329</v>
          </cell>
          <cell r="AD67">
            <v>0.86280999999999997</v>
          </cell>
          <cell r="AE67">
            <v>168</v>
          </cell>
          <cell r="AF67">
            <v>0</v>
          </cell>
          <cell r="AG67">
            <v>19</v>
          </cell>
          <cell r="AH67">
            <v>0</v>
          </cell>
          <cell r="AI67">
            <v>184</v>
          </cell>
          <cell r="AJ67">
            <v>1.77681</v>
          </cell>
          <cell r="AK67">
            <v>241</v>
          </cell>
          <cell r="AL67">
            <v>13.80044</v>
          </cell>
          <cell r="AM67">
            <v>258</v>
          </cell>
          <cell r="AN67">
            <v>5700731</v>
          </cell>
          <cell r="AO67">
            <v>69</v>
          </cell>
          <cell r="AP67">
            <v>410282674</v>
          </cell>
          <cell r="AQ67">
            <v>55</v>
          </cell>
          <cell r="AR67">
            <v>0.06</v>
          </cell>
          <cell r="AS67">
            <v>5.5300965440226599E-2</v>
          </cell>
          <cell r="AT67">
            <v>0.03</v>
          </cell>
          <cell r="AU67">
            <v>0.09</v>
          </cell>
          <cell r="AV67">
            <v>434319</v>
          </cell>
          <cell r="AW67">
            <v>42</v>
          </cell>
          <cell r="AX67">
            <v>217159</v>
          </cell>
          <cell r="AY67">
            <v>18</v>
          </cell>
          <cell r="AZ67">
            <v>2020</v>
          </cell>
          <cell r="BA67">
            <v>2012</v>
          </cell>
          <cell r="BB67">
            <v>44793145</v>
          </cell>
          <cell r="BC67">
            <v>47</v>
          </cell>
          <cell r="BD67">
            <v>455075819</v>
          </cell>
          <cell r="BE67">
            <v>53</v>
          </cell>
          <cell r="BF67">
            <v>1593.7</v>
          </cell>
          <cell r="BG67">
            <v>60</v>
          </cell>
          <cell r="BH67">
            <v>257440.34259898349</v>
          </cell>
          <cell r="BI67">
            <v>215</v>
          </cell>
          <cell r="BJ67">
            <v>28106.384514023968</v>
          </cell>
          <cell r="BK67">
            <v>45</v>
          </cell>
          <cell r="BL67">
            <v>285546.72711300745</v>
          </cell>
          <cell r="BM67">
            <v>186</v>
          </cell>
          <cell r="BN67">
            <v>9.8430070616430623E-2</v>
          </cell>
          <cell r="BO67">
            <v>41</v>
          </cell>
          <cell r="BP67">
            <v>2215526</v>
          </cell>
          <cell r="BQ67">
            <v>56</v>
          </cell>
          <cell r="BR67">
            <v>2088017</v>
          </cell>
          <cell r="BS67">
            <v>47</v>
          </cell>
          <cell r="BT67">
            <v>321560</v>
          </cell>
          <cell r="BU67">
            <v>54</v>
          </cell>
          <cell r="BV67">
            <v>250000</v>
          </cell>
          <cell r="BW67">
            <v>216</v>
          </cell>
          <cell r="BX67">
            <v>0</v>
          </cell>
          <cell r="BY67">
            <v>6</v>
          </cell>
          <cell r="BZ67">
            <v>4875103</v>
          </cell>
          <cell r="CA67">
            <v>60</v>
          </cell>
          <cell r="CB67">
            <v>57985</v>
          </cell>
          <cell r="CC67">
            <v>171</v>
          </cell>
          <cell r="CD67">
            <v>375000</v>
          </cell>
          <cell r="CE67">
            <v>61</v>
          </cell>
          <cell r="CF67">
            <v>0</v>
          </cell>
          <cell r="CG67">
            <v>2</v>
          </cell>
          <cell r="CH67">
            <v>392643</v>
          </cell>
          <cell r="CI67">
            <v>39</v>
          </cell>
          <cell r="CJ67">
            <v>0</v>
          </cell>
          <cell r="CK67">
            <v>329</v>
          </cell>
          <cell r="CL67">
            <v>392643</v>
          </cell>
          <cell r="CM67">
            <v>53</v>
          </cell>
          <cell r="CN67">
            <v>0</v>
          </cell>
          <cell r="CO67">
            <v>19</v>
          </cell>
          <cell r="CP67">
            <v>0</v>
          </cell>
          <cell r="CQ67">
            <v>185</v>
          </cell>
          <cell r="CR67">
            <v>5700731</v>
          </cell>
          <cell r="CS67">
            <v>69</v>
          </cell>
          <cell r="CT67">
            <v>1593.7</v>
          </cell>
          <cell r="CU67">
            <v>60</v>
          </cell>
          <cell r="CV67">
            <v>5828</v>
          </cell>
          <cell r="CW67">
            <v>82</v>
          </cell>
          <cell r="CX67">
            <v>9288084</v>
          </cell>
          <cell r="CY67">
            <v>59</v>
          </cell>
          <cell r="CZ67">
            <v>1553.8</v>
          </cell>
          <cell r="DA67">
            <v>59</v>
          </cell>
          <cell r="DB67">
            <v>5943</v>
          </cell>
          <cell r="DC67">
            <v>82</v>
          </cell>
          <cell r="DD67">
            <v>9380965</v>
          </cell>
          <cell r="DE67">
            <v>59</v>
          </cell>
          <cell r="DF67">
            <v>92881</v>
          </cell>
          <cell r="DG67">
            <v>114</v>
          </cell>
          <cell r="DH67">
            <v>146732</v>
          </cell>
          <cell r="DI67">
            <v>50</v>
          </cell>
          <cell r="DJ67" t="str">
            <v>101</v>
          </cell>
          <cell r="DK67">
            <v>1943.9</v>
          </cell>
          <cell r="DL67">
            <v>1946.7</v>
          </cell>
          <cell r="DM67">
            <v>1898.9</v>
          </cell>
          <cell r="DN67">
            <v>1849.5</v>
          </cell>
          <cell r="DO67">
            <v>1803.3</v>
          </cell>
          <cell r="DP67">
            <v>1792.8</v>
          </cell>
          <cell r="DQ67">
            <v>1740.2</v>
          </cell>
          <cell r="DR67">
            <v>54</v>
          </cell>
          <cell r="DS67">
            <v>1730.2</v>
          </cell>
          <cell r="DT67">
            <v>55</v>
          </cell>
          <cell r="DU67">
            <v>1653.3</v>
          </cell>
          <cell r="DV67">
            <v>58</v>
          </cell>
          <cell r="DW67">
            <v>1596.6</v>
          </cell>
          <cell r="DX67">
            <v>59</v>
          </cell>
          <cell r="DY67">
            <v>1637.2</v>
          </cell>
          <cell r="DZ67">
            <v>58</v>
          </cell>
          <cell r="EA67">
            <v>1645.4</v>
          </cell>
          <cell r="EB67">
            <v>60</v>
          </cell>
          <cell r="EC67">
            <v>1614.2</v>
          </cell>
          <cell r="ED67">
            <v>60</v>
          </cell>
          <cell r="EE67">
            <v>1593.7</v>
          </cell>
          <cell r="EF67">
            <v>60</v>
          </cell>
          <cell r="EG67">
            <v>1553.8</v>
          </cell>
          <cell r="EH67">
            <v>59</v>
          </cell>
          <cell r="EI67">
            <v>3668.8962543441885</v>
          </cell>
          <cell r="EJ67">
            <v>270</v>
          </cell>
          <cell r="EK67">
            <v>3137.5357188827393</v>
          </cell>
          <cell r="EL67">
            <v>234</v>
          </cell>
          <cell r="EM67">
            <v>315062</v>
          </cell>
          <cell r="EN67">
            <v>162.07726734914345</v>
          </cell>
          <cell r="EO67">
            <v>470616</v>
          </cell>
          <cell r="EP67">
            <v>241.75065495453845</v>
          </cell>
          <cell r="EQ67">
            <v>524104</v>
          </cell>
          <cell r="ER67">
            <v>276.00400231713098</v>
          </cell>
          <cell r="ES67">
            <v>583641</v>
          </cell>
          <cell r="ET67">
            <v>315.56690997566909</v>
          </cell>
          <cell r="EU67">
            <v>799678</v>
          </cell>
          <cell r="EV67">
            <v>443.45255919702771</v>
          </cell>
          <cell r="EW67">
            <v>940709</v>
          </cell>
          <cell r="EX67">
            <v>524.71497099509145</v>
          </cell>
          <cell r="EY67">
            <v>1118600</v>
          </cell>
          <cell r="EZ67">
            <v>642.79967819790829</v>
          </cell>
          <cell r="FA67">
            <v>1152855</v>
          </cell>
          <cell r="FB67">
            <v>662.48419721871051</v>
          </cell>
          <cell r="FC67">
            <v>1277848</v>
          </cell>
          <cell r="FD67">
            <v>738.55508033753324</v>
          </cell>
          <cell r="FE67">
            <v>1500982</v>
          </cell>
          <cell r="FF67">
            <v>907.87031996612836</v>
          </cell>
          <cell r="FG67">
            <v>2191029</v>
          </cell>
          <cell r="FH67">
            <v>1372.3092822247277</v>
          </cell>
          <cell r="FI67">
            <v>2153172</v>
          </cell>
          <cell r="FJ67">
            <v>1315.1551429269484</v>
          </cell>
          <cell r="FK67">
            <v>2196970</v>
          </cell>
          <cell r="FL67">
            <v>1378.5342285248164</v>
          </cell>
          <cell r="FM67">
            <v>2420277</v>
          </cell>
          <cell r="FN67">
            <v>1557.6502767408933</v>
          </cell>
          <cell r="FO67">
            <v>2.7855894009287892E-2</v>
          </cell>
          <cell r="FP67">
            <v>4.0772107005035349E-2</v>
          </cell>
          <cell r="FQ67">
            <v>4.3596641395614248E-2</v>
          </cell>
          <cell r="FR67">
            <v>4.5686863444544382E-2</v>
          </cell>
          <cell r="FS67">
            <v>6.2131658563119446E-2</v>
          </cell>
          <cell r="FT67">
            <v>7.1211475240566369E-2</v>
          </cell>
          <cell r="FU67">
            <v>8.2262448244006331E-2</v>
          </cell>
          <cell r="FV67">
            <v>9.1122889810981988E-2</v>
          </cell>
          <cell r="FW67">
            <v>0.10232410651941347</v>
          </cell>
          <cell r="FX67">
            <v>0.12021757960905992</v>
          </cell>
          <cell r="FY67">
            <v>0.15916176687126904</v>
          </cell>
          <cell r="FZ67">
            <v>0.15544929028765705</v>
          </cell>
          <cell r="GA67">
            <v>0.15103577444943031</v>
          </cell>
          <cell r="GB67">
            <v>0.16237838091390383</v>
          </cell>
          <cell r="GC67">
            <v>10995363</v>
          </cell>
          <cell r="GD67">
            <v>11071981</v>
          </cell>
          <cell r="GE67">
            <v>11497556</v>
          </cell>
          <cell r="GF67">
            <v>12191169</v>
          </cell>
          <cell r="GG67">
            <v>12071023</v>
          </cell>
          <cell r="GH67">
            <v>12269367</v>
          </cell>
          <cell r="GI67">
            <v>12479342</v>
          </cell>
          <cell r="GJ67">
            <v>12651651</v>
          </cell>
          <cell r="GK67">
            <v>12488240</v>
          </cell>
          <cell r="GL67">
            <v>12485545</v>
          </cell>
          <cell r="GM67">
            <v>13766051</v>
          </cell>
          <cell r="GN67">
            <v>13851282.279999999</v>
          </cell>
          <cell r="GO67">
            <v>14390022</v>
          </cell>
          <cell r="GP67">
            <v>14905167.710000001</v>
          </cell>
          <cell r="GQ67">
            <v>6.5409514072345729E-2</v>
          </cell>
          <cell r="GR67">
            <v>7.0854638361898009E-2</v>
          </cell>
          <cell r="GS67">
            <v>0.10178094193090254</v>
          </cell>
          <cell r="GT67">
            <v>0.10747924955655387</v>
          </cell>
          <cell r="GU67">
            <v>0.11743757748635095</v>
          </cell>
          <cell r="GV67">
            <v>0.13002428158586077</v>
          </cell>
          <cell r="GW67">
            <v>0.1202201272527801</v>
          </cell>
          <cell r="GX67">
            <v>0.11597138660557281</v>
          </cell>
          <cell r="GY67">
            <v>0.10193552058931994</v>
          </cell>
          <cell r="GZ67">
            <v>12.965434505510984</v>
          </cell>
          <cell r="HA67">
            <v>12.70763358778626</v>
          </cell>
          <cell r="HB67">
            <v>12.634269088621531</v>
          </cell>
          <cell r="HC67">
            <v>13.685833333333333</v>
          </cell>
          <cell r="HD67">
            <v>13.208835341365463</v>
          </cell>
          <cell r="HE67">
            <v>13.002087012361535</v>
          </cell>
          <cell r="HF67">
            <v>12.662425447316103</v>
          </cell>
          <cell r="HG67">
            <v>13.505932203389831</v>
          </cell>
          <cell r="HH67">
            <v>1116</v>
          </cell>
          <cell r="HI67" t="str">
            <v>Y</v>
          </cell>
        </row>
        <row r="68">
          <cell r="A68">
            <v>63</v>
          </cell>
          <cell r="B68">
            <v>1134</v>
          </cell>
          <cell r="C68" t="str">
            <v>Charter Oak-Ute</v>
          </cell>
          <cell r="D68">
            <v>9.6589087267947811</v>
          </cell>
          <cell r="E68">
            <v>321</v>
          </cell>
          <cell r="F68">
            <v>5.4</v>
          </cell>
          <cell r="G68">
            <v>1</v>
          </cell>
          <cell r="H68">
            <v>3.0730312257725769</v>
          </cell>
          <cell r="I68">
            <v>333</v>
          </cell>
          <cell r="J68">
            <v>0</v>
          </cell>
          <cell r="K68">
            <v>272</v>
          </cell>
          <cell r="L68">
            <v>1.1858735220672514</v>
          </cell>
          <cell r="M68">
            <v>240</v>
          </cell>
          <cell r="N68">
            <v>0</v>
          </cell>
          <cell r="O68">
            <v>6</v>
          </cell>
          <cell r="P68">
            <v>0.23405305428232287</v>
          </cell>
          <cell r="Q68">
            <v>201</v>
          </cell>
          <cell r="R68">
            <v>0</v>
          </cell>
          <cell r="S68">
            <v>8</v>
          </cell>
          <cell r="T68">
            <v>9.8929617810771031</v>
          </cell>
          <cell r="U68">
            <v>327</v>
          </cell>
          <cell r="V68">
            <v>1.5466800000000001</v>
          </cell>
          <cell r="W68">
            <v>28</v>
          </cell>
          <cell r="X68">
            <v>0</v>
          </cell>
          <cell r="Y68">
            <v>1</v>
          </cell>
          <cell r="Z68">
            <v>9.6820000000000003E-2</v>
          </cell>
          <cell r="AA68">
            <v>238</v>
          </cell>
          <cell r="AB68">
            <v>0.33</v>
          </cell>
          <cell r="AC68">
            <v>1</v>
          </cell>
          <cell r="AD68">
            <v>0.42682000000000003</v>
          </cell>
          <cell r="AE68">
            <v>230</v>
          </cell>
          <cell r="AF68">
            <v>0</v>
          </cell>
          <cell r="AG68">
            <v>19</v>
          </cell>
          <cell r="AH68">
            <v>0</v>
          </cell>
          <cell r="AI68">
            <v>184</v>
          </cell>
          <cell r="AJ68">
            <v>1.9735</v>
          </cell>
          <cell r="AK68">
            <v>214</v>
          </cell>
          <cell r="AL68">
            <v>11.86646</v>
          </cell>
          <cell r="AM68">
            <v>334</v>
          </cell>
          <cell r="AN68">
            <v>1342635</v>
          </cell>
          <cell r="AO68">
            <v>313</v>
          </cell>
          <cell r="AP68">
            <v>113145287</v>
          </cell>
          <cell r="AQ68">
            <v>286</v>
          </cell>
          <cell r="AR68">
            <v>0.1</v>
          </cell>
          <cell r="AS68">
            <v>8.3015633819592247E-2</v>
          </cell>
          <cell r="AT68">
            <v>0.05</v>
          </cell>
          <cell r="AU68">
            <v>0.15000000000000002</v>
          </cell>
          <cell r="AV68">
            <v>129703</v>
          </cell>
          <cell r="AW68">
            <v>197</v>
          </cell>
          <cell r="AX68">
            <v>64852</v>
          </cell>
          <cell r="AY68">
            <v>59</v>
          </cell>
          <cell r="AZ68">
            <v>2014</v>
          </cell>
          <cell r="BA68">
            <v>2012</v>
          </cell>
          <cell r="BB68">
            <v>0</v>
          </cell>
          <cell r="BC68">
            <v>267</v>
          </cell>
          <cell r="BD68">
            <v>113145287</v>
          </cell>
          <cell r="BE68">
            <v>288</v>
          </cell>
          <cell r="BF68">
            <v>321.89999999999998</v>
          </cell>
          <cell r="BG68">
            <v>301</v>
          </cell>
          <cell r="BH68">
            <v>351492.03789996897</v>
          </cell>
          <cell r="BI68">
            <v>85</v>
          </cell>
          <cell r="BJ68">
            <v>0</v>
          </cell>
          <cell r="BK68">
            <v>267</v>
          </cell>
          <cell r="BL68">
            <v>351492.03789996897</v>
          </cell>
          <cell r="BM68">
            <v>105</v>
          </cell>
          <cell r="BN68">
            <v>0</v>
          </cell>
          <cell r="BO68">
            <v>267</v>
          </cell>
          <cell r="BP68">
            <v>610985</v>
          </cell>
          <cell r="BQ68">
            <v>287</v>
          </cell>
          <cell r="BR68">
            <v>347699</v>
          </cell>
          <cell r="BS68">
            <v>333</v>
          </cell>
          <cell r="BT68">
            <v>0</v>
          </cell>
          <cell r="BU68">
            <v>272</v>
          </cell>
          <cell r="BV68">
            <v>134176</v>
          </cell>
          <cell r="BW68">
            <v>268</v>
          </cell>
          <cell r="BX68">
            <v>0</v>
          </cell>
          <cell r="BY68">
            <v>6</v>
          </cell>
          <cell r="BZ68">
            <v>1092860</v>
          </cell>
          <cell r="CA68">
            <v>314</v>
          </cell>
          <cell r="CB68">
            <v>26482</v>
          </cell>
          <cell r="CC68">
            <v>238</v>
          </cell>
          <cell r="CD68">
            <v>175000</v>
          </cell>
          <cell r="CE68">
            <v>164</v>
          </cell>
          <cell r="CF68">
            <v>0</v>
          </cell>
          <cell r="CG68">
            <v>2</v>
          </cell>
          <cell r="CH68">
            <v>10955</v>
          </cell>
          <cell r="CI68">
            <v>241</v>
          </cell>
          <cell r="CJ68">
            <v>37338</v>
          </cell>
          <cell r="CK68">
            <v>267</v>
          </cell>
          <cell r="CL68">
            <v>48293</v>
          </cell>
          <cell r="CM68">
            <v>302</v>
          </cell>
          <cell r="CN68">
            <v>0</v>
          </cell>
          <cell r="CO68">
            <v>19</v>
          </cell>
          <cell r="CP68">
            <v>0</v>
          </cell>
          <cell r="CQ68">
            <v>185</v>
          </cell>
          <cell r="CR68">
            <v>1342635</v>
          </cell>
          <cell r="CS68">
            <v>313</v>
          </cell>
          <cell r="CT68">
            <v>321.89999999999998</v>
          </cell>
          <cell r="CU68">
            <v>301</v>
          </cell>
          <cell r="CV68">
            <v>5785</v>
          </cell>
          <cell r="CW68">
            <v>148</v>
          </cell>
          <cell r="CX68">
            <v>1902468</v>
          </cell>
          <cell r="CY68">
            <v>303</v>
          </cell>
          <cell r="CZ68">
            <v>327.3</v>
          </cell>
          <cell r="DA68">
            <v>302</v>
          </cell>
          <cell r="DB68">
            <v>5900</v>
          </cell>
          <cell r="DC68">
            <v>148</v>
          </cell>
          <cell r="DD68">
            <v>1931070</v>
          </cell>
          <cell r="DE68">
            <v>304</v>
          </cell>
          <cell r="DF68">
            <v>28602</v>
          </cell>
          <cell r="DG68">
            <v>225</v>
          </cell>
          <cell r="DH68">
            <v>0</v>
          </cell>
          <cell r="DI68">
            <v>223</v>
          </cell>
          <cell r="DJ68" t="str">
            <v>No Guar</v>
          </cell>
          <cell r="DK68">
            <v>359.4</v>
          </cell>
          <cell r="DL68">
            <v>317.2</v>
          </cell>
          <cell r="DM68">
            <v>327</v>
          </cell>
          <cell r="DN68">
            <v>308.5</v>
          </cell>
          <cell r="DO68">
            <v>297.2</v>
          </cell>
          <cell r="DP68">
            <v>309.60000000000002</v>
          </cell>
          <cell r="DQ68">
            <v>321.8</v>
          </cell>
          <cell r="DR68">
            <v>323</v>
          </cell>
          <cell r="DS68">
            <v>305.8</v>
          </cell>
          <cell r="DT68">
            <v>326</v>
          </cell>
          <cell r="DU68">
            <v>296.3</v>
          </cell>
          <cell r="DV68">
            <v>327</v>
          </cell>
          <cell r="DW68">
            <v>360.5</v>
          </cell>
          <cell r="DX68">
            <v>295</v>
          </cell>
          <cell r="DY68">
            <v>352.5</v>
          </cell>
          <cell r="DZ68">
            <v>296</v>
          </cell>
          <cell r="EA68">
            <v>343.4</v>
          </cell>
          <cell r="EB68">
            <v>303</v>
          </cell>
          <cell r="EC68">
            <v>338.6</v>
          </cell>
          <cell r="ED68">
            <v>299</v>
          </cell>
          <cell r="EE68">
            <v>321.89999999999998</v>
          </cell>
          <cell r="EF68">
            <v>301</v>
          </cell>
          <cell r="EG68">
            <v>327.3</v>
          </cell>
          <cell r="EH68">
            <v>301</v>
          </cell>
          <cell r="EI68">
            <v>4102.153987167736</v>
          </cell>
          <cell r="EJ68">
            <v>208</v>
          </cell>
          <cell r="EK68">
            <v>3339.0161930950198</v>
          </cell>
          <cell r="EL68">
            <v>195</v>
          </cell>
          <cell r="EM68">
            <v>738927</v>
          </cell>
          <cell r="EN68">
            <v>2056.0016694490819</v>
          </cell>
          <cell r="EO68">
            <v>611192</v>
          </cell>
          <cell r="EP68">
            <v>1926.8348045397227</v>
          </cell>
          <cell r="EQ68">
            <v>691878</v>
          </cell>
          <cell r="ER68">
            <v>2115.8348623853212</v>
          </cell>
          <cell r="ES68">
            <v>691031</v>
          </cell>
          <cell r="ET68">
            <v>2239.9708265802269</v>
          </cell>
          <cell r="EU68">
            <v>603151</v>
          </cell>
          <cell r="EV68">
            <v>2029.4448183041723</v>
          </cell>
          <cell r="EW68">
            <v>492768</v>
          </cell>
          <cell r="EX68">
            <v>1591.627906976744</v>
          </cell>
          <cell r="EY68">
            <v>429764</v>
          </cell>
          <cell r="EZ68">
            <v>1335.5003107520199</v>
          </cell>
          <cell r="FA68">
            <v>598014</v>
          </cell>
          <cell r="FB68">
            <v>1858.3405842137972</v>
          </cell>
          <cell r="FC68">
            <v>430581</v>
          </cell>
          <cell r="FD68">
            <v>1408.0477436232832</v>
          </cell>
          <cell r="FE68">
            <v>454235</v>
          </cell>
          <cell r="FF68">
            <v>1533.0239622004724</v>
          </cell>
          <cell r="FG68">
            <v>582908</v>
          </cell>
          <cell r="FH68">
            <v>1616.9431345353676</v>
          </cell>
          <cell r="FI68">
            <v>518637</v>
          </cell>
          <cell r="FJ68">
            <v>1471.3106382978724</v>
          </cell>
          <cell r="FK68">
            <v>342352</v>
          </cell>
          <cell r="FL68">
            <v>1063.5352593973284</v>
          </cell>
          <cell r="FM68">
            <v>378118</v>
          </cell>
          <cell r="FN68">
            <v>1155.264283531928</v>
          </cell>
          <cell r="FO68">
            <v>0.28389095819782506</v>
          </cell>
          <cell r="FP68">
            <v>0.22991231468907639</v>
          </cell>
          <cell r="FQ68">
            <v>0.26202398472418625</v>
          </cell>
          <cell r="FR68">
            <v>0.24984389976177315</v>
          </cell>
          <cell r="FS68">
            <v>0.21535123454982866</v>
          </cell>
          <cell r="FT68">
            <v>0.18019008948657117</v>
          </cell>
          <cell r="FU68">
            <v>0.15650170097878202</v>
          </cell>
          <cell r="FV68">
            <v>0.25491792517012601</v>
          </cell>
          <cell r="FW68">
            <v>0.16543233687905387</v>
          </cell>
          <cell r="FX68">
            <v>0.15447112170311864</v>
          </cell>
          <cell r="FY68">
            <v>0.19618882604021731</v>
          </cell>
          <cell r="FZ68">
            <v>0.17013121416268279</v>
          </cell>
          <cell r="GA68">
            <v>0.1147539499965978</v>
          </cell>
          <cell r="GB68">
            <v>0.12147828884890331</v>
          </cell>
          <cell r="GC68">
            <v>1863928</v>
          </cell>
          <cell r="GD68">
            <v>2047178</v>
          </cell>
          <cell r="GE68">
            <v>1948636</v>
          </cell>
          <cell r="GF68">
            <v>2074820</v>
          </cell>
          <cell r="GG68">
            <v>2197627</v>
          </cell>
          <cell r="GH68">
            <v>2241944</v>
          </cell>
          <cell r="GI68">
            <v>2316302</v>
          </cell>
          <cell r="GJ68">
            <v>2345908</v>
          </cell>
          <cell r="GK68">
            <v>2602762</v>
          </cell>
          <cell r="GL68">
            <v>2940582</v>
          </cell>
          <cell r="GM68">
            <v>2971158</v>
          </cell>
          <cell r="GN68">
            <v>3048452.94</v>
          </cell>
          <cell r="GO68">
            <v>3159642</v>
          </cell>
          <cell r="GP68">
            <v>3112638.51</v>
          </cell>
          <cell r="GQ68">
            <v>0.13483346591294584</v>
          </cell>
          <cell r="GR68">
            <v>0.1027610091115725</v>
          </cell>
          <cell r="GS68">
            <v>0.16405997266767458</v>
          </cell>
          <cell r="GT68">
            <v>0.16210567123096536</v>
          </cell>
          <cell r="GU68">
            <v>0.18092757190498771</v>
          </cell>
          <cell r="GV68">
            <v>0.18771641289573909</v>
          </cell>
          <cell r="GW68">
            <v>0.18990781601289067</v>
          </cell>
          <cell r="GX68">
            <v>0.16555896400722075</v>
          </cell>
          <cell r="GY68">
            <v>0.19720746528616456</v>
          </cell>
          <cell r="GZ68">
            <v>10.246794871794872</v>
          </cell>
          <cell r="HA68">
            <v>9.1325648414985583</v>
          </cell>
          <cell r="HB68">
            <v>9.3531073446327699</v>
          </cell>
          <cell r="HC68">
            <v>9.5830903790087465</v>
          </cell>
          <cell r="HD68">
            <v>9.9658914728682166</v>
          </cell>
          <cell r="HE68">
            <v>9.8345864661654137</v>
          </cell>
          <cell r="HF68">
            <v>10.072100313479625</v>
          </cell>
          <cell r="HG68">
            <v>9.1971428571428557</v>
          </cell>
          <cell r="HH68">
            <v>1134</v>
          </cell>
          <cell r="HI68" t="str">
            <v>Y</v>
          </cell>
        </row>
        <row r="69">
          <cell r="A69">
            <v>64</v>
          </cell>
          <cell r="B69">
            <v>1152</v>
          </cell>
          <cell r="C69" t="str">
            <v>Cherokee</v>
          </cell>
          <cell r="D69">
            <v>12.687203361928589</v>
          </cell>
          <cell r="E69">
            <v>145</v>
          </cell>
          <cell r="F69">
            <v>5.4</v>
          </cell>
          <cell r="G69">
            <v>1</v>
          </cell>
          <cell r="H69">
            <v>5.0807306840724893</v>
          </cell>
          <cell r="I69">
            <v>102</v>
          </cell>
          <cell r="J69">
            <v>0.19721147055255842</v>
          </cell>
          <cell r="K69">
            <v>235</v>
          </cell>
          <cell r="L69">
            <v>2.0092616319691965</v>
          </cell>
          <cell r="M69">
            <v>138</v>
          </cell>
          <cell r="N69">
            <v>0</v>
          </cell>
          <cell r="O69">
            <v>6</v>
          </cell>
          <cell r="P69">
            <v>0.42912962460502302</v>
          </cell>
          <cell r="Q69">
            <v>151</v>
          </cell>
          <cell r="R69">
            <v>0</v>
          </cell>
          <cell r="S69">
            <v>8</v>
          </cell>
          <cell r="T69">
            <v>13.116332986533612</v>
          </cell>
          <cell r="U69">
            <v>147</v>
          </cell>
          <cell r="V69">
            <v>0.90547</v>
          </cell>
          <cell r="W69">
            <v>158</v>
          </cell>
          <cell r="X69">
            <v>0</v>
          </cell>
          <cell r="Y69">
            <v>1</v>
          </cell>
          <cell r="Z69">
            <v>0.85</v>
          </cell>
          <cell r="AA69">
            <v>66</v>
          </cell>
          <cell r="AB69">
            <v>0.33</v>
          </cell>
          <cell r="AC69">
            <v>1</v>
          </cell>
          <cell r="AD69">
            <v>1.18</v>
          </cell>
          <cell r="AE69">
            <v>63</v>
          </cell>
          <cell r="AF69">
            <v>0</v>
          </cell>
          <cell r="AG69">
            <v>19</v>
          </cell>
          <cell r="AH69">
            <v>0</v>
          </cell>
          <cell r="AI69">
            <v>184</v>
          </cell>
          <cell r="AJ69">
            <v>2.0854699999999999</v>
          </cell>
          <cell r="AK69">
            <v>201</v>
          </cell>
          <cell r="AL69">
            <v>15.2018</v>
          </cell>
          <cell r="AM69">
            <v>162</v>
          </cell>
          <cell r="AN69">
            <v>3364232</v>
          </cell>
          <cell r="AO69">
            <v>136</v>
          </cell>
          <cell r="AP69">
            <v>220879647</v>
          </cell>
          <cell r="AQ69">
            <v>135</v>
          </cell>
          <cell r="AR69">
            <v>0.05</v>
          </cell>
          <cell r="AS69">
            <v>6.0498213857141499E-2</v>
          </cell>
          <cell r="AT69">
            <v>0</v>
          </cell>
          <cell r="AU69">
            <v>0.05</v>
          </cell>
          <cell r="AV69">
            <v>239035</v>
          </cell>
          <cell r="AW69">
            <v>104</v>
          </cell>
          <cell r="AX69">
            <v>0</v>
          </cell>
          <cell r="AY69">
            <v>89</v>
          </cell>
          <cell r="AZ69">
            <v>2018</v>
          </cell>
          <cell r="BA69">
            <v>2015</v>
          </cell>
          <cell r="BB69">
            <v>5477309</v>
          </cell>
          <cell r="BC69">
            <v>162</v>
          </cell>
          <cell r="BD69">
            <v>226356956</v>
          </cell>
          <cell r="BE69">
            <v>142</v>
          </cell>
          <cell r="BF69">
            <v>1001.4</v>
          </cell>
          <cell r="BG69">
            <v>109</v>
          </cell>
          <cell r="BH69">
            <v>220570.84781306173</v>
          </cell>
          <cell r="BI69">
            <v>277</v>
          </cell>
          <cell r="BJ69">
            <v>5469.6514879169163</v>
          </cell>
          <cell r="BK69">
            <v>188</v>
          </cell>
          <cell r="BL69">
            <v>226040.49930097864</v>
          </cell>
          <cell r="BM69">
            <v>289</v>
          </cell>
          <cell r="BN69">
            <v>2.4197661502392706E-2</v>
          </cell>
          <cell r="BO69">
            <v>178</v>
          </cell>
          <cell r="BP69">
            <v>1192750</v>
          </cell>
          <cell r="BQ69">
            <v>138</v>
          </cell>
          <cell r="BR69">
            <v>1122230</v>
          </cell>
          <cell r="BS69">
            <v>119</v>
          </cell>
          <cell r="BT69">
            <v>43560</v>
          </cell>
          <cell r="BU69">
            <v>223</v>
          </cell>
          <cell r="BV69">
            <v>443805</v>
          </cell>
          <cell r="BW69">
            <v>116</v>
          </cell>
          <cell r="BX69">
            <v>0</v>
          </cell>
          <cell r="BY69">
            <v>6</v>
          </cell>
          <cell r="BZ69">
            <v>2802345</v>
          </cell>
          <cell r="CA69">
            <v>134</v>
          </cell>
          <cell r="CB69">
            <v>94786</v>
          </cell>
          <cell r="CC69">
            <v>134</v>
          </cell>
          <cell r="CD69">
            <v>200000</v>
          </cell>
          <cell r="CE69">
            <v>128</v>
          </cell>
          <cell r="CF69">
            <v>0</v>
          </cell>
          <cell r="CG69">
            <v>2</v>
          </cell>
          <cell r="CH69">
            <v>192403</v>
          </cell>
          <cell r="CI69">
            <v>83</v>
          </cell>
          <cell r="CJ69">
            <v>74698</v>
          </cell>
          <cell r="CK69">
            <v>133</v>
          </cell>
          <cell r="CL69">
            <v>267101</v>
          </cell>
          <cell r="CM69">
            <v>89</v>
          </cell>
          <cell r="CN69">
            <v>0</v>
          </cell>
          <cell r="CO69">
            <v>19</v>
          </cell>
          <cell r="CP69">
            <v>0</v>
          </cell>
          <cell r="CQ69">
            <v>185</v>
          </cell>
          <cell r="CR69">
            <v>3364232</v>
          </cell>
          <cell r="CS69">
            <v>136</v>
          </cell>
          <cell r="CT69">
            <v>1001.4</v>
          </cell>
          <cell r="CU69">
            <v>109</v>
          </cell>
          <cell r="CV69">
            <v>5819</v>
          </cell>
          <cell r="CW69">
            <v>93</v>
          </cell>
          <cell r="CX69">
            <v>5827147</v>
          </cell>
          <cell r="CY69">
            <v>109</v>
          </cell>
          <cell r="CZ69">
            <v>972.5</v>
          </cell>
          <cell r="DA69">
            <v>113</v>
          </cell>
          <cell r="DB69">
            <v>5934</v>
          </cell>
          <cell r="DC69">
            <v>93</v>
          </cell>
          <cell r="DD69">
            <v>5885418</v>
          </cell>
          <cell r="DE69">
            <v>109</v>
          </cell>
          <cell r="DF69">
            <v>58271</v>
          </cell>
          <cell r="DG69">
            <v>153</v>
          </cell>
          <cell r="DH69">
            <v>114603</v>
          </cell>
          <cell r="DI69">
            <v>72</v>
          </cell>
          <cell r="DJ69" t="str">
            <v>101</v>
          </cell>
          <cell r="DK69">
            <v>1368.6</v>
          </cell>
          <cell r="DL69">
            <v>1324.3</v>
          </cell>
          <cell r="DM69">
            <v>1355.2</v>
          </cell>
          <cell r="DN69">
            <v>1309.9000000000001</v>
          </cell>
          <cell r="DO69">
            <v>1263</v>
          </cell>
          <cell r="DP69">
            <v>1197.8</v>
          </cell>
          <cell r="DQ69">
            <v>1200.8</v>
          </cell>
          <cell r="DR69">
            <v>96</v>
          </cell>
          <cell r="DS69">
            <v>1132.4000000000001</v>
          </cell>
          <cell r="DT69">
            <v>99</v>
          </cell>
          <cell r="DU69">
            <v>1102.7</v>
          </cell>
          <cell r="DV69">
            <v>102</v>
          </cell>
          <cell r="DW69">
            <v>1091.8</v>
          </cell>
          <cell r="DX69">
            <v>102</v>
          </cell>
          <cell r="DY69">
            <v>1052.9000000000001</v>
          </cell>
          <cell r="DZ69">
            <v>106</v>
          </cell>
          <cell r="EA69">
            <v>1011.6</v>
          </cell>
          <cell r="EB69">
            <v>111</v>
          </cell>
          <cell r="EC69">
            <v>999.6</v>
          </cell>
          <cell r="ED69">
            <v>113</v>
          </cell>
          <cell r="EE69">
            <v>1001.4</v>
          </cell>
          <cell r="EF69">
            <v>109</v>
          </cell>
          <cell r="EG69">
            <v>972.5</v>
          </cell>
          <cell r="EH69">
            <v>113</v>
          </cell>
          <cell r="EI69">
            <v>3459.3645244215936</v>
          </cell>
          <cell r="EJ69">
            <v>301</v>
          </cell>
          <cell r="EK69">
            <v>2881.5886889460153</v>
          </cell>
          <cell r="EL69">
            <v>284</v>
          </cell>
          <cell r="EM69">
            <v>1271930</v>
          </cell>
          <cell r="EN69">
            <v>929.3657752447757</v>
          </cell>
          <cell r="EO69">
            <v>1240803</v>
          </cell>
          <cell r="EP69">
            <v>936.95008683832975</v>
          </cell>
          <cell r="EQ69">
            <v>1293268</v>
          </cell>
          <cell r="ER69">
            <v>954.30047225501767</v>
          </cell>
          <cell r="ES69">
            <v>1430922</v>
          </cell>
          <cell r="ET69">
            <v>1092.3902587983814</v>
          </cell>
          <cell r="EU69">
            <v>1211884</v>
          </cell>
          <cell r="EV69">
            <v>959.52810768012671</v>
          </cell>
          <cell r="EW69">
            <v>1039179</v>
          </cell>
          <cell r="EX69">
            <v>867.57305059275336</v>
          </cell>
          <cell r="EY69">
            <v>1019530</v>
          </cell>
          <cell r="EZ69">
            <v>849.04230512991342</v>
          </cell>
          <cell r="FA69">
            <v>1229346</v>
          </cell>
          <cell r="FB69">
            <v>1023.7724850099934</v>
          </cell>
          <cell r="FC69">
            <v>1255762</v>
          </cell>
          <cell r="FD69">
            <v>1108.9385376192158</v>
          </cell>
          <cell r="FE69">
            <v>1219711</v>
          </cell>
          <cell r="FF69">
            <v>1106.1131767479822</v>
          </cell>
          <cell r="FG69">
            <v>1834022</v>
          </cell>
          <cell r="FH69">
            <v>1679.8149844293828</v>
          </cell>
          <cell r="FI69">
            <v>1720408</v>
          </cell>
          <cell r="FJ69">
            <v>1633.97093741096</v>
          </cell>
          <cell r="FK69">
            <v>1477690</v>
          </cell>
          <cell r="FL69">
            <v>1475.6241262232875</v>
          </cell>
          <cell r="FM69">
            <v>1468147</v>
          </cell>
          <cell r="FN69">
            <v>1509.6627249357327</v>
          </cell>
          <cell r="FO69">
            <v>0.14752674388353745</v>
          </cell>
          <cell r="FP69">
            <v>0.14226674123957511</v>
          </cell>
          <cell r="FQ69">
            <v>0.14362763085064134</v>
          </cell>
          <cell r="FR69">
            <v>0.14926845083657478</v>
          </cell>
          <cell r="FS69">
            <v>0.12177736404345979</v>
          </cell>
          <cell r="FT69">
            <v>0.1060414327107491</v>
          </cell>
          <cell r="FU69">
            <v>0.10546946808227804</v>
          </cell>
          <cell r="FV69">
            <v>0.14895987055165194</v>
          </cell>
          <cell r="FW69">
            <v>0.14786228445075883</v>
          </cell>
          <cell r="FX69">
            <v>0.14476371219377299</v>
          </cell>
          <cell r="FY69">
            <v>0.21413060572665238</v>
          </cell>
          <cell r="FZ69">
            <v>0.19514015703060944</v>
          </cell>
          <cell r="GA69">
            <v>0.16857280598903523</v>
          </cell>
          <cell r="GB69">
            <v>0.16155296842106565</v>
          </cell>
          <cell r="GC69">
            <v>7349761</v>
          </cell>
          <cell r="GD69">
            <v>7480863</v>
          </cell>
          <cell r="GE69">
            <v>7711044</v>
          </cell>
          <cell r="GF69">
            <v>8155310</v>
          </cell>
          <cell r="GG69">
            <v>8739752</v>
          </cell>
          <cell r="GH69">
            <v>8760566</v>
          </cell>
          <cell r="GI69">
            <v>8647059</v>
          </cell>
          <cell r="GJ69">
            <v>8252867</v>
          </cell>
          <cell r="GK69">
            <v>8492781</v>
          </cell>
          <cell r="GL69">
            <v>8425530</v>
          </cell>
          <cell r="GM69">
            <v>8564969</v>
          </cell>
          <cell r="GN69">
            <v>8816268.4000000004</v>
          </cell>
          <cell r="GO69">
            <v>9001092</v>
          </cell>
          <cell r="GP69">
            <v>9087712.9299999997</v>
          </cell>
          <cell r="GQ69">
            <v>6.0442542602779752E-2</v>
          </cell>
          <cell r="GR69">
            <v>4.0197907964269294E-2</v>
          </cell>
          <cell r="GS69">
            <v>8.948053968832595E-2</v>
          </cell>
          <cell r="GT69">
            <v>0.10446169328331525</v>
          </cell>
          <cell r="GU69">
            <v>0.11769041958114866</v>
          </cell>
          <cell r="GV69">
            <v>0.11111302315632933</v>
          </cell>
          <cell r="GW69">
            <v>4.9682804893752423E-2</v>
          </cell>
          <cell r="GX69">
            <v>0.10505540813225431</v>
          </cell>
          <cell r="GY69">
            <v>0.10340366789921258</v>
          </cell>
          <cell r="GZ69">
            <v>12.778494623655915</v>
          </cell>
          <cell r="HA69">
            <v>12.518478260869566</v>
          </cell>
          <cell r="HB69">
            <v>12.393406593406594</v>
          </cell>
          <cell r="HC69">
            <v>12.06050605060506</v>
          </cell>
          <cell r="HD69">
            <v>11.809954751131221</v>
          </cell>
          <cell r="HE69">
            <v>12.273684210526318</v>
          </cell>
          <cell r="HF69">
            <v>12.622754491017965</v>
          </cell>
          <cell r="HG69">
            <v>12.675949367088608</v>
          </cell>
          <cell r="HH69">
            <v>1152</v>
          </cell>
          <cell r="HI69" t="str">
            <v>Y</v>
          </cell>
        </row>
        <row r="70">
          <cell r="A70">
            <v>65</v>
          </cell>
          <cell r="B70">
            <v>1197</v>
          </cell>
          <cell r="C70" t="str">
            <v>Clarinda</v>
          </cell>
          <cell r="D70">
            <v>12.99268526816239</v>
          </cell>
          <cell r="E70">
            <v>123</v>
          </cell>
          <cell r="F70">
            <v>5.4</v>
          </cell>
          <cell r="G70">
            <v>1</v>
          </cell>
          <cell r="H70">
            <v>5.3597740071048969</v>
          </cell>
          <cell r="I70">
            <v>70</v>
          </cell>
          <cell r="J70">
            <v>7.8265775451084263E-2</v>
          </cell>
          <cell r="K70">
            <v>264</v>
          </cell>
          <cell r="L70">
            <v>2.1790126246195296</v>
          </cell>
          <cell r="M70">
            <v>119</v>
          </cell>
          <cell r="N70">
            <v>0</v>
          </cell>
          <cell r="O70">
            <v>6</v>
          </cell>
          <cell r="P70">
            <v>6.2507156149835832E-2</v>
          </cell>
          <cell r="Q70">
            <v>297</v>
          </cell>
          <cell r="R70">
            <v>0</v>
          </cell>
          <cell r="S70">
            <v>8</v>
          </cell>
          <cell r="T70">
            <v>13.055192424312226</v>
          </cell>
          <cell r="U70">
            <v>154</v>
          </cell>
          <cell r="V70">
            <v>0.65369999999999995</v>
          </cell>
          <cell r="W70">
            <v>250</v>
          </cell>
          <cell r="X70">
            <v>0</v>
          </cell>
          <cell r="Y70">
            <v>1</v>
          </cell>
          <cell r="Z70">
            <v>0</v>
          </cell>
          <cell r="AA70">
            <v>249</v>
          </cell>
          <cell r="AB70">
            <v>0.33</v>
          </cell>
          <cell r="AC70">
            <v>1</v>
          </cell>
          <cell r="AD70">
            <v>0.33</v>
          </cell>
          <cell r="AE70">
            <v>244</v>
          </cell>
          <cell r="AF70">
            <v>0</v>
          </cell>
          <cell r="AG70">
            <v>19</v>
          </cell>
          <cell r="AH70">
            <v>0</v>
          </cell>
          <cell r="AI70">
            <v>184</v>
          </cell>
          <cell r="AJ70">
            <v>0.98370000000000002</v>
          </cell>
          <cell r="AK70">
            <v>333</v>
          </cell>
          <cell r="AL70">
            <v>14.06326</v>
          </cell>
          <cell r="AM70">
            <v>237</v>
          </cell>
          <cell r="AN70">
            <v>3221934</v>
          </cell>
          <cell r="AO70">
            <v>146</v>
          </cell>
          <cell r="AP70">
            <v>229461727</v>
          </cell>
          <cell r="AQ70">
            <v>158</v>
          </cell>
          <cell r="AR70">
            <v>0.05</v>
          </cell>
          <cell r="AS70">
            <v>4.6841912025749811E-2</v>
          </cell>
          <cell r="AT70">
            <v>0</v>
          </cell>
          <cell r="AU70">
            <v>0.05</v>
          </cell>
          <cell r="AV70">
            <v>237575</v>
          </cell>
          <cell r="AW70">
            <v>108</v>
          </cell>
          <cell r="AX70">
            <v>0</v>
          </cell>
          <cell r="AY70">
            <v>89</v>
          </cell>
          <cell r="AZ70">
            <v>0</v>
          </cell>
          <cell r="BA70">
            <v>2011</v>
          </cell>
          <cell r="BB70">
            <v>1650000</v>
          </cell>
          <cell r="BC70">
            <v>220</v>
          </cell>
          <cell r="BD70">
            <v>231111727</v>
          </cell>
          <cell r="BE70">
            <v>164</v>
          </cell>
          <cell r="BF70">
            <v>993.4</v>
          </cell>
          <cell r="BG70">
            <v>112</v>
          </cell>
          <cell r="BH70">
            <v>230986.23615864708</v>
          </cell>
          <cell r="BI70">
            <v>266</v>
          </cell>
          <cell r="BJ70">
            <v>1660.9623515200321</v>
          </cell>
          <cell r="BK70">
            <v>238</v>
          </cell>
          <cell r="BL70">
            <v>232647.1985101671</v>
          </cell>
          <cell r="BM70">
            <v>276</v>
          </cell>
          <cell r="BN70">
            <v>7.1394040510977617E-3</v>
          </cell>
          <cell r="BO70">
            <v>232</v>
          </cell>
          <cell r="BP70">
            <v>1233502</v>
          </cell>
          <cell r="BQ70">
            <v>129</v>
          </cell>
          <cell r="BR70">
            <v>1229863</v>
          </cell>
          <cell r="BS70">
            <v>105</v>
          </cell>
          <cell r="BT70">
            <v>17959</v>
          </cell>
          <cell r="BU70">
            <v>261</v>
          </cell>
          <cell r="BV70">
            <v>500000</v>
          </cell>
          <cell r="BW70">
            <v>90</v>
          </cell>
          <cell r="BX70">
            <v>0</v>
          </cell>
          <cell r="BY70">
            <v>6</v>
          </cell>
          <cell r="BZ70">
            <v>2981324</v>
          </cell>
          <cell r="CA70">
            <v>119</v>
          </cell>
          <cell r="CB70">
            <v>14343</v>
          </cell>
          <cell r="CC70">
            <v>277</v>
          </cell>
          <cell r="CD70">
            <v>150000</v>
          </cell>
          <cell r="CE70">
            <v>185</v>
          </cell>
          <cell r="CF70">
            <v>0</v>
          </cell>
          <cell r="CG70">
            <v>2</v>
          </cell>
          <cell r="CH70">
            <v>0</v>
          </cell>
          <cell r="CI70">
            <v>249</v>
          </cell>
          <cell r="CJ70">
            <v>76267</v>
          </cell>
          <cell r="CK70">
            <v>127</v>
          </cell>
          <cell r="CL70">
            <v>76267</v>
          </cell>
          <cell r="CM70">
            <v>249</v>
          </cell>
          <cell r="CN70">
            <v>0</v>
          </cell>
          <cell r="CO70">
            <v>19</v>
          </cell>
          <cell r="CP70">
            <v>0</v>
          </cell>
          <cell r="CQ70">
            <v>185</v>
          </cell>
          <cell r="CR70">
            <v>3221934</v>
          </cell>
          <cell r="CS70">
            <v>146</v>
          </cell>
          <cell r="CT70">
            <v>993.4</v>
          </cell>
          <cell r="CU70">
            <v>112</v>
          </cell>
          <cell r="CV70">
            <v>5768</v>
          </cell>
          <cell r="CW70">
            <v>184</v>
          </cell>
          <cell r="CX70">
            <v>5729931</v>
          </cell>
          <cell r="CY70">
            <v>112</v>
          </cell>
          <cell r="CZ70">
            <v>952.8</v>
          </cell>
          <cell r="DA70">
            <v>115</v>
          </cell>
          <cell r="DB70">
            <v>5883</v>
          </cell>
          <cell r="DC70">
            <v>185</v>
          </cell>
          <cell r="DD70">
            <v>5787230</v>
          </cell>
          <cell r="DE70">
            <v>114</v>
          </cell>
          <cell r="DF70">
            <v>57299</v>
          </cell>
          <cell r="DG70">
            <v>155</v>
          </cell>
          <cell r="DH70">
            <v>181908</v>
          </cell>
          <cell r="DI70">
            <v>27</v>
          </cell>
          <cell r="DJ70" t="str">
            <v>101</v>
          </cell>
          <cell r="DK70">
            <v>1160.7</v>
          </cell>
          <cell r="DL70">
            <v>1093.4000000000001</v>
          </cell>
          <cell r="DM70">
            <v>1070.5999999999999</v>
          </cell>
          <cell r="DN70">
            <v>1079.4000000000001</v>
          </cell>
          <cell r="DO70">
            <v>1046</v>
          </cell>
          <cell r="DP70">
            <v>1045</v>
          </cell>
          <cell r="DQ70">
            <v>977.4</v>
          </cell>
          <cell r="DR70">
            <v>118</v>
          </cell>
          <cell r="DS70">
            <v>949.9</v>
          </cell>
          <cell r="DT70">
            <v>122</v>
          </cell>
          <cell r="DU70">
            <v>974.8</v>
          </cell>
          <cell r="DV70">
            <v>117</v>
          </cell>
          <cell r="DW70">
            <v>970.8</v>
          </cell>
          <cell r="DX70">
            <v>118</v>
          </cell>
          <cell r="DY70">
            <v>1009.6</v>
          </cell>
          <cell r="DZ70">
            <v>113</v>
          </cell>
          <cell r="EA70">
            <v>931.5</v>
          </cell>
          <cell r="EB70">
            <v>120</v>
          </cell>
          <cell r="EC70">
            <v>875.5</v>
          </cell>
          <cell r="ED70">
            <v>127</v>
          </cell>
          <cell r="EE70">
            <v>993.4</v>
          </cell>
          <cell r="EF70">
            <v>112</v>
          </cell>
          <cell r="EG70">
            <v>952.8</v>
          </cell>
          <cell r="EH70">
            <v>115</v>
          </cell>
          <cell r="EI70">
            <v>3381.5428211586905</v>
          </cell>
          <cell r="EJ70">
            <v>309</v>
          </cell>
          <cell r="EK70">
            <v>3129.0134340890008</v>
          </cell>
          <cell r="EL70">
            <v>236</v>
          </cell>
          <cell r="EM70">
            <v>1072425</v>
          </cell>
          <cell r="EN70">
            <v>923.94675626776939</v>
          </cell>
          <cell r="EO70">
            <v>1009944</v>
          </cell>
          <cell r="EP70">
            <v>923.67294677153825</v>
          </cell>
          <cell r="EQ70">
            <v>1364728</v>
          </cell>
          <cell r="ER70">
            <v>1274.731926022791</v>
          </cell>
          <cell r="ES70">
            <v>1401842</v>
          </cell>
          <cell r="ET70">
            <v>1298.7233648323142</v>
          </cell>
          <cell r="EU70">
            <v>1266676</v>
          </cell>
          <cell r="EV70">
            <v>1210.9713193116636</v>
          </cell>
          <cell r="EW70">
            <v>1118690</v>
          </cell>
          <cell r="EX70">
            <v>1070.5167464114832</v>
          </cell>
          <cell r="EY70">
            <v>1286238</v>
          </cell>
          <cell r="EZ70">
            <v>1315.9791282995702</v>
          </cell>
          <cell r="FA70">
            <v>1401761</v>
          </cell>
          <cell r="FB70">
            <v>1434.1733169633721</v>
          </cell>
          <cell r="FC70">
            <v>1474320</v>
          </cell>
          <cell r="FD70">
            <v>1552.079166228024</v>
          </cell>
          <cell r="FE70">
            <v>1488350</v>
          </cell>
          <cell r="FF70">
            <v>1526.8260155929422</v>
          </cell>
          <cell r="FG70">
            <v>1364426</v>
          </cell>
          <cell r="FH70">
            <v>1405.4655953852493</v>
          </cell>
          <cell r="FI70">
            <v>1405349</v>
          </cell>
          <cell r="FJ70">
            <v>1391.9859350237718</v>
          </cell>
          <cell r="FK70">
            <v>1478519</v>
          </cell>
          <cell r="FL70">
            <v>1488.3420575800283</v>
          </cell>
          <cell r="FM70">
            <v>1279806</v>
          </cell>
          <cell r="FN70">
            <v>1343.205289672544</v>
          </cell>
          <cell r="FO70">
            <v>0.14159358518377294</v>
          </cell>
          <cell r="FP70">
            <v>0.12832349274747828</v>
          </cell>
          <cell r="FQ70">
            <v>0.16585573581462457</v>
          </cell>
          <cell r="FR70">
            <v>0.16522459936474471</v>
          </cell>
          <cell r="FS70">
            <v>0.14296888350326564</v>
          </cell>
          <cell r="FT70">
            <v>0.12366012936068346</v>
          </cell>
          <cell r="FU70">
            <v>0.14306930770159976</v>
          </cell>
          <cell r="FV70">
            <v>0.18924377471507003</v>
          </cell>
          <cell r="FW70">
            <v>0.19413136838834175</v>
          </cell>
          <cell r="FX70">
            <v>0.1858263331901675</v>
          </cell>
          <cell r="FY70">
            <v>0.16229350466049677</v>
          </cell>
          <cell r="FZ70">
            <v>0.15891715713661428</v>
          </cell>
          <cell r="GA70">
            <v>0.16037128430963138</v>
          </cell>
          <cell r="GB70">
            <v>0.13087137540908567</v>
          </cell>
          <cell r="GC70">
            <v>6501541</v>
          </cell>
          <cell r="GD70">
            <v>6860353</v>
          </cell>
          <cell r="GE70">
            <v>6863676</v>
          </cell>
          <cell r="GF70">
            <v>7082621</v>
          </cell>
          <cell r="GG70">
            <v>7593126</v>
          </cell>
          <cell r="GH70">
            <v>7927799</v>
          </cell>
          <cell r="GI70">
            <v>7704076</v>
          </cell>
          <cell r="GJ70">
            <v>7407171</v>
          </cell>
          <cell r="GK70">
            <v>7594445</v>
          </cell>
          <cell r="GL70">
            <v>8009360</v>
          </cell>
          <cell r="GM70">
            <v>8407151</v>
          </cell>
          <cell r="GN70">
            <v>8843280.5199999996</v>
          </cell>
          <cell r="GO70">
            <v>9126296</v>
          </cell>
          <cell r="GP70">
            <v>9779113.2400000002</v>
          </cell>
          <cell r="GQ70">
            <v>0.18246288158534341</v>
          </cell>
          <cell r="GR70">
            <v>0.17484318453672404</v>
          </cell>
          <cell r="GS70">
            <v>0.18039965047655876</v>
          </cell>
          <cell r="GT70">
            <v>0.17128864161736473</v>
          </cell>
          <cell r="GU70">
            <v>0.16194911260742451</v>
          </cell>
          <cell r="GV70">
            <v>0.14605614333152614</v>
          </cell>
          <cell r="GW70">
            <v>0.13712967844616425</v>
          </cell>
          <cell r="GX70">
            <v>0.14899609979889586</v>
          </cell>
          <cell r="GY70">
            <v>0.11698788080133381</v>
          </cell>
          <cell r="GZ70">
            <v>14.863225806451615</v>
          </cell>
          <cell r="HA70">
            <v>14.945454545454545</v>
          </cell>
          <cell r="HB70">
            <v>15.623999999999999</v>
          </cell>
          <cell r="HC70">
            <v>16.061333333333334</v>
          </cell>
          <cell r="HD70">
            <v>15.793333333333333</v>
          </cell>
          <cell r="HE70">
            <v>15.831081081081081</v>
          </cell>
          <cell r="HF70">
            <v>16.484931506849318</v>
          </cell>
          <cell r="HG70">
            <v>11.037777777777778</v>
          </cell>
          <cell r="HH70">
            <v>1197</v>
          </cell>
          <cell r="HI70" t="str">
            <v>Y</v>
          </cell>
        </row>
        <row r="71">
          <cell r="A71">
            <v>66</v>
          </cell>
          <cell r="B71">
            <v>1206</v>
          </cell>
          <cell r="C71" t="str">
            <v>Clarion-Goldfield</v>
          </cell>
          <cell r="D71">
            <v>11.450113679617591</v>
          </cell>
          <cell r="E71">
            <v>227</v>
          </cell>
          <cell r="F71">
            <v>5.4</v>
          </cell>
          <cell r="G71">
            <v>1</v>
          </cell>
          <cell r="H71">
            <v>5.1781902390797354</v>
          </cell>
          <cell r="I71">
            <v>91</v>
          </cell>
          <cell r="J71">
            <v>0</v>
          </cell>
          <cell r="K71">
            <v>272</v>
          </cell>
          <cell r="L71">
            <v>0.87192405817967822</v>
          </cell>
          <cell r="M71">
            <v>266</v>
          </cell>
          <cell r="N71">
            <v>0</v>
          </cell>
          <cell r="O71">
            <v>6</v>
          </cell>
          <cell r="P71">
            <v>0.47921779949801979</v>
          </cell>
          <cell r="Q71">
            <v>139</v>
          </cell>
          <cell r="R71">
            <v>0</v>
          </cell>
          <cell r="S71">
            <v>8</v>
          </cell>
          <cell r="T71">
            <v>11.929331479115611</v>
          </cell>
          <cell r="U71">
            <v>231</v>
          </cell>
          <cell r="V71">
            <v>1.3895200000000001</v>
          </cell>
          <cell r="W71">
            <v>45</v>
          </cell>
          <cell r="X71">
            <v>0</v>
          </cell>
          <cell r="Y71">
            <v>1</v>
          </cell>
          <cell r="Z71">
            <v>1.34</v>
          </cell>
          <cell r="AA71">
            <v>2</v>
          </cell>
          <cell r="AB71">
            <v>0.33</v>
          </cell>
          <cell r="AC71">
            <v>1</v>
          </cell>
          <cell r="AD71">
            <v>1.6700000000000002</v>
          </cell>
          <cell r="AE71">
            <v>2</v>
          </cell>
          <cell r="AF71">
            <v>0</v>
          </cell>
          <cell r="AG71">
            <v>19</v>
          </cell>
          <cell r="AH71">
            <v>0.55000000000000004</v>
          </cell>
          <cell r="AI71">
            <v>163</v>
          </cell>
          <cell r="AJ71">
            <v>3.6095199999999998</v>
          </cell>
          <cell r="AK71">
            <v>65</v>
          </cell>
          <cell r="AL71">
            <v>15.53885</v>
          </cell>
          <cell r="AM71">
            <v>150</v>
          </cell>
          <cell r="AN71">
            <v>4517575</v>
          </cell>
          <cell r="AO71">
            <v>89</v>
          </cell>
          <cell r="AP71">
            <v>287869107</v>
          </cell>
          <cell r="AQ71">
            <v>93</v>
          </cell>
          <cell r="AR71">
            <v>0.08</v>
          </cell>
          <cell r="AS71">
            <v>8.9946325777506081E-2</v>
          </cell>
          <cell r="AT71">
            <v>0</v>
          </cell>
          <cell r="AU71">
            <v>0.08</v>
          </cell>
          <cell r="AV71">
            <v>282243</v>
          </cell>
          <cell r="AW71">
            <v>81</v>
          </cell>
          <cell r="AX71">
            <v>0</v>
          </cell>
          <cell r="AY71">
            <v>89</v>
          </cell>
          <cell r="AZ71">
            <v>2012</v>
          </cell>
          <cell r="BA71">
            <v>2018</v>
          </cell>
          <cell r="BB71">
            <v>20008173</v>
          </cell>
          <cell r="BC71">
            <v>82</v>
          </cell>
          <cell r="BD71">
            <v>307877280</v>
          </cell>
          <cell r="BE71">
            <v>90</v>
          </cell>
          <cell r="BF71">
            <v>884.6</v>
          </cell>
          <cell r="BG71">
            <v>124</v>
          </cell>
          <cell r="BH71">
            <v>325422.91092018993</v>
          </cell>
          <cell r="BI71">
            <v>117</v>
          </cell>
          <cell r="BJ71">
            <v>22618.328057879266</v>
          </cell>
          <cell r="BK71">
            <v>63</v>
          </cell>
          <cell r="BL71">
            <v>348041.23897806916</v>
          </cell>
          <cell r="BM71">
            <v>107</v>
          </cell>
          <cell r="BN71">
            <v>6.4987494367885798E-2</v>
          </cell>
          <cell r="BO71">
            <v>78</v>
          </cell>
          <cell r="BP71">
            <v>1554493</v>
          </cell>
          <cell r="BQ71">
            <v>93</v>
          </cell>
          <cell r="BR71">
            <v>1490641</v>
          </cell>
          <cell r="BS71">
            <v>82</v>
          </cell>
          <cell r="BT71">
            <v>0</v>
          </cell>
          <cell r="BU71">
            <v>272</v>
          </cell>
          <cell r="BV71">
            <v>251000</v>
          </cell>
          <cell r="BW71">
            <v>214</v>
          </cell>
          <cell r="BX71">
            <v>0</v>
          </cell>
          <cell r="BY71">
            <v>6</v>
          </cell>
          <cell r="BZ71">
            <v>3296134</v>
          </cell>
          <cell r="CA71">
            <v>104</v>
          </cell>
          <cell r="CB71">
            <v>137952</v>
          </cell>
          <cell r="CC71">
            <v>97</v>
          </cell>
          <cell r="CD71">
            <v>400000</v>
          </cell>
          <cell r="CE71">
            <v>54</v>
          </cell>
          <cell r="CF71">
            <v>0</v>
          </cell>
          <cell r="CG71">
            <v>2</v>
          </cell>
          <cell r="CH71">
            <v>412556</v>
          </cell>
          <cell r="CI71">
            <v>38</v>
          </cell>
          <cell r="CJ71">
            <v>101600</v>
          </cell>
          <cell r="CK71">
            <v>82</v>
          </cell>
          <cell r="CL71">
            <v>514156</v>
          </cell>
          <cell r="CM71">
            <v>43</v>
          </cell>
          <cell r="CN71">
            <v>0</v>
          </cell>
          <cell r="CO71">
            <v>19</v>
          </cell>
          <cell r="CP71">
            <v>169333</v>
          </cell>
          <cell r="CQ71">
            <v>138</v>
          </cell>
          <cell r="CR71">
            <v>4517575</v>
          </cell>
          <cell r="CS71">
            <v>89</v>
          </cell>
          <cell r="CT71">
            <v>884.6</v>
          </cell>
          <cell r="CU71">
            <v>124</v>
          </cell>
          <cell r="CV71">
            <v>5782</v>
          </cell>
          <cell r="CW71">
            <v>154</v>
          </cell>
          <cell r="CX71">
            <v>5114757</v>
          </cell>
          <cell r="CY71">
            <v>124</v>
          </cell>
          <cell r="CZ71">
            <v>812.5</v>
          </cell>
          <cell r="DA71">
            <v>130</v>
          </cell>
          <cell r="DB71">
            <v>5897</v>
          </cell>
          <cell r="DC71">
            <v>155</v>
          </cell>
          <cell r="DD71">
            <v>5165905</v>
          </cell>
          <cell r="DE71">
            <v>125</v>
          </cell>
          <cell r="DF71">
            <v>51148</v>
          </cell>
          <cell r="DG71">
            <v>166</v>
          </cell>
          <cell r="DH71">
            <v>374592</v>
          </cell>
          <cell r="DI71">
            <v>10</v>
          </cell>
          <cell r="DJ71" t="str">
            <v>101</v>
          </cell>
          <cell r="DK71">
            <v>960.1</v>
          </cell>
          <cell r="DL71">
            <v>996.1</v>
          </cell>
          <cell r="DM71">
            <v>965.5</v>
          </cell>
          <cell r="DN71">
            <v>949.5</v>
          </cell>
          <cell r="DO71">
            <v>941.9</v>
          </cell>
          <cell r="DP71">
            <v>964.1</v>
          </cell>
          <cell r="DQ71">
            <v>954.3</v>
          </cell>
          <cell r="DR71">
            <v>121</v>
          </cell>
          <cell r="DS71">
            <v>951.1</v>
          </cell>
          <cell r="DT71">
            <v>121</v>
          </cell>
          <cell r="DU71">
            <v>951</v>
          </cell>
          <cell r="DV71">
            <v>122</v>
          </cell>
          <cell r="DW71">
            <v>963.6</v>
          </cell>
          <cell r="DX71">
            <v>119</v>
          </cell>
          <cell r="DY71">
            <v>938.6</v>
          </cell>
          <cell r="DZ71">
            <v>122</v>
          </cell>
          <cell r="EA71">
            <v>910.1</v>
          </cell>
          <cell r="EB71">
            <v>123</v>
          </cell>
          <cell r="EC71">
            <v>884.8</v>
          </cell>
          <cell r="ED71">
            <v>126</v>
          </cell>
          <cell r="EE71">
            <v>884.6</v>
          </cell>
          <cell r="EF71">
            <v>124</v>
          </cell>
          <cell r="EG71">
            <v>812.5</v>
          </cell>
          <cell r="EH71">
            <v>130</v>
          </cell>
          <cell r="EI71">
            <v>5560.0923076923073</v>
          </cell>
          <cell r="EJ71">
            <v>61</v>
          </cell>
          <cell r="EK71">
            <v>4056.7803076923078</v>
          </cell>
          <cell r="EL71">
            <v>88</v>
          </cell>
          <cell r="EM71">
            <v>1000225</v>
          </cell>
          <cell r="EN71">
            <v>1041.7925216123319</v>
          </cell>
          <cell r="EO71">
            <v>827871</v>
          </cell>
          <cell r="EP71">
            <v>831.11233811866282</v>
          </cell>
          <cell r="EQ71">
            <v>634811</v>
          </cell>
          <cell r="ER71">
            <v>657.4945624029001</v>
          </cell>
          <cell r="ES71">
            <v>909876</v>
          </cell>
          <cell r="ET71">
            <v>958.26856240126381</v>
          </cell>
          <cell r="EU71">
            <v>1064353</v>
          </cell>
          <cell r="EV71">
            <v>1130.0063701029833</v>
          </cell>
          <cell r="EW71">
            <v>1225014</v>
          </cell>
          <cell r="EX71">
            <v>1270.629602738305</v>
          </cell>
          <cell r="EY71">
            <v>1163747</v>
          </cell>
          <cell r="EZ71">
            <v>1219.4771036361731</v>
          </cell>
          <cell r="FA71">
            <v>1006222</v>
          </cell>
          <cell r="FB71">
            <v>1054.4084669391177</v>
          </cell>
          <cell r="FC71">
            <v>917670</v>
          </cell>
          <cell r="FD71">
            <v>964.8512248974871</v>
          </cell>
          <cell r="FE71">
            <v>842499</v>
          </cell>
          <cell r="FF71">
            <v>885.90851735015769</v>
          </cell>
          <cell r="FG71">
            <v>1533133</v>
          </cell>
          <cell r="FH71">
            <v>1591.0471149854711</v>
          </cell>
          <cell r="FI71">
            <v>1274542</v>
          </cell>
          <cell r="FJ71">
            <v>1357.9181760068186</v>
          </cell>
          <cell r="FK71">
            <v>904234</v>
          </cell>
          <cell r="FL71">
            <v>1022.1953425276961</v>
          </cell>
          <cell r="FM71">
            <v>664773</v>
          </cell>
          <cell r="FN71">
            <v>818.18215384615382</v>
          </cell>
          <cell r="FO71">
            <v>0.15891580882025835</v>
          </cell>
          <cell r="FP71">
            <v>0.13411789406631866</v>
          </cell>
          <cell r="FQ71">
            <v>0.10262688257169329</v>
          </cell>
          <cell r="FR71">
            <v>0.14318895034962537</v>
          </cell>
          <cell r="FS71">
            <v>0.15896459356869913</v>
          </cell>
          <cell r="FT71">
            <v>0.16864869061964677</v>
          </cell>
          <cell r="FU71">
            <v>0.14662886918516599</v>
          </cell>
          <cell r="FV71">
            <v>0.14626731417101882</v>
          </cell>
          <cell r="FW71">
            <v>0.13123534869672759</v>
          </cell>
          <cell r="FX71">
            <v>0.11606061829180883</v>
          </cell>
          <cell r="FY71">
            <v>0.2015196390995154</v>
          </cell>
          <cell r="FZ71">
            <v>0.15723837547547281</v>
          </cell>
          <cell r="GA71">
            <v>0.11225009403478108</v>
          </cell>
          <cell r="GB71">
            <v>7.5830961432052243E-2</v>
          </cell>
          <cell r="GC71">
            <v>5293831</v>
          </cell>
          <cell r="GD71">
            <v>5344840</v>
          </cell>
          <cell r="GE71">
            <v>5550810</v>
          </cell>
          <cell r="GF71">
            <v>5444497</v>
          </cell>
          <cell r="GG71">
            <v>5631182</v>
          </cell>
          <cell r="GH71">
            <v>6038689</v>
          </cell>
          <cell r="GI71">
            <v>6772937</v>
          </cell>
          <cell r="GJ71">
            <v>6879336</v>
          </cell>
          <cell r="GK71">
            <v>6992552</v>
          </cell>
          <cell r="GL71">
            <v>7259129</v>
          </cell>
          <cell r="GM71">
            <v>7607859</v>
          </cell>
          <cell r="GN71">
            <v>8105794.7599999998</v>
          </cell>
          <cell r="GO71">
            <v>8425838</v>
          </cell>
          <cell r="GP71">
            <v>8766511.5599999987</v>
          </cell>
          <cell r="GQ71">
            <v>0.14986773346297935</v>
          </cell>
          <cell r="GR71">
            <v>0.12479771441653119</v>
          </cell>
          <cell r="GS71">
            <v>0.11528862059518032</v>
          </cell>
          <cell r="GT71">
            <v>0.10239294780477723</v>
          </cell>
          <cell r="GU71">
            <v>6.9555154791011556E-2</v>
          </cell>
          <cell r="GV71">
            <v>8.7158186097506668E-2</v>
          </cell>
          <cell r="GW71">
            <v>8.4972967790478332E-2</v>
          </cell>
          <cell r="GX71">
            <v>4.1940584962242664E-2</v>
          </cell>
          <cell r="GY71">
            <v>5.9170366244476545E-4</v>
          </cell>
          <cell r="GZ71">
            <v>11.968274111675127</v>
          </cell>
          <cell r="HA71">
            <v>12.356770833333334</v>
          </cell>
          <cell r="HB71">
            <v>12.657286965755242</v>
          </cell>
          <cell r="HC71">
            <v>12.716145833333334</v>
          </cell>
          <cell r="HD71">
            <v>12.533419023136247</v>
          </cell>
          <cell r="HE71">
            <v>12.4</v>
          </cell>
          <cell r="HF71">
            <v>12.643243243243244</v>
          </cell>
          <cell r="HG71">
            <v>13.821875</v>
          </cell>
          <cell r="HH71">
            <v>1206</v>
          </cell>
          <cell r="HI71" t="str">
            <v>Y</v>
          </cell>
        </row>
        <row r="72">
          <cell r="A72">
            <v>67</v>
          </cell>
          <cell r="B72">
            <v>1211</v>
          </cell>
          <cell r="C72" t="str">
            <v>Clarke</v>
          </cell>
          <cell r="D72">
            <v>11.909797032365024</v>
          </cell>
          <cell r="E72">
            <v>200</v>
          </cell>
          <cell r="F72">
            <v>5.4</v>
          </cell>
          <cell r="G72">
            <v>1</v>
          </cell>
          <cell r="H72">
            <v>4.1235337506435661</v>
          </cell>
          <cell r="I72">
            <v>231</v>
          </cell>
          <cell r="J72">
            <v>0.63270369304350615</v>
          </cell>
          <cell r="K72">
            <v>122</v>
          </cell>
          <cell r="L72">
            <v>1.7535593377241263</v>
          </cell>
          <cell r="M72">
            <v>164</v>
          </cell>
          <cell r="N72">
            <v>0</v>
          </cell>
          <cell r="O72">
            <v>6</v>
          </cell>
          <cell r="P72">
            <v>2.0141343585114035</v>
          </cell>
          <cell r="Q72">
            <v>8</v>
          </cell>
          <cell r="R72">
            <v>0</v>
          </cell>
          <cell r="S72">
            <v>8</v>
          </cell>
          <cell r="T72">
            <v>13.923931390876428</v>
          </cell>
          <cell r="U72">
            <v>101</v>
          </cell>
          <cell r="V72">
            <v>0.77936000000000005</v>
          </cell>
          <cell r="W72">
            <v>206</v>
          </cell>
          <cell r="X72">
            <v>0</v>
          </cell>
          <cell r="Y72">
            <v>1</v>
          </cell>
          <cell r="Z72">
            <v>0.58952000000000004</v>
          </cell>
          <cell r="AA72">
            <v>168</v>
          </cell>
          <cell r="AB72">
            <v>3.3459999999999997E-2</v>
          </cell>
          <cell r="AC72">
            <v>328</v>
          </cell>
          <cell r="AD72">
            <v>0.62298000000000009</v>
          </cell>
          <cell r="AE72">
            <v>203</v>
          </cell>
          <cell r="AF72">
            <v>0</v>
          </cell>
          <cell r="AG72">
            <v>19</v>
          </cell>
          <cell r="AH72">
            <v>0</v>
          </cell>
          <cell r="AI72">
            <v>184</v>
          </cell>
          <cell r="AJ72">
            <v>1.4023400000000001</v>
          </cell>
          <cell r="AK72">
            <v>282</v>
          </cell>
          <cell r="AL72">
            <v>15.326269999999999</v>
          </cell>
          <cell r="AM72">
            <v>157</v>
          </cell>
          <cell r="AN72">
            <v>3959365</v>
          </cell>
          <cell r="AO72">
            <v>111</v>
          </cell>
          <cell r="AP72">
            <v>256620914</v>
          </cell>
          <cell r="AQ72">
            <v>104</v>
          </cell>
          <cell r="AR72">
            <v>0</v>
          </cell>
          <cell r="AS72">
            <v>6.925561323511123E-2</v>
          </cell>
          <cell r="AT72">
            <v>0.05</v>
          </cell>
          <cell r="AU72">
            <v>0.05</v>
          </cell>
          <cell r="AV72">
            <v>0</v>
          </cell>
          <cell r="AW72">
            <v>284</v>
          </cell>
          <cell r="AX72">
            <v>224297</v>
          </cell>
          <cell r="AY72">
            <v>16</v>
          </cell>
          <cell r="AZ72">
            <v>2019</v>
          </cell>
          <cell r="BA72">
            <v>2015</v>
          </cell>
          <cell r="BB72">
            <v>42252151</v>
          </cell>
          <cell r="BC72">
            <v>49</v>
          </cell>
          <cell r="BD72">
            <v>298873065</v>
          </cell>
          <cell r="BE72">
            <v>96</v>
          </cell>
          <cell r="BF72">
            <v>1335.2</v>
          </cell>
          <cell r="BG72">
            <v>81</v>
          </cell>
          <cell r="BH72">
            <v>192196.61024565608</v>
          </cell>
          <cell r="BI72">
            <v>327</v>
          </cell>
          <cell r="BJ72">
            <v>31644.810515278608</v>
          </cell>
          <cell r="BK72">
            <v>30</v>
          </cell>
          <cell r="BL72">
            <v>223841.42076093468</v>
          </cell>
          <cell r="BM72">
            <v>291</v>
          </cell>
          <cell r="BN72">
            <v>0.14137155852435213</v>
          </cell>
          <cell r="BO72">
            <v>17</v>
          </cell>
          <cell r="BP72">
            <v>1385753</v>
          </cell>
          <cell r="BQ72">
            <v>105</v>
          </cell>
          <cell r="BR72">
            <v>1058185</v>
          </cell>
          <cell r="BS72">
            <v>131</v>
          </cell>
          <cell r="BT72">
            <v>162365</v>
          </cell>
          <cell r="BU72">
            <v>99</v>
          </cell>
          <cell r="BV72">
            <v>450000</v>
          </cell>
          <cell r="BW72">
            <v>109</v>
          </cell>
          <cell r="BX72">
            <v>0</v>
          </cell>
          <cell r="BY72">
            <v>6</v>
          </cell>
          <cell r="BZ72">
            <v>3056303</v>
          </cell>
          <cell r="CA72">
            <v>113</v>
          </cell>
          <cell r="CB72">
            <v>516869</v>
          </cell>
          <cell r="CC72">
            <v>34</v>
          </cell>
          <cell r="CD72">
            <v>200000</v>
          </cell>
          <cell r="CE72">
            <v>128</v>
          </cell>
          <cell r="CF72">
            <v>0</v>
          </cell>
          <cell r="CG72">
            <v>2</v>
          </cell>
          <cell r="CH72">
            <v>176193</v>
          </cell>
          <cell r="CI72">
            <v>87</v>
          </cell>
          <cell r="CJ72">
            <v>10000</v>
          </cell>
          <cell r="CK72">
            <v>327</v>
          </cell>
          <cell r="CL72">
            <v>186193</v>
          </cell>
          <cell r="CM72">
            <v>133</v>
          </cell>
          <cell r="CN72">
            <v>0</v>
          </cell>
          <cell r="CO72">
            <v>19</v>
          </cell>
          <cell r="CP72">
            <v>0</v>
          </cell>
          <cell r="CQ72">
            <v>185</v>
          </cell>
          <cell r="CR72">
            <v>3959365</v>
          </cell>
          <cell r="CS72">
            <v>111</v>
          </cell>
          <cell r="CT72">
            <v>1335.2</v>
          </cell>
          <cell r="CU72">
            <v>81</v>
          </cell>
          <cell r="CV72">
            <v>5768</v>
          </cell>
          <cell r="CW72">
            <v>184</v>
          </cell>
          <cell r="CX72">
            <v>7701434</v>
          </cell>
          <cell r="CY72">
            <v>81</v>
          </cell>
          <cell r="CZ72">
            <v>1343.6</v>
          </cell>
          <cell r="DA72">
            <v>78</v>
          </cell>
          <cell r="DB72">
            <v>5883</v>
          </cell>
          <cell r="DC72">
            <v>185</v>
          </cell>
          <cell r="DD72">
            <v>7904399</v>
          </cell>
          <cell r="DE72">
            <v>80</v>
          </cell>
          <cell r="DF72">
            <v>202965</v>
          </cell>
          <cell r="DG72">
            <v>56</v>
          </cell>
          <cell r="DH72">
            <v>0</v>
          </cell>
          <cell r="DI72">
            <v>223</v>
          </cell>
          <cell r="DJ72" t="str">
            <v>No Guar</v>
          </cell>
          <cell r="DK72">
            <v>1462.4</v>
          </cell>
          <cell r="DL72">
            <v>1467.6</v>
          </cell>
          <cell r="DM72">
            <v>1450.8</v>
          </cell>
          <cell r="DN72">
            <v>1468.9</v>
          </cell>
          <cell r="DO72">
            <v>1472.1</v>
          </cell>
          <cell r="DP72">
            <v>1475.2</v>
          </cell>
          <cell r="DQ72">
            <v>1461.3</v>
          </cell>
          <cell r="DR72">
            <v>75</v>
          </cell>
          <cell r="DS72">
            <v>1449.5</v>
          </cell>
          <cell r="DT72">
            <v>76</v>
          </cell>
          <cell r="DU72">
            <v>1446.9</v>
          </cell>
          <cell r="DV72">
            <v>76</v>
          </cell>
          <cell r="DW72">
            <v>1387.3</v>
          </cell>
          <cell r="DX72">
            <v>79</v>
          </cell>
          <cell r="DY72">
            <v>1390.4</v>
          </cell>
          <cell r="DZ72">
            <v>77</v>
          </cell>
          <cell r="EA72">
            <v>1343.7</v>
          </cell>
          <cell r="EB72">
            <v>82</v>
          </cell>
          <cell r="EC72">
            <v>1335.1</v>
          </cell>
          <cell r="ED72">
            <v>83</v>
          </cell>
          <cell r="EE72">
            <v>1335.2</v>
          </cell>
          <cell r="EF72">
            <v>81</v>
          </cell>
          <cell r="EG72">
            <v>1343.6</v>
          </cell>
          <cell r="EH72">
            <v>78</v>
          </cell>
          <cell r="EI72">
            <v>2946.8331348615661</v>
          </cell>
          <cell r="EJ72">
            <v>342</v>
          </cell>
          <cell r="EK72">
            <v>2274.7119678475738</v>
          </cell>
          <cell r="EL72">
            <v>345</v>
          </cell>
          <cell r="EM72">
            <v>1520603</v>
          </cell>
          <cell r="EN72">
            <v>1039.7996444201312</v>
          </cell>
          <cell r="EO72">
            <v>1593287</v>
          </cell>
          <cell r="EP72">
            <v>1085.6411828836196</v>
          </cell>
          <cell r="EQ72">
            <v>1749935</v>
          </cell>
          <cell r="ER72">
            <v>1206.1862420733389</v>
          </cell>
          <cell r="ES72">
            <v>1349669</v>
          </cell>
          <cell r="ET72">
            <v>918.82973653754505</v>
          </cell>
          <cell r="EU72">
            <v>1081701</v>
          </cell>
          <cell r="EV72">
            <v>734.80130425922152</v>
          </cell>
          <cell r="EW72">
            <v>1006385</v>
          </cell>
          <cell r="EX72">
            <v>682.20241323210405</v>
          </cell>
          <cell r="EY72">
            <v>1091158</v>
          </cell>
          <cell r="EZ72">
            <v>746.70362006432629</v>
          </cell>
          <cell r="FA72">
            <v>1313622</v>
          </cell>
          <cell r="FB72">
            <v>898.94066926709093</v>
          </cell>
          <cell r="FC72">
            <v>1446966</v>
          </cell>
          <cell r="FD72">
            <v>998.25181096929975</v>
          </cell>
          <cell r="FE72">
            <v>1445721</v>
          </cell>
          <cell r="FF72">
            <v>999.18515446817332</v>
          </cell>
          <cell r="FG72">
            <v>2331308</v>
          </cell>
          <cell r="FH72">
            <v>1680.4642110574498</v>
          </cell>
          <cell r="FI72">
            <v>2176945</v>
          </cell>
          <cell r="FJ72">
            <v>1565.6969217491369</v>
          </cell>
          <cell r="FK72">
            <v>1456915</v>
          </cell>
          <cell r="FL72">
            <v>1091.1586279209107</v>
          </cell>
          <cell r="FM72">
            <v>901611</v>
          </cell>
          <cell r="FN72">
            <v>671.04123250967552</v>
          </cell>
          <cell r="FO72">
            <v>0.1824361354809389</v>
          </cell>
          <cell r="FP72">
            <v>0.17701941885427183</v>
          </cell>
          <cell r="FQ72">
            <v>0.18054858268225096</v>
          </cell>
          <cell r="FR72">
            <v>0.13628163620075592</v>
          </cell>
          <cell r="FS72">
            <v>0.10835967525185311</v>
          </cell>
          <cell r="FT72">
            <v>9.7447192159257262E-2</v>
          </cell>
          <cell r="FU72">
            <v>0.10356603780210968</v>
          </cell>
          <cell r="FV72">
            <v>0.14015931331622414</v>
          </cell>
          <cell r="FW72">
            <v>0.14968408880747391</v>
          </cell>
          <cell r="FX72">
            <v>0.14144117235291315</v>
          </cell>
          <cell r="FY72">
            <v>0.21918500088894052</v>
          </cell>
          <cell r="FZ72">
            <v>0.19434628013116359</v>
          </cell>
          <cell r="GA72">
            <v>0.12943072919859314</v>
          </cell>
          <cell r="GB72">
            <v>7.3534666215761768E-2</v>
          </cell>
          <cell r="GC72">
            <v>6814385</v>
          </cell>
          <cell r="GD72">
            <v>7407347</v>
          </cell>
          <cell r="GE72">
            <v>7942387</v>
          </cell>
          <cell r="GF72">
            <v>8553859</v>
          </cell>
          <cell r="GG72">
            <v>8900804</v>
          </cell>
          <cell r="GH72">
            <v>9321106</v>
          </cell>
          <cell r="GI72">
            <v>9444709</v>
          </cell>
          <cell r="GJ72">
            <v>9372349</v>
          </cell>
          <cell r="GK72">
            <v>9666799</v>
          </cell>
          <cell r="GL72">
            <v>10221359</v>
          </cell>
          <cell r="GM72">
            <v>10636257</v>
          </cell>
          <cell r="GN72">
            <v>11201372.1</v>
          </cell>
          <cell r="GO72">
            <v>11976360</v>
          </cell>
          <cell r="GP72">
            <v>12261033.42</v>
          </cell>
          <cell r="GQ72">
            <v>7.7608924530556178E-2</v>
          </cell>
          <cell r="GR72">
            <v>7.7842387544754893E-2</v>
          </cell>
          <cell r="GS72">
            <v>0.10642499461148017</v>
          </cell>
          <cell r="GT72">
            <v>0.13218720726533456</v>
          </cell>
          <cell r="GU72">
            <v>0.15639768326945808</v>
          </cell>
          <cell r="GV72">
            <v>0.14815370532011266</v>
          </cell>
          <cell r="GW72">
            <v>0.14862035924216935</v>
          </cell>
          <cell r="GX72">
            <v>7.4939395841301049E-2</v>
          </cell>
          <cell r="GY72">
            <v>1.9093893058702342E-2</v>
          </cell>
          <cell r="GZ72">
            <v>13.226908894684774</v>
          </cell>
          <cell r="HA72">
            <v>13.348291968128949</v>
          </cell>
          <cell r="HB72">
            <v>12.84961641556521</v>
          </cell>
          <cell r="HC72">
            <v>12.780202432909276</v>
          </cell>
          <cell r="HD72">
            <v>12.207707985918104</v>
          </cell>
          <cell r="HE72">
            <v>12.553768468299982</v>
          </cell>
          <cell r="HF72">
            <v>12.153552953988566</v>
          </cell>
          <cell r="HG72">
            <v>13.352</v>
          </cell>
          <cell r="HH72">
            <v>1211</v>
          </cell>
          <cell r="HI72" t="str">
            <v>Y</v>
          </cell>
        </row>
        <row r="73">
          <cell r="A73">
            <v>68</v>
          </cell>
          <cell r="B73">
            <v>1215</v>
          </cell>
          <cell r="C73" t="str">
            <v>Clarksville</v>
          </cell>
          <cell r="D73">
            <v>13.683757736951845</v>
          </cell>
          <cell r="E73">
            <v>77</v>
          </cell>
          <cell r="F73">
            <v>5.4</v>
          </cell>
          <cell r="G73">
            <v>1</v>
          </cell>
          <cell r="H73">
            <v>5.1833653483064897</v>
          </cell>
          <cell r="I73">
            <v>90</v>
          </cell>
          <cell r="J73">
            <v>1.5242673496527608</v>
          </cell>
          <cell r="K73">
            <v>27</v>
          </cell>
          <cell r="L73">
            <v>1.5761217554056051</v>
          </cell>
          <cell r="M73">
            <v>186</v>
          </cell>
          <cell r="N73">
            <v>0</v>
          </cell>
          <cell r="O73">
            <v>6</v>
          </cell>
          <cell r="P73">
            <v>0.15293634766619055</v>
          </cell>
          <cell r="Q73">
            <v>234</v>
          </cell>
          <cell r="R73">
            <v>0</v>
          </cell>
          <cell r="S73">
            <v>8</v>
          </cell>
          <cell r="T73">
            <v>13.836694084618037</v>
          </cell>
          <cell r="U73">
            <v>108</v>
          </cell>
          <cell r="V73">
            <v>1.2149300000000001</v>
          </cell>
          <cell r="W73">
            <v>67</v>
          </cell>
          <cell r="X73">
            <v>0</v>
          </cell>
          <cell r="Y73">
            <v>1</v>
          </cell>
          <cell r="Z73">
            <v>0.43434</v>
          </cell>
          <cell r="AA73">
            <v>186</v>
          </cell>
          <cell r="AB73">
            <v>0</v>
          </cell>
          <cell r="AC73">
            <v>329</v>
          </cell>
          <cell r="AD73">
            <v>0.43434</v>
          </cell>
          <cell r="AE73">
            <v>229</v>
          </cell>
          <cell r="AF73">
            <v>0</v>
          </cell>
          <cell r="AG73">
            <v>19</v>
          </cell>
          <cell r="AH73">
            <v>0</v>
          </cell>
          <cell r="AI73">
            <v>184</v>
          </cell>
          <cell r="AJ73">
            <v>1.64927</v>
          </cell>
          <cell r="AK73">
            <v>257</v>
          </cell>
          <cell r="AL73">
            <v>15.48596</v>
          </cell>
          <cell r="AM73">
            <v>152</v>
          </cell>
          <cell r="AN73">
            <v>1179043</v>
          </cell>
          <cell r="AO73">
            <v>331</v>
          </cell>
          <cell r="AP73">
            <v>76136250</v>
          </cell>
          <cell r="AQ73">
            <v>334</v>
          </cell>
          <cell r="AR73">
            <v>0.1</v>
          </cell>
          <cell r="AS73">
            <v>7.0783224439977019E-2</v>
          </cell>
          <cell r="AT73">
            <v>0.05</v>
          </cell>
          <cell r="AU73">
            <v>0.15000000000000002</v>
          </cell>
          <cell r="AV73">
            <v>137909</v>
          </cell>
          <cell r="AW73">
            <v>185</v>
          </cell>
          <cell r="AX73">
            <v>68954</v>
          </cell>
          <cell r="AY73">
            <v>56</v>
          </cell>
          <cell r="AZ73">
            <v>2012</v>
          </cell>
          <cell r="BA73">
            <v>2015</v>
          </cell>
          <cell r="BB73">
            <v>0</v>
          </cell>
          <cell r="BC73">
            <v>267</v>
          </cell>
          <cell r="BD73">
            <v>76136250</v>
          </cell>
          <cell r="BE73">
            <v>335</v>
          </cell>
          <cell r="BF73">
            <v>371.8</v>
          </cell>
          <cell r="BG73">
            <v>281</v>
          </cell>
          <cell r="BH73">
            <v>204777.43410435718</v>
          </cell>
          <cell r="BI73">
            <v>306</v>
          </cell>
          <cell r="BJ73">
            <v>0</v>
          </cell>
          <cell r="BK73">
            <v>267</v>
          </cell>
          <cell r="BL73">
            <v>204777.43410435718</v>
          </cell>
          <cell r="BM73">
            <v>320</v>
          </cell>
          <cell r="BN73">
            <v>0</v>
          </cell>
          <cell r="BO73">
            <v>267</v>
          </cell>
          <cell r="BP73">
            <v>411136</v>
          </cell>
          <cell r="BQ73">
            <v>334</v>
          </cell>
          <cell r="BR73">
            <v>394642</v>
          </cell>
          <cell r="BS73">
            <v>313</v>
          </cell>
          <cell r="BT73">
            <v>116052</v>
          </cell>
          <cell r="BU73">
            <v>121</v>
          </cell>
          <cell r="BV73">
            <v>120000</v>
          </cell>
          <cell r="BW73">
            <v>274</v>
          </cell>
          <cell r="BX73">
            <v>0</v>
          </cell>
          <cell r="BY73">
            <v>6</v>
          </cell>
          <cell r="BZ73">
            <v>1041830</v>
          </cell>
          <cell r="CA73">
            <v>322</v>
          </cell>
          <cell r="CB73">
            <v>11644</v>
          </cell>
          <cell r="CC73">
            <v>293</v>
          </cell>
          <cell r="CD73">
            <v>92500</v>
          </cell>
          <cell r="CE73">
            <v>272</v>
          </cell>
          <cell r="CF73">
            <v>0</v>
          </cell>
          <cell r="CG73">
            <v>2</v>
          </cell>
          <cell r="CH73">
            <v>33069</v>
          </cell>
          <cell r="CI73">
            <v>219</v>
          </cell>
          <cell r="CJ73">
            <v>0</v>
          </cell>
          <cell r="CK73">
            <v>329</v>
          </cell>
          <cell r="CL73">
            <v>33069</v>
          </cell>
          <cell r="CM73">
            <v>325</v>
          </cell>
          <cell r="CN73">
            <v>0</v>
          </cell>
          <cell r="CO73">
            <v>19</v>
          </cell>
          <cell r="CP73">
            <v>0</v>
          </cell>
          <cell r="CQ73">
            <v>185</v>
          </cell>
          <cell r="CR73">
            <v>1179043</v>
          </cell>
          <cell r="CS73">
            <v>331</v>
          </cell>
          <cell r="CT73">
            <v>371.8</v>
          </cell>
          <cell r="CU73">
            <v>281</v>
          </cell>
          <cell r="CV73">
            <v>5768</v>
          </cell>
          <cell r="CW73">
            <v>184</v>
          </cell>
          <cell r="CX73">
            <v>2144542</v>
          </cell>
          <cell r="CY73">
            <v>284</v>
          </cell>
          <cell r="CZ73">
            <v>378.8</v>
          </cell>
          <cell r="DA73">
            <v>279</v>
          </cell>
          <cell r="DB73">
            <v>5883</v>
          </cell>
          <cell r="DC73">
            <v>185</v>
          </cell>
          <cell r="DD73">
            <v>2228480</v>
          </cell>
          <cell r="DE73">
            <v>282</v>
          </cell>
          <cell r="DF73">
            <v>83938</v>
          </cell>
          <cell r="DG73">
            <v>129</v>
          </cell>
          <cell r="DH73">
            <v>0</v>
          </cell>
          <cell r="DI73">
            <v>223</v>
          </cell>
          <cell r="DJ73" t="str">
            <v>No Guar</v>
          </cell>
          <cell r="DK73">
            <v>436.2</v>
          </cell>
          <cell r="DL73">
            <v>431.3</v>
          </cell>
          <cell r="DM73">
            <v>436.5</v>
          </cell>
          <cell r="DN73">
            <v>417.3</v>
          </cell>
          <cell r="DO73">
            <v>428</v>
          </cell>
          <cell r="DP73">
            <v>424.1</v>
          </cell>
          <cell r="DQ73">
            <v>382.2</v>
          </cell>
          <cell r="DR73">
            <v>298</v>
          </cell>
          <cell r="DS73">
            <v>358.5</v>
          </cell>
          <cell r="DT73">
            <v>300</v>
          </cell>
          <cell r="DU73">
            <v>362</v>
          </cell>
          <cell r="DV73">
            <v>298</v>
          </cell>
          <cell r="DW73">
            <v>335.5</v>
          </cell>
          <cell r="DX73">
            <v>307</v>
          </cell>
          <cell r="DY73">
            <v>350.5</v>
          </cell>
          <cell r="DZ73">
            <v>299</v>
          </cell>
          <cell r="EA73">
            <v>359.8</v>
          </cell>
          <cell r="EB73">
            <v>289</v>
          </cell>
          <cell r="EC73">
            <v>381.3</v>
          </cell>
          <cell r="ED73">
            <v>284</v>
          </cell>
          <cell r="EE73">
            <v>371.8</v>
          </cell>
          <cell r="EF73">
            <v>281</v>
          </cell>
          <cell r="EG73">
            <v>378.8</v>
          </cell>
          <cell r="EH73">
            <v>279</v>
          </cell>
          <cell r="EI73">
            <v>3112.5739176346356</v>
          </cell>
          <cell r="EJ73">
            <v>331</v>
          </cell>
          <cell r="EK73">
            <v>2750.3431890179513</v>
          </cell>
          <cell r="EL73">
            <v>301</v>
          </cell>
          <cell r="EM73">
            <v>341799</v>
          </cell>
          <cell r="EN73">
            <v>783.58321870701513</v>
          </cell>
          <cell r="EO73">
            <v>409250</v>
          </cell>
          <cell r="EP73">
            <v>948.8754926964989</v>
          </cell>
          <cell r="EQ73">
            <v>540848</v>
          </cell>
          <cell r="ER73">
            <v>1239.0561282932417</v>
          </cell>
          <cell r="ES73">
            <v>556988</v>
          </cell>
          <cell r="ET73">
            <v>1334.7423915648214</v>
          </cell>
          <cell r="EU73">
            <v>455125</v>
          </cell>
          <cell r="EV73">
            <v>1063.3761682242991</v>
          </cell>
          <cell r="EW73">
            <v>472529</v>
          </cell>
          <cell r="EX73">
            <v>1114.1924074510728</v>
          </cell>
          <cell r="EY73">
            <v>498883</v>
          </cell>
          <cell r="EZ73">
            <v>1305.2930402930403</v>
          </cell>
          <cell r="FA73">
            <v>500445</v>
          </cell>
          <cell r="FB73">
            <v>1309.3799058084774</v>
          </cell>
          <cell r="FC73">
            <v>439490</v>
          </cell>
          <cell r="FD73">
            <v>1225.9135285913528</v>
          </cell>
          <cell r="FE73">
            <v>247702</v>
          </cell>
          <cell r="FF73">
            <v>684.25966850828729</v>
          </cell>
          <cell r="FG73">
            <v>522821</v>
          </cell>
          <cell r="FH73">
            <v>1558.3338301043218</v>
          </cell>
          <cell r="FI73">
            <v>466944</v>
          </cell>
          <cell r="FJ73">
            <v>1332.2225392296718</v>
          </cell>
          <cell r="FK73">
            <v>376797</v>
          </cell>
          <cell r="FL73">
            <v>1013.4400215169445</v>
          </cell>
          <cell r="FM73">
            <v>398866</v>
          </cell>
          <cell r="FN73">
            <v>1052.9725448785639</v>
          </cell>
          <cell r="FO73">
            <v>0.1387056428769696</v>
          </cell>
          <cell r="FP73">
            <v>0.15842409734072038</v>
          </cell>
          <cell r="FQ73">
            <v>0.19910572356064271</v>
          </cell>
          <cell r="FR73">
            <v>0.18610224015791968</v>
          </cell>
          <cell r="FS73">
            <v>0.14871047879137794</v>
          </cell>
          <cell r="FT73">
            <v>0.15304350022849855</v>
          </cell>
          <cell r="FU73">
            <v>0.1542287603622598</v>
          </cell>
          <cell r="FV73">
            <v>0.17905258785364089</v>
          </cell>
          <cell r="FW73">
            <v>0.15188918852693856</v>
          </cell>
          <cell r="FX73">
            <v>8.4068573879965844E-2</v>
          </cell>
          <cell r="FY73">
            <v>0.17697183830406318</v>
          </cell>
          <cell r="FZ73">
            <v>0.15353019830339504</v>
          </cell>
          <cell r="GA73">
            <v>0.11596115885758884</v>
          </cell>
          <cell r="GB73">
            <v>0.11155528043015288</v>
          </cell>
          <cell r="GC73">
            <v>2122405</v>
          </cell>
          <cell r="GD73">
            <v>2174006</v>
          </cell>
          <cell r="GE73">
            <v>2175538</v>
          </cell>
          <cell r="GF73">
            <v>2435926</v>
          </cell>
          <cell r="GG73">
            <v>2605352</v>
          </cell>
          <cell r="GH73">
            <v>2615018</v>
          </cell>
          <cell r="GI73">
            <v>2735812</v>
          </cell>
          <cell r="GJ73">
            <v>2794961</v>
          </cell>
          <cell r="GK73">
            <v>2893491</v>
          </cell>
          <cell r="GL73">
            <v>2946428</v>
          </cell>
          <cell r="GM73">
            <v>2954261</v>
          </cell>
          <cell r="GN73">
            <v>3041382.12</v>
          </cell>
          <cell r="GO73">
            <v>3339485</v>
          </cell>
          <cell r="GP73">
            <v>3575500.85</v>
          </cell>
          <cell r="GQ73">
            <v>0.18537477089565646</v>
          </cell>
          <cell r="GR73">
            <v>0.15637058134216886</v>
          </cell>
          <cell r="GS73">
            <v>0.15384429632128344</v>
          </cell>
          <cell r="GT73">
            <v>0.11861717556981874</v>
          </cell>
          <cell r="GU73">
            <v>5.6347042253521128E-2</v>
          </cell>
          <cell r="GV73">
            <v>9.8214422479103534E-3</v>
          </cell>
          <cell r="GW73">
            <v>3.0719193183513141E-2</v>
          </cell>
          <cell r="GX73">
            <v>1.6931770034465801E-2</v>
          </cell>
          <cell r="GY73">
            <v>4.6159485212588482E-2</v>
          </cell>
          <cell r="GZ73">
            <v>11.511857707509881</v>
          </cell>
          <cell r="HA73">
            <v>11.425749094501152</v>
          </cell>
          <cell r="HB73">
            <v>10.690897184020956</v>
          </cell>
          <cell r="HC73">
            <v>11.182056319580878</v>
          </cell>
          <cell r="HD73">
            <v>11.093647675180092</v>
          </cell>
          <cell r="HE73">
            <v>11.699410609037329</v>
          </cell>
          <cell r="HF73">
            <v>11.88628762541806</v>
          </cell>
          <cell r="HG73">
            <v>13.278571428571428</v>
          </cell>
          <cell r="HH73">
            <v>1215</v>
          </cell>
          <cell r="HI73" t="str">
            <v>Y</v>
          </cell>
        </row>
        <row r="74">
          <cell r="A74">
            <v>69</v>
          </cell>
          <cell r="B74">
            <v>1218</v>
          </cell>
          <cell r="C74" t="str">
            <v>Clay Central-Everly</v>
          </cell>
          <cell r="D74">
            <v>11.158594377353076</v>
          </cell>
          <cell r="E74">
            <v>256</v>
          </cell>
          <cell r="F74">
            <v>5.4</v>
          </cell>
          <cell r="G74">
            <v>1</v>
          </cell>
          <cell r="H74">
            <v>3.1487331462009336</v>
          </cell>
          <cell r="I74">
            <v>331</v>
          </cell>
          <cell r="J74">
            <v>1.0223777350941787</v>
          </cell>
          <cell r="K74">
            <v>63</v>
          </cell>
          <cell r="L74">
            <v>1.590952250309948</v>
          </cell>
          <cell r="M74">
            <v>184</v>
          </cell>
          <cell r="N74">
            <v>0</v>
          </cell>
          <cell r="O74">
            <v>6</v>
          </cell>
          <cell r="P74">
            <v>0.53593878138774453</v>
          </cell>
          <cell r="Q74">
            <v>125</v>
          </cell>
          <cell r="R74">
            <v>0</v>
          </cell>
          <cell r="S74">
            <v>8</v>
          </cell>
          <cell r="T74">
            <v>11.694533158740819</v>
          </cell>
          <cell r="U74">
            <v>249</v>
          </cell>
          <cell r="V74">
            <v>0.63637999999999995</v>
          </cell>
          <cell r="W74">
            <v>254</v>
          </cell>
          <cell r="X74">
            <v>0</v>
          </cell>
          <cell r="Y74">
            <v>1</v>
          </cell>
          <cell r="Z74">
            <v>0</v>
          </cell>
          <cell r="AA74">
            <v>249</v>
          </cell>
          <cell r="AB74">
            <v>0</v>
          </cell>
          <cell r="AC74">
            <v>329</v>
          </cell>
          <cell r="AD74">
            <v>0</v>
          </cell>
          <cell r="AE74">
            <v>350</v>
          </cell>
          <cell r="AF74">
            <v>0</v>
          </cell>
          <cell r="AG74">
            <v>19</v>
          </cell>
          <cell r="AH74">
            <v>0</v>
          </cell>
          <cell r="AI74">
            <v>184</v>
          </cell>
          <cell r="AJ74">
            <v>0.63637999999999995</v>
          </cell>
          <cell r="AK74">
            <v>349</v>
          </cell>
          <cell r="AL74">
            <v>12.334379999999999</v>
          </cell>
          <cell r="AM74">
            <v>320</v>
          </cell>
          <cell r="AN74">
            <v>2325195</v>
          </cell>
          <cell r="AO74">
            <v>222</v>
          </cell>
          <cell r="AP74">
            <v>188566313</v>
          </cell>
          <cell r="AQ74">
            <v>180</v>
          </cell>
          <cell r="AR74">
            <v>0.05</v>
          </cell>
          <cell r="AS74">
            <v>8.9944233031560683E-2</v>
          </cell>
          <cell r="AT74">
            <v>0</v>
          </cell>
          <cell r="AU74">
            <v>0.05</v>
          </cell>
          <cell r="AV74">
            <v>105037</v>
          </cell>
          <cell r="AW74">
            <v>233</v>
          </cell>
          <cell r="AX74">
            <v>0</v>
          </cell>
          <cell r="AY74">
            <v>89</v>
          </cell>
          <cell r="AZ74">
            <v>0</v>
          </cell>
          <cell r="BA74">
            <v>2016</v>
          </cell>
          <cell r="BB74">
            <v>0</v>
          </cell>
          <cell r="BC74">
            <v>267</v>
          </cell>
          <cell r="BD74">
            <v>188566313</v>
          </cell>
          <cell r="BE74">
            <v>187</v>
          </cell>
          <cell r="BF74">
            <v>394.2</v>
          </cell>
          <cell r="BG74">
            <v>274</v>
          </cell>
          <cell r="BH74">
            <v>478351.8848300355</v>
          </cell>
          <cell r="BI74">
            <v>21</v>
          </cell>
          <cell r="BJ74">
            <v>0</v>
          </cell>
          <cell r="BK74">
            <v>267</v>
          </cell>
          <cell r="BL74">
            <v>478351.8848300355</v>
          </cell>
          <cell r="BM74">
            <v>27</v>
          </cell>
          <cell r="BN74">
            <v>0</v>
          </cell>
          <cell r="BO74">
            <v>267</v>
          </cell>
          <cell r="BP74">
            <v>1017604</v>
          </cell>
          <cell r="BQ74">
            <v>180</v>
          </cell>
          <cell r="BR74">
            <v>593745</v>
          </cell>
          <cell r="BS74">
            <v>248</v>
          </cell>
          <cell r="BT74">
            <v>192786</v>
          </cell>
          <cell r="BU74">
            <v>86</v>
          </cell>
          <cell r="BV74">
            <v>300000</v>
          </cell>
          <cell r="BW74">
            <v>190</v>
          </cell>
          <cell r="BX74">
            <v>0</v>
          </cell>
          <cell r="BY74">
            <v>6</v>
          </cell>
          <cell r="BZ74">
            <v>2104135</v>
          </cell>
          <cell r="CA74">
            <v>187</v>
          </cell>
          <cell r="CB74">
            <v>101060</v>
          </cell>
          <cell r="CC74">
            <v>126</v>
          </cell>
          <cell r="CD74">
            <v>120000</v>
          </cell>
          <cell r="CE74">
            <v>228</v>
          </cell>
          <cell r="CF74">
            <v>0</v>
          </cell>
          <cell r="CG74">
            <v>2</v>
          </cell>
          <cell r="CH74">
            <v>0</v>
          </cell>
          <cell r="CI74">
            <v>249</v>
          </cell>
          <cell r="CJ74">
            <v>0</v>
          </cell>
          <cell r="CK74">
            <v>329</v>
          </cell>
          <cell r="CL74">
            <v>0</v>
          </cell>
          <cell r="CM74">
            <v>350</v>
          </cell>
          <cell r="CN74">
            <v>0</v>
          </cell>
          <cell r="CO74">
            <v>19</v>
          </cell>
          <cell r="CP74">
            <v>0</v>
          </cell>
          <cell r="CQ74">
            <v>185</v>
          </cell>
          <cell r="CR74">
            <v>2325195</v>
          </cell>
          <cell r="CS74">
            <v>222</v>
          </cell>
          <cell r="CT74">
            <v>394.2</v>
          </cell>
          <cell r="CU74">
            <v>274</v>
          </cell>
          <cell r="CV74">
            <v>5896</v>
          </cell>
          <cell r="CW74">
            <v>28</v>
          </cell>
          <cell r="CX74">
            <v>2398803</v>
          </cell>
          <cell r="CY74">
            <v>273</v>
          </cell>
          <cell r="CZ74">
            <v>387.9</v>
          </cell>
          <cell r="DA74">
            <v>273</v>
          </cell>
          <cell r="DB74">
            <v>6011</v>
          </cell>
          <cell r="DC74">
            <v>28</v>
          </cell>
          <cell r="DD74">
            <v>2385378</v>
          </cell>
          <cell r="DE74">
            <v>274</v>
          </cell>
          <cell r="DF74">
            <v>-13425</v>
          </cell>
          <cell r="DG74">
            <v>293</v>
          </cell>
          <cell r="DH74">
            <v>53711</v>
          </cell>
          <cell r="DI74">
            <v>141</v>
          </cell>
          <cell r="DJ74" t="str">
            <v>Scale down</v>
          </cell>
          <cell r="DK74">
            <v>603</v>
          </cell>
          <cell r="DL74">
            <v>612.29999999999995</v>
          </cell>
          <cell r="DM74">
            <v>589.4</v>
          </cell>
          <cell r="DN74">
            <v>574.20000000000005</v>
          </cell>
          <cell r="DO74">
            <v>547.1</v>
          </cell>
          <cell r="DP74">
            <v>541.1</v>
          </cell>
          <cell r="DQ74">
            <v>509</v>
          </cell>
          <cell r="DR74">
            <v>257</v>
          </cell>
          <cell r="DS74">
            <v>502.2</v>
          </cell>
          <cell r="DT74">
            <v>257</v>
          </cell>
          <cell r="DU74">
            <v>487</v>
          </cell>
          <cell r="DV74">
            <v>258</v>
          </cell>
          <cell r="DW74">
            <v>484</v>
          </cell>
          <cell r="DX74">
            <v>260</v>
          </cell>
          <cell r="DY74">
            <v>467.1</v>
          </cell>
          <cell r="DZ74">
            <v>261</v>
          </cell>
          <cell r="EA74">
            <v>437.1</v>
          </cell>
          <cell r="EB74">
            <v>269</v>
          </cell>
          <cell r="EC74">
            <v>409.1</v>
          </cell>
          <cell r="ED74">
            <v>273</v>
          </cell>
          <cell r="EE74">
            <v>394.2</v>
          </cell>
          <cell r="EF74">
            <v>274</v>
          </cell>
          <cell r="EG74">
            <v>387.9</v>
          </cell>
          <cell r="EH74">
            <v>273</v>
          </cell>
          <cell r="EI74">
            <v>5994.3155452436195</v>
          </cell>
          <cell r="EJ74">
            <v>39</v>
          </cell>
          <cell r="EK74">
            <v>5424.4263985563293</v>
          </cell>
          <cell r="EL74">
            <v>22</v>
          </cell>
          <cell r="EM74">
            <v>424192</v>
          </cell>
          <cell r="EN74">
            <v>703.46932006633494</v>
          </cell>
          <cell r="EO74">
            <v>127111</v>
          </cell>
          <cell r="EP74">
            <v>207.59594969786053</v>
          </cell>
          <cell r="EQ74">
            <v>203141</v>
          </cell>
          <cell r="ER74">
            <v>344.657278588395</v>
          </cell>
          <cell r="ES74">
            <v>-58422</v>
          </cell>
          <cell r="ET74">
            <v>-101.74503657262277</v>
          </cell>
          <cell r="EU74">
            <v>36427</v>
          </cell>
          <cell r="EV74">
            <v>66.581977700603176</v>
          </cell>
          <cell r="EW74">
            <v>-41502</v>
          </cell>
          <cell r="EX74">
            <v>-76.699316207725005</v>
          </cell>
          <cell r="EY74">
            <v>47584</v>
          </cell>
          <cell r="EZ74">
            <v>93.485265225933205</v>
          </cell>
          <cell r="FA74">
            <v>201439</v>
          </cell>
          <cell r="FB74">
            <v>395.75442043222006</v>
          </cell>
          <cell r="FC74">
            <v>126234</v>
          </cell>
          <cell r="FD74">
            <v>251.36200716845877</v>
          </cell>
          <cell r="FE74">
            <v>-311475</v>
          </cell>
          <cell r="FF74">
            <v>-639.57905544147843</v>
          </cell>
          <cell r="FG74">
            <v>93816</v>
          </cell>
          <cell r="FH74">
            <v>193.83471074380165</v>
          </cell>
          <cell r="FI74">
            <v>-10543</v>
          </cell>
          <cell r="FJ74">
            <v>-22.571183900663669</v>
          </cell>
          <cell r="FK74">
            <v>24142</v>
          </cell>
          <cell r="FL74">
            <v>61.243023845763574</v>
          </cell>
          <cell r="FM74">
            <v>-548660</v>
          </cell>
          <cell r="FN74">
            <v>-1414.4367104923949</v>
          </cell>
          <cell r="FO74">
            <v>0.10391040706114173</v>
          </cell>
          <cell r="FP74">
            <v>3.3300498547322699E-2</v>
          </cell>
          <cell r="FQ74">
            <v>5.6706041170716891E-2</v>
          </cell>
          <cell r="FR74">
            <v>-1.7289290654336705E-2</v>
          </cell>
          <cell r="FS74">
            <v>1.0118774135805522E-2</v>
          </cell>
          <cell r="FT74">
            <v>-1.1119664057645848E-2</v>
          </cell>
          <cell r="FU74">
            <v>1.1669901493513915E-2</v>
          </cell>
          <cell r="FV74">
            <v>5.4557721131309148E-2</v>
          </cell>
          <cell r="FW74">
            <v>3.3145611306173509E-2</v>
          </cell>
          <cell r="FX74">
            <v>-7.7199335264091243E-2</v>
          </cell>
          <cell r="FY74">
            <v>2.04457592201077E-2</v>
          </cell>
          <cell r="FZ74">
            <v>-2.4755613280718972E-3</v>
          </cell>
          <cell r="GA74">
            <v>5.5209552519510409E-3</v>
          </cell>
          <cell r="GB74">
            <v>-0.1147058126542321</v>
          </cell>
          <cell r="GC74">
            <v>3658094</v>
          </cell>
          <cell r="GD74">
            <v>3689979</v>
          </cell>
          <cell r="GE74">
            <v>3379211</v>
          </cell>
          <cell r="GF74">
            <v>3437508</v>
          </cell>
          <cell r="GG74">
            <v>3563515</v>
          </cell>
          <cell r="GH74">
            <v>3773809</v>
          </cell>
          <cell r="GI74">
            <v>4029914</v>
          </cell>
          <cell r="GJ74">
            <v>3692218</v>
          </cell>
          <cell r="GK74">
            <v>3808468</v>
          </cell>
          <cell r="GL74">
            <v>4034685</v>
          </cell>
          <cell r="GM74">
            <v>4588531</v>
          </cell>
          <cell r="GN74">
            <v>4258832.08</v>
          </cell>
          <cell r="GO74">
            <v>4338109</v>
          </cell>
          <cell r="GP74">
            <v>4783192.6500000004</v>
          </cell>
          <cell r="GQ74">
            <v>-0.10236516622442789</v>
          </cell>
          <cell r="GR74">
            <v>-9.1639313934457858E-2</v>
          </cell>
          <cell r="GS74">
            <v>-6.1267928329340471E-2</v>
          </cell>
          <cell r="GT74">
            <v>-9.1030278874593695E-2</v>
          </cell>
          <cell r="GU74">
            <v>-0.23792241197038508</v>
          </cell>
          <cell r="GV74">
            <v>-0.22313996070829711</v>
          </cell>
          <cell r="GW74">
            <v>-0.16782475565474375</v>
          </cell>
          <cell r="GX74">
            <v>-0.10465791604292726</v>
          </cell>
          <cell r="GY74">
            <v>-0.216929460131353</v>
          </cell>
          <cell r="GZ74">
            <v>10.659714350487418</v>
          </cell>
          <cell r="HA74">
            <v>10.076645626690713</v>
          </cell>
          <cell r="HB74">
            <v>10.174621653084982</v>
          </cell>
          <cell r="HC74">
            <v>9.7594501718213067</v>
          </cell>
          <cell r="HD74">
            <v>9.6043851286939947</v>
          </cell>
          <cell r="HE74">
            <v>9.8262898625875028</v>
          </cell>
          <cell r="HF74">
            <v>9.5252225519287848</v>
          </cell>
          <cell r="HG74">
            <v>9.3857142857142861</v>
          </cell>
          <cell r="HH74">
            <v>1218</v>
          </cell>
          <cell r="HI74" t="str">
            <v>Y</v>
          </cell>
        </row>
        <row r="75">
          <cell r="A75">
            <v>70</v>
          </cell>
          <cell r="B75">
            <v>2763</v>
          </cell>
          <cell r="C75" t="str">
            <v>Clayton Ridge</v>
          </cell>
          <cell r="D75">
            <v>9.3835397236892497</v>
          </cell>
          <cell r="E75">
            <v>329</v>
          </cell>
          <cell r="F75">
            <v>5.4</v>
          </cell>
          <cell r="G75">
            <v>1</v>
          </cell>
          <cell r="H75">
            <v>3.6885923336642463</v>
          </cell>
          <cell r="I75">
            <v>281</v>
          </cell>
          <cell r="J75">
            <v>0.29494774724220202</v>
          </cell>
          <cell r="K75">
            <v>209</v>
          </cell>
          <cell r="L75">
            <v>0</v>
          </cell>
          <cell r="M75">
            <v>310</v>
          </cell>
          <cell r="N75">
            <v>0</v>
          </cell>
          <cell r="O75">
            <v>6</v>
          </cell>
          <cell r="P75">
            <v>0.74443658566604287</v>
          </cell>
          <cell r="Q75">
            <v>94</v>
          </cell>
          <cell r="R75">
            <v>0</v>
          </cell>
          <cell r="S75">
            <v>8</v>
          </cell>
          <cell r="T75">
            <v>10.127976309355292</v>
          </cell>
          <cell r="U75">
            <v>317</v>
          </cell>
          <cell r="V75">
            <v>1.0148200000000001</v>
          </cell>
          <cell r="W75">
            <v>121</v>
          </cell>
          <cell r="X75">
            <v>0</v>
          </cell>
          <cell r="Y75">
            <v>1</v>
          </cell>
          <cell r="Z75">
            <v>0.67</v>
          </cell>
          <cell r="AA75">
            <v>81</v>
          </cell>
          <cell r="AB75">
            <v>0.33</v>
          </cell>
          <cell r="AC75">
            <v>1</v>
          </cell>
          <cell r="AD75">
            <v>1</v>
          </cell>
          <cell r="AE75">
            <v>78</v>
          </cell>
          <cell r="AF75">
            <v>0</v>
          </cell>
          <cell r="AG75">
            <v>19</v>
          </cell>
          <cell r="AH75">
            <v>0</v>
          </cell>
          <cell r="AI75">
            <v>184</v>
          </cell>
          <cell r="AJ75">
            <v>2.0148200000000003</v>
          </cell>
          <cell r="AK75">
            <v>208</v>
          </cell>
          <cell r="AL75">
            <v>12.142799999999999</v>
          </cell>
          <cell r="AM75">
            <v>324</v>
          </cell>
          <cell r="AN75">
            <v>3002192</v>
          </cell>
          <cell r="AO75">
            <v>157</v>
          </cell>
          <cell r="AP75">
            <v>246348720</v>
          </cell>
          <cell r="AQ75">
            <v>113</v>
          </cell>
          <cell r="AR75">
            <v>0.05</v>
          </cell>
          <cell r="AS75">
            <v>8.6023304989427271E-2</v>
          </cell>
          <cell r="AT75">
            <v>0</v>
          </cell>
          <cell r="AU75">
            <v>0.05</v>
          </cell>
          <cell r="AV75">
            <v>143488</v>
          </cell>
          <cell r="AW75">
            <v>181</v>
          </cell>
          <cell r="AX75">
            <v>0</v>
          </cell>
          <cell r="AY75">
            <v>89</v>
          </cell>
          <cell r="AZ75">
            <v>2018</v>
          </cell>
          <cell r="BA75">
            <v>2014</v>
          </cell>
          <cell r="BB75">
            <v>10829530</v>
          </cell>
          <cell r="BC75">
            <v>120</v>
          </cell>
          <cell r="BD75">
            <v>257178250</v>
          </cell>
          <cell r="BE75">
            <v>114</v>
          </cell>
          <cell r="BF75">
            <v>669.2</v>
          </cell>
          <cell r="BG75">
            <v>169</v>
          </cell>
          <cell r="BH75">
            <v>368124.20800956362</v>
          </cell>
          <cell r="BI75">
            <v>71</v>
          </cell>
          <cell r="BJ75">
            <v>16182.800358637178</v>
          </cell>
          <cell r="BK75">
            <v>96</v>
          </cell>
          <cell r="BL75">
            <v>384307.0083682008</v>
          </cell>
          <cell r="BM75">
            <v>72</v>
          </cell>
          <cell r="BN75">
            <v>4.2109043046991729E-2</v>
          </cell>
          <cell r="BO75">
            <v>124</v>
          </cell>
          <cell r="BP75">
            <v>1330283</v>
          </cell>
          <cell r="BQ75">
            <v>115</v>
          </cell>
          <cell r="BR75">
            <v>908680</v>
          </cell>
          <cell r="BS75">
            <v>150</v>
          </cell>
          <cell r="BT75">
            <v>72660</v>
          </cell>
          <cell r="BU75">
            <v>179</v>
          </cell>
          <cell r="BV75">
            <v>0</v>
          </cell>
          <cell r="BW75">
            <v>310</v>
          </cell>
          <cell r="BX75">
            <v>0</v>
          </cell>
          <cell r="BY75">
            <v>6</v>
          </cell>
          <cell r="BZ75">
            <v>2311623</v>
          </cell>
          <cell r="CA75">
            <v>169</v>
          </cell>
          <cell r="CB75">
            <v>183391</v>
          </cell>
          <cell r="CC75">
            <v>81</v>
          </cell>
          <cell r="CD75">
            <v>250000</v>
          </cell>
          <cell r="CE75">
            <v>99</v>
          </cell>
          <cell r="CF75">
            <v>0</v>
          </cell>
          <cell r="CG75">
            <v>2</v>
          </cell>
          <cell r="CH75">
            <v>172309</v>
          </cell>
          <cell r="CI75">
            <v>90</v>
          </cell>
          <cell r="CJ75">
            <v>84869</v>
          </cell>
          <cell r="CK75">
            <v>103</v>
          </cell>
          <cell r="CL75">
            <v>257178</v>
          </cell>
          <cell r="CM75">
            <v>94</v>
          </cell>
          <cell r="CN75">
            <v>0</v>
          </cell>
          <cell r="CO75">
            <v>19</v>
          </cell>
          <cell r="CP75">
            <v>0</v>
          </cell>
          <cell r="CQ75">
            <v>185</v>
          </cell>
          <cell r="CR75">
            <v>3002192</v>
          </cell>
          <cell r="CS75">
            <v>157</v>
          </cell>
          <cell r="CT75">
            <v>669.2</v>
          </cell>
          <cell r="CU75">
            <v>169</v>
          </cell>
          <cell r="CV75">
            <v>5860</v>
          </cell>
          <cell r="CW75">
            <v>48</v>
          </cell>
          <cell r="CX75">
            <v>3921512</v>
          </cell>
          <cell r="CY75">
            <v>169</v>
          </cell>
          <cell r="CZ75">
            <v>651</v>
          </cell>
          <cell r="DA75">
            <v>172</v>
          </cell>
          <cell r="DB75">
            <v>5975</v>
          </cell>
          <cell r="DC75">
            <v>48</v>
          </cell>
          <cell r="DD75">
            <v>3960727</v>
          </cell>
          <cell r="DE75">
            <v>170</v>
          </cell>
          <cell r="DF75">
            <v>39215</v>
          </cell>
          <cell r="DG75">
            <v>194</v>
          </cell>
          <cell r="DH75">
            <v>71002</v>
          </cell>
          <cell r="DI75">
            <v>116</v>
          </cell>
          <cell r="DJ75" t="str">
            <v>101</v>
          </cell>
          <cell r="DK75">
            <v>611.20000000000005</v>
          </cell>
          <cell r="DL75">
            <v>608</v>
          </cell>
          <cell r="DM75">
            <v>609.20000000000005</v>
          </cell>
          <cell r="DN75">
            <v>589.5</v>
          </cell>
          <cell r="DO75">
            <v>535</v>
          </cell>
          <cell r="DP75">
            <v>529.6</v>
          </cell>
          <cell r="DQ75">
            <v>529.6</v>
          </cell>
          <cell r="DR75">
            <v>244</v>
          </cell>
          <cell r="DS75">
            <v>526.6</v>
          </cell>
          <cell r="DT75">
            <v>240</v>
          </cell>
          <cell r="DU75">
            <v>503.3</v>
          </cell>
          <cell r="DV75">
            <v>245</v>
          </cell>
          <cell r="DW75">
            <v>480</v>
          </cell>
          <cell r="DX75">
            <v>261</v>
          </cell>
          <cell r="DY75">
            <v>680.7</v>
          </cell>
          <cell r="DZ75">
            <v>174</v>
          </cell>
          <cell r="EA75">
            <v>688</v>
          </cell>
          <cell r="EB75">
            <v>173</v>
          </cell>
          <cell r="EC75">
            <v>676.2</v>
          </cell>
          <cell r="ED75">
            <v>172</v>
          </cell>
          <cell r="EE75">
            <v>669.2</v>
          </cell>
          <cell r="EF75">
            <v>169</v>
          </cell>
          <cell r="EG75">
            <v>651</v>
          </cell>
          <cell r="EH75">
            <v>172</v>
          </cell>
          <cell r="EI75">
            <v>4611.6620583717358</v>
          </cell>
          <cell r="EJ75">
            <v>140</v>
          </cell>
          <cell r="EK75">
            <v>3550.8801843317974</v>
          </cell>
          <cell r="EL75">
            <v>142</v>
          </cell>
          <cell r="EM75">
            <v>678576</v>
          </cell>
          <cell r="EN75">
            <v>1110.2356020942407</v>
          </cell>
          <cell r="EO75">
            <v>497786</v>
          </cell>
          <cell r="EP75">
            <v>818.72697368421052</v>
          </cell>
          <cell r="EQ75">
            <v>281316</v>
          </cell>
          <cell r="ER75">
            <v>461.77938279711094</v>
          </cell>
          <cell r="ES75">
            <v>121341</v>
          </cell>
          <cell r="ET75">
            <v>205.83715012722647</v>
          </cell>
          <cell r="EU75">
            <v>333970</v>
          </cell>
          <cell r="EV75">
            <v>624.24299065420564</v>
          </cell>
          <cell r="EW75">
            <v>424872</v>
          </cell>
          <cell r="EX75">
            <v>802.25075528700904</v>
          </cell>
          <cell r="EY75">
            <v>323886</v>
          </cell>
          <cell r="EZ75">
            <v>611.56722054380657</v>
          </cell>
          <cell r="FA75">
            <v>382527</v>
          </cell>
          <cell r="FB75">
            <v>722.29418429003022</v>
          </cell>
          <cell r="FC75">
            <v>386418</v>
          </cell>
          <cell r="FD75">
            <v>733.79794910748194</v>
          </cell>
          <cell r="FE75">
            <v>1064151</v>
          </cell>
          <cell r="FF75">
            <v>2114.3473077687263</v>
          </cell>
          <cell r="FG75">
            <v>1426738</v>
          </cell>
          <cell r="FH75">
            <v>2972.3708333333334</v>
          </cell>
          <cell r="FI75">
            <v>1529082</v>
          </cell>
          <cell r="FJ75">
            <v>2246.3375936535917</v>
          </cell>
          <cell r="FK75">
            <v>1583375</v>
          </cell>
          <cell r="FL75">
            <v>2366.0714285714284</v>
          </cell>
          <cell r="FM75">
            <v>1581772</v>
          </cell>
          <cell r="FN75">
            <v>2429.7572964669739</v>
          </cell>
          <cell r="FO75">
            <v>0.16263215528301178</v>
          </cell>
          <cell r="FP75">
            <v>0.122007419181292</v>
          </cell>
          <cell r="FQ75">
            <v>7.0629404514752372E-2</v>
          </cell>
          <cell r="FR75">
            <v>3.0839444071118719E-2</v>
          </cell>
          <cell r="FS75">
            <v>8.1824106469095145E-2</v>
          </cell>
          <cell r="FT75">
            <v>0.10035138289256357</v>
          </cell>
          <cell r="FU75">
            <v>6.8215277260015694E-2</v>
          </cell>
          <cell r="FV75">
            <v>8.9108661798842956E-2</v>
          </cell>
          <cell r="FW75">
            <v>8.8226792571211729E-2</v>
          </cell>
          <cell r="FX75">
            <v>0.14698638483172102</v>
          </cell>
          <cell r="FY75">
            <v>0.23534082768419873</v>
          </cell>
          <cell r="FZ75">
            <v>0.25675313786302645</v>
          </cell>
          <cell r="GA75">
            <v>0.24935011882664065</v>
          </cell>
          <cell r="GB75">
            <v>0.24460098559210361</v>
          </cell>
          <cell r="GC75">
            <v>3493883</v>
          </cell>
          <cell r="GD75">
            <v>3582179</v>
          </cell>
          <cell r="GE75">
            <v>3701671</v>
          </cell>
          <cell r="GF75">
            <v>3813263</v>
          </cell>
          <cell r="GG75">
            <v>3747590</v>
          </cell>
          <cell r="GH75">
            <v>3808971</v>
          </cell>
          <cell r="GI75">
            <v>4424112</v>
          </cell>
          <cell r="GJ75">
            <v>4292815</v>
          </cell>
          <cell r="GK75">
            <v>4379826</v>
          </cell>
          <cell r="GL75">
            <v>7239793</v>
          </cell>
          <cell r="GM75">
            <v>6062433</v>
          </cell>
          <cell r="GN75">
            <v>5955455.9400000004</v>
          </cell>
          <cell r="GO75">
            <v>6295714</v>
          </cell>
          <cell r="GP75">
            <v>6466744.1800000006</v>
          </cell>
          <cell r="GQ75">
            <v>7.5605108526552792E-2</v>
          </cell>
          <cell r="GR75">
            <v>5.0892757516741369E-2</v>
          </cell>
          <cell r="GS75">
            <v>0.10360575347286513</v>
          </cell>
          <cell r="GT75">
            <v>0.14510731098144919</v>
          </cell>
          <cell r="GU75">
            <v>0.14991689449608425</v>
          </cell>
          <cell r="GV75">
            <v>0.31249583626160649</v>
          </cell>
          <cell r="GW75">
            <v>0.34066322376971603</v>
          </cell>
          <cell r="GX75">
            <v>0.32146746460378206</v>
          </cell>
          <cell r="GY75">
            <v>0.25162609154918852</v>
          </cell>
          <cell r="GZ75">
            <v>12.323809523809524</v>
          </cell>
          <cell r="HA75">
            <v>12.129268292682926</v>
          </cell>
          <cell r="HB75">
            <v>12.242268041237114</v>
          </cell>
          <cell r="HC75">
            <v>11.376824034334765</v>
          </cell>
          <cell r="HD75">
            <v>11.976363636363637</v>
          </cell>
          <cell r="HE75">
            <v>12.151851851851852</v>
          </cell>
          <cell r="HF75">
            <v>11.9852534562212</v>
          </cell>
          <cell r="HG75">
            <v>12.626415094339624</v>
          </cell>
          <cell r="HH75">
            <v>2763</v>
          </cell>
          <cell r="HI75" t="str">
            <v>Y</v>
          </cell>
        </row>
        <row r="76">
          <cell r="A76">
            <v>71</v>
          </cell>
          <cell r="B76">
            <v>1221</v>
          </cell>
          <cell r="C76" t="str">
            <v>Clear Creek Amana</v>
          </cell>
          <cell r="D76">
            <v>10.777654171860574</v>
          </cell>
          <cell r="E76">
            <v>284</v>
          </cell>
          <cell r="F76">
            <v>5.4</v>
          </cell>
          <cell r="G76">
            <v>1</v>
          </cell>
          <cell r="H76">
            <v>4.0650735097485313</v>
          </cell>
          <cell r="I76">
            <v>236</v>
          </cell>
          <cell r="J76">
            <v>0.90156455882578124</v>
          </cell>
          <cell r="K76">
            <v>79</v>
          </cell>
          <cell r="L76">
            <v>0.41101632884016315</v>
          </cell>
          <cell r="M76">
            <v>299</v>
          </cell>
          <cell r="N76">
            <v>0</v>
          </cell>
          <cell r="O76">
            <v>6</v>
          </cell>
          <cell r="P76">
            <v>0.26828943330949878</v>
          </cell>
          <cell r="Q76">
            <v>185</v>
          </cell>
          <cell r="R76">
            <v>0</v>
          </cell>
          <cell r="S76">
            <v>8</v>
          </cell>
          <cell r="T76">
            <v>11.045943605170073</v>
          </cell>
          <cell r="U76">
            <v>290</v>
          </cell>
          <cell r="V76">
            <v>1.05006</v>
          </cell>
          <cell r="W76">
            <v>111</v>
          </cell>
          <cell r="X76">
            <v>0.2</v>
          </cell>
          <cell r="Y76">
            <v>1</v>
          </cell>
          <cell r="Z76">
            <v>0.37010999999999999</v>
          </cell>
          <cell r="AA76">
            <v>196</v>
          </cell>
          <cell r="AB76">
            <v>0.33</v>
          </cell>
          <cell r="AC76">
            <v>1</v>
          </cell>
          <cell r="AD76">
            <v>0.70011000000000001</v>
          </cell>
          <cell r="AE76">
            <v>186</v>
          </cell>
          <cell r="AF76">
            <v>0</v>
          </cell>
          <cell r="AG76">
            <v>19</v>
          </cell>
          <cell r="AH76">
            <v>2.91391</v>
          </cell>
          <cell r="AI76">
            <v>19</v>
          </cell>
          <cell r="AJ76">
            <v>4.8640800000000004</v>
          </cell>
          <cell r="AK76">
            <v>25</v>
          </cell>
          <cell r="AL76">
            <v>15.910019999999999</v>
          </cell>
          <cell r="AM76">
            <v>133</v>
          </cell>
          <cell r="AN76">
            <v>8716559</v>
          </cell>
          <cell r="AO76">
            <v>35</v>
          </cell>
          <cell r="AP76">
            <v>476161131</v>
          </cell>
          <cell r="AQ76">
            <v>65</v>
          </cell>
          <cell r="AR76">
            <v>7.0000000000000007E-2</v>
          </cell>
          <cell r="AS76">
            <v>8.175410803321316E-2</v>
          </cell>
          <cell r="AT76">
            <v>0.03</v>
          </cell>
          <cell r="AU76">
            <v>0.1</v>
          </cell>
          <cell r="AV76">
            <v>568236</v>
          </cell>
          <cell r="AW76">
            <v>20</v>
          </cell>
          <cell r="AX76">
            <v>243530</v>
          </cell>
          <cell r="AY76">
            <v>13</v>
          </cell>
          <cell r="AZ76">
            <v>2015</v>
          </cell>
          <cell r="BA76">
            <v>2014</v>
          </cell>
          <cell r="BB76">
            <v>335909530</v>
          </cell>
          <cell r="BC76">
            <v>5</v>
          </cell>
          <cell r="BD76">
            <v>812070661</v>
          </cell>
          <cell r="BE76">
            <v>34</v>
          </cell>
          <cell r="BF76">
            <v>1439.5</v>
          </cell>
          <cell r="BG76">
            <v>69</v>
          </cell>
          <cell r="BH76">
            <v>330782.30705105938</v>
          </cell>
          <cell r="BI76">
            <v>105</v>
          </cell>
          <cell r="BJ76">
            <v>233351.53178186872</v>
          </cell>
          <cell r="BK76">
            <v>1</v>
          </cell>
          <cell r="BL76">
            <v>564133.8388329281</v>
          </cell>
          <cell r="BM76">
            <v>12</v>
          </cell>
          <cell r="BN76">
            <v>0.41364569135690027</v>
          </cell>
          <cell r="BO76">
            <v>1</v>
          </cell>
          <cell r="BP76">
            <v>2571270</v>
          </cell>
          <cell r="BQ76">
            <v>48</v>
          </cell>
          <cell r="BR76">
            <v>1935630</v>
          </cell>
          <cell r="BS76">
            <v>52</v>
          </cell>
          <cell r="BT76">
            <v>429290</v>
          </cell>
          <cell r="BU76">
            <v>38</v>
          </cell>
          <cell r="BV76">
            <v>195710</v>
          </cell>
          <cell r="BW76">
            <v>245</v>
          </cell>
          <cell r="BX76">
            <v>0</v>
          </cell>
          <cell r="BY76">
            <v>6</v>
          </cell>
          <cell r="BZ76">
            <v>5131900</v>
          </cell>
          <cell r="CA76">
            <v>55</v>
          </cell>
          <cell r="CB76">
            <v>127749</v>
          </cell>
          <cell r="CC76">
            <v>102</v>
          </cell>
          <cell r="CD76">
            <v>500000</v>
          </cell>
          <cell r="CE76">
            <v>34</v>
          </cell>
          <cell r="CF76">
            <v>22070</v>
          </cell>
          <cell r="CG76">
            <v>1</v>
          </cell>
          <cell r="CH76">
            <v>300557</v>
          </cell>
          <cell r="CI76">
            <v>52</v>
          </cell>
          <cell r="CJ76">
            <v>267983</v>
          </cell>
          <cell r="CK76">
            <v>31</v>
          </cell>
          <cell r="CL76">
            <v>568540</v>
          </cell>
          <cell r="CM76">
            <v>36</v>
          </cell>
          <cell r="CN76">
            <v>0</v>
          </cell>
          <cell r="CO76">
            <v>19</v>
          </cell>
          <cell r="CP76">
            <v>2366300</v>
          </cell>
          <cell r="CQ76">
            <v>7</v>
          </cell>
          <cell r="CR76">
            <v>8716559</v>
          </cell>
          <cell r="CS76">
            <v>35</v>
          </cell>
          <cell r="CT76">
            <v>1439.5</v>
          </cell>
          <cell r="CU76">
            <v>69</v>
          </cell>
          <cell r="CV76">
            <v>5804</v>
          </cell>
          <cell r="CW76">
            <v>122</v>
          </cell>
          <cell r="CX76">
            <v>8354858</v>
          </cell>
          <cell r="CY76">
            <v>69</v>
          </cell>
          <cell r="CZ76">
            <v>1479.8</v>
          </cell>
          <cell r="DA76">
            <v>65</v>
          </cell>
          <cell r="DB76">
            <v>5919</v>
          </cell>
          <cell r="DC76">
            <v>122</v>
          </cell>
          <cell r="DD76">
            <v>8758936</v>
          </cell>
          <cell r="DE76">
            <v>67</v>
          </cell>
          <cell r="DF76">
            <v>404078</v>
          </cell>
          <cell r="DG76">
            <v>30</v>
          </cell>
          <cell r="DH76">
            <v>0</v>
          </cell>
          <cell r="DI76">
            <v>223</v>
          </cell>
          <cell r="DJ76" t="str">
            <v>No Guar</v>
          </cell>
          <cell r="DK76">
            <v>1129.0999999999999</v>
          </cell>
          <cell r="DL76">
            <v>1124.5</v>
          </cell>
          <cell r="DM76">
            <v>1132.3</v>
          </cell>
          <cell r="DN76">
            <v>1147.3</v>
          </cell>
          <cell r="DO76">
            <v>1215.2</v>
          </cell>
          <cell r="DP76">
            <v>1187.3</v>
          </cell>
          <cell r="DQ76">
            <v>1225.2</v>
          </cell>
          <cell r="DR76">
            <v>91</v>
          </cell>
          <cell r="DS76">
            <v>1238</v>
          </cell>
          <cell r="DT76">
            <v>93</v>
          </cell>
          <cell r="DU76">
            <v>1282.4000000000001</v>
          </cell>
          <cell r="DV76">
            <v>88</v>
          </cell>
          <cell r="DW76">
            <v>1295.5999999999999</v>
          </cell>
          <cell r="DX76">
            <v>87</v>
          </cell>
          <cell r="DY76">
            <v>1371.8</v>
          </cell>
          <cell r="DZ76">
            <v>80</v>
          </cell>
          <cell r="EA76">
            <v>1405.8</v>
          </cell>
          <cell r="EB76">
            <v>76</v>
          </cell>
          <cell r="EC76">
            <v>1418.2</v>
          </cell>
          <cell r="ED76">
            <v>72</v>
          </cell>
          <cell r="EE76">
            <v>1439.5</v>
          </cell>
          <cell r="EF76">
            <v>69</v>
          </cell>
          <cell r="EG76">
            <v>1479.8</v>
          </cell>
          <cell r="EH76">
            <v>65</v>
          </cell>
          <cell r="EI76">
            <v>5875.4487092850386</v>
          </cell>
          <cell r="EJ76">
            <v>44</v>
          </cell>
          <cell r="EK76">
            <v>3467.9686444114072</v>
          </cell>
          <cell r="EL76">
            <v>162</v>
          </cell>
          <cell r="EM76">
            <v>1096831</v>
          </cell>
          <cell r="EN76">
            <v>971.42060047825714</v>
          </cell>
          <cell r="EO76">
            <v>823985</v>
          </cell>
          <cell r="EP76">
            <v>732.75678079146292</v>
          </cell>
          <cell r="EQ76">
            <v>838365</v>
          </cell>
          <cell r="ER76">
            <v>740.40890223439021</v>
          </cell>
          <cell r="ES76">
            <v>881683</v>
          </cell>
          <cell r="ET76">
            <v>768.48513902205184</v>
          </cell>
          <cell r="EU76">
            <v>1166709</v>
          </cell>
          <cell r="EV76">
            <v>960.09628044766293</v>
          </cell>
          <cell r="EW76">
            <v>731112</v>
          </cell>
          <cell r="EX76">
            <v>615.77697296386759</v>
          </cell>
          <cell r="EY76">
            <v>1081573</v>
          </cell>
          <cell r="EZ76">
            <v>882.77260855370548</v>
          </cell>
          <cell r="FA76">
            <v>1186985</v>
          </cell>
          <cell r="FB76">
            <v>968.80917401240606</v>
          </cell>
          <cell r="FC76">
            <v>1173594</v>
          </cell>
          <cell r="FD76">
            <v>947.97576736672056</v>
          </cell>
          <cell r="FE76">
            <v>1126591</v>
          </cell>
          <cell r="FF76">
            <v>878.50202744853391</v>
          </cell>
          <cell r="FG76">
            <v>2166725</v>
          </cell>
          <cell r="FH76">
            <v>1672.3718740351962</v>
          </cell>
          <cell r="FI76">
            <v>2339015</v>
          </cell>
          <cell r="FJ76">
            <v>1705.0699810468</v>
          </cell>
          <cell r="FK76">
            <v>2441087</v>
          </cell>
          <cell r="FL76">
            <v>1695.788120875304</v>
          </cell>
          <cell r="FM76">
            <v>3677840</v>
          </cell>
          <cell r="FN76">
            <v>2485.362886876605</v>
          </cell>
          <cell r="FO76">
            <v>0.15586924633778731</v>
          </cell>
          <cell r="FP76">
            <v>0.10076173097619961</v>
          </cell>
          <cell r="FQ76">
            <v>0.11050628596646025</v>
          </cell>
          <cell r="FR76">
            <v>0.10476527823756142</v>
          </cell>
          <cell r="FS76">
            <v>0.12850435173375452</v>
          </cell>
          <cell r="FT76">
            <v>7.5241458752642432E-2</v>
          </cell>
          <cell r="FU76">
            <v>0.10957359348255881</v>
          </cell>
          <cell r="FV76">
            <v>0.12691448699596564</v>
          </cell>
          <cell r="FW76">
            <v>0.11791834474593019</v>
          </cell>
          <cell r="FX76">
            <v>0.10917391914437044</v>
          </cell>
          <cell r="FY76">
            <v>0.20439984287420956</v>
          </cell>
          <cell r="FZ76">
            <v>0.20598121764518376</v>
          </cell>
          <cell r="GA76">
            <v>0.19567654417238545</v>
          </cell>
          <cell r="GB76">
            <v>0.27533316425334908</v>
          </cell>
          <cell r="GC76">
            <v>5940035</v>
          </cell>
          <cell r="GD76">
            <v>7353574</v>
          </cell>
          <cell r="GE76">
            <v>6748217</v>
          </cell>
          <cell r="GF76">
            <v>7534111</v>
          </cell>
          <cell r="GG76">
            <v>7912431</v>
          </cell>
          <cell r="GH76">
            <v>8985765</v>
          </cell>
          <cell r="GI76">
            <v>8789172</v>
          </cell>
          <cell r="GJ76">
            <v>9352636</v>
          </cell>
          <cell r="GK76">
            <v>9952599</v>
          </cell>
          <cell r="GL76">
            <v>10319232</v>
          </cell>
          <cell r="GM76">
            <v>10600424</v>
          </cell>
          <cell r="GN76">
            <v>11355477.1</v>
          </cell>
          <cell r="GO76">
            <v>12368092</v>
          </cell>
          <cell r="GP76">
            <v>13357780.600000001</v>
          </cell>
          <cell r="GQ76">
            <v>5.4492790343435168E-2</v>
          </cell>
          <cell r="GR76">
            <v>8.1459444448139087E-2</v>
          </cell>
          <cell r="GS76">
            <v>0.11162791295630856</v>
          </cell>
          <cell r="GT76">
            <v>4.6120723272878868E-2</v>
          </cell>
          <cell r="GU76">
            <v>2.6522460070348166E-2</v>
          </cell>
          <cell r="GV76">
            <v>6.9619586356124016E-2</v>
          </cell>
          <cell r="GW76">
            <v>7.9011858721943079E-2</v>
          </cell>
          <cell r="GX76">
            <v>0.11648456844607734</v>
          </cell>
          <cell r="GY76">
            <v>0.12079234710106915</v>
          </cell>
          <cell r="GZ76">
            <v>11.880759307040178</v>
          </cell>
          <cell r="HA76">
            <v>11.870225577424284</v>
          </cell>
          <cell r="HB76">
            <v>12.079024131530099</v>
          </cell>
          <cell r="HC76">
            <v>12.797667115298339</v>
          </cell>
          <cell r="HD76">
            <v>12.298174266678204</v>
          </cell>
          <cell r="HE76">
            <v>12.078717690500168</v>
          </cell>
          <cell r="HF76">
            <v>12.626195426195427</v>
          </cell>
          <cell r="HG76">
            <v>12.40948275862069</v>
          </cell>
          <cell r="HH76">
            <v>1221</v>
          </cell>
          <cell r="HI76" t="str">
            <v>Y</v>
          </cell>
        </row>
        <row r="77">
          <cell r="A77">
            <v>72</v>
          </cell>
          <cell r="B77">
            <v>1233</v>
          </cell>
          <cell r="C77" t="str">
            <v>Clear Lake</v>
          </cell>
          <cell r="D77">
            <v>10.82601446080996</v>
          </cell>
          <cell r="E77">
            <v>281</v>
          </cell>
          <cell r="F77">
            <v>5.4</v>
          </cell>
          <cell r="G77">
            <v>1</v>
          </cell>
          <cell r="H77">
            <v>3.9142075340321196</v>
          </cell>
          <cell r="I77">
            <v>257</v>
          </cell>
          <cell r="J77">
            <v>0</v>
          </cell>
          <cell r="K77">
            <v>272</v>
          </cell>
          <cell r="L77">
            <v>1.5118062696460484</v>
          </cell>
          <cell r="M77">
            <v>196</v>
          </cell>
          <cell r="N77">
            <v>0</v>
          </cell>
          <cell r="O77">
            <v>6</v>
          </cell>
          <cell r="P77">
            <v>0.49062548081738566</v>
          </cell>
          <cell r="Q77">
            <v>135</v>
          </cell>
          <cell r="R77">
            <v>0</v>
          </cell>
          <cell r="S77">
            <v>8</v>
          </cell>
          <cell r="T77">
            <v>11.316639941627345</v>
          </cell>
          <cell r="U77">
            <v>277</v>
          </cell>
          <cell r="V77">
            <v>0.62487999999999999</v>
          </cell>
          <cell r="W77">
            <v>259</v>
          </cell>
          <cell r="X77">
            <v>0</v>
          </cell>
          <cell r="Y77">
            <v>1</v>
          </cell>
          <cell r="Z77">
            <v>0.67</v>
          </cell>
          <cell r="AA77">
            <v>81</v>
          </cell>
          <cell r="AB77">
            <v>0.33</v>
          </cell>
          <cell r="AC77">
            <v>1</v>
          </cell>
          <cell r="AD77">
            <v>1</v>
          </cell>
          <cell r="AE77">
            <v>78</v>
          </cell>
          <cell r="AF77">
            <v>0</v>
          </cell>
          <cell r="AG77">
            <v>19</v>
          </cell>
          <cell r="AH77">
            <v>0</v>
          </cell>
          <cell r="AI77">
            <v>184</v>
          </cell>
          <cell r="AJ77">
            <v>1.6248800000000001</v>
          </cell>
          <cell r="AK77">
            <v>259</v>
          </cell>
          <cell r="AL77">
            <v>12.941520000000001</v>
          </cell>
          <cell r="AM77">
            <v>291</v>
          </cell>
          <cell r="AN77">
            <v>6492039</v>
          </cell>
          <cell r="AO77">
            <v>55</v>
          </cell>
          <cell r="AP77">
            <v>496095310</v>
          </cell>
          <cell r="AQ77">
            <v>44</v>
          </cell>
          <cell r="AR77">
            <v>0.05</v>
          </cell>
          <cell r="AS77">
            <v>8.9135037816599955E-2</v>
          </cell>
          <cell r="AT77">
            <v>0</v>
          </cell>
          <cell r="AU77">
            <v>0.05</v>
          </cell>
          <cell r="AV77">
            <v>424208</v>
          </cell>
          <cell r="AW77">
            <v>44</v>
          </cell>
          <cell r="AX77">
            <v>0</v>
          </cell>
          <cell r="AY77">
            <v>89</v>
          </cell>
          <cell r="AZ77">
            <v>2017</v>
          </cell>
          <cell r="BA77">
            <v>2018</v>
          </cell>
          <cell r="BB77">
            <v>71811542</v>
          </cell>
          <cell r="BC77">
            <v>28</v>
          </cell>
          <cell r="BD77">
            <v>567906852</v>
          </cell>
          <cell r="BE77">
            <v>43</v>
          </cell>
          <cell r="BF77">
            <v>1386.7</v>
          </cell>
          <cell r="BG77">
            <v>75</v>
          </cell>
          <cell r="BH77">
            <v>357752.44104709022</v>
          </cell>
          <cell r="BI77">
            <v>77</v>
          </cell>
          <cell r="BJ77">
            <v>51785.924857575541</v>
          </cell>
          <cell r="BK77">
            <v>17</v>
          </cell>
          <cell r="BL77">
            <v>409538.36590466573</v>
          </cell>
          <cell r="BM77">
            <v>53</v>
          </cell>
          <cell r="BN77">
            <v>0.12644950795557577</v>
          </cell>
          <cell r="BO77">
            <v>25</v>
          </cell>
          <cell r="BP77">
            <v>2678915</v>
          </cell>
          <cell r="BQ77">
            <v>45</v>
          </cell>
          <cell r="BR77">
            <v>1941820</v>
          </cell>
          <cell r="BS77">
            <v>51</v>
          </cell>
          <cell r="BT77">
            <v>0</v>
          </cell>
          <cell r="BU77">
            <v>272</v>
          </cell>
          <cell r="BV77">
            <v>750000</v>
          </cell>
          <cell r="BW77">
            <v>53</v>
          </cell>
          <cell r="BX77">
            <v>0</v>
          </cell>
          <cell r="BY77">
            <v>6</v>
          </cell>
          <cell r="BZ77">
            <v>5370735</v>
          </cell>
          <cell r="CA77">
            <v>50</v>
          </cell>
          <cell r="CB77">
            <v>243397</v>
          </cell>
          <cell r="CC77">
            <v>59</v>
          </cell>
          <cell r="CD77">
            <v>310000</v>
          </cell>
          <cell r="CE77">
            <v>75</v>
          </cell>
          <cell r="CF77">
            <v>0</v>
          </cell>
          <cell r="CG77">
            <v>2</v>
          </cell>
          <cell r="CH77">
            <v>380498</v>
          </cell>
          <cell r="CI77">
            <v>42</v>
          </cell>
          <cell r="CJ77">
            <v>187409</v>
          </cell>
          <cell r="CK77">
            <v>39</v>
          </cell>
          <cell r="CL77">
            <v>567907</v>
          </cell>
          <cell r="CM77">
            <v>37</v>
          </cell>
          <cell r="CN77">
            <v>0</v>
          </cell>
          <cell r="CO77">
            <v>19</v>
          </cell>
          <cell r="CP77">
            <v>0</v>
          </cell>
          <cell r="CQ77">
            <v>185</v>
          </cell>
          <cell r="CR77">
            <v>6492039</v>
          </cell>
          <cell r="CS77">
            <v>55</v>
          </cell>
          <cell r="CT77">
            <v>1386.7</v>
          </cell>
          <cell r="CU77">
            <v>75</v>
          </cell>
          <cell r="CV77">
            <v>5768</v>
          </cell>
          <cell r="CW77">
            <v>184</v>
          </cell>
          <cell r="CX77">
            <v>7998486</v>
          </cell>
          <cell r="CY77">
            <v>76</v>
          </cell>
          <cell r="CZ77">
            <v>1303</v>
          </cell>
          <cell r="DA77">
            <v>83</v>
          </cell>
          <cell r="DB77">
            <v>5883</v>
          </cell>
          <cell r="DC77">
            <v>185</v>
          </cell>
          <cell r="DD77">
            <v>8078471</v>
          </cell>
          <cell r="DE77">
            <v>77</v>
          </cell>
          <cell r="DF77">
            <v>79985</v>
          </cell>
          <cell r="DG77">
            <v>134</v>
          </cell>
          <cell r="DH77">
            <v>412922</v>
          </cell>
          <cell r="DI77">
            <v>8</v>
          </cell>
          <cell r="DJ77" t="str">
            <v>101</v>
          </cell>
          <cell r="DK77">
            <v>1657.4</v>
          </cell>
          <cell r="DL77">
            <v>1618</v>
          </cell>
          <cell r="DM77">
            <v>1622.3</v>
          </cell>
          <cell r="DN77">
            <v>1587.5</v>
          </cell>
          <cell r="DO77">
            <v>1510.7</v>
          </cell>
          <cell r="DP77">
            <v>1519.1</v>
          </cell>
          <cell r="DQ77">
            <v>1489.1</v>
          </cell>
          <cell r="DR77">
            <v>74</v>
          </cell>
          <cell r="DS77">
            <v>1497.8</v>
          </cell>
          <cell r="DT77">
            <v>71</v>
          </cell>
          <cell r="DU77">
            <v>1458.9</v>
          </cell>
          <cell r="DV77">
            <v>72</v>
          </cell>
          <cell r="DW77">
            <v>1422.2</v>
          </cell>
          <cell r="DX77">
            <v>75</v>
          </cell>
          <cell r="DY77">
            <v>1405</v>
          </cell>
          <cell r="DZ77">
            <v>76</v>
          </cell>
          <cell r="EA77">
            <v>1395.3</v>
          </cell>
          <cell r="EB77">
            <v>77</v>
          </cell>
          <cell r="EC77">
            <v>1378.3</v>
          </cell>
          <cell r="ED77">
            <v>77</v>
          </cell>
          <cell r="EE77">
            <v>1386.7</v>
          </cell>
          <cell r="EF77">
            <v>75</v>
          </cell>
          <cell r="EG77">
            <v>1303</v>
          </cell>
          <cell r="EH77">
            <v>83</v>
          </cell>
          <cell r="EI77">
            <v>4982.3783576362239</v>
          </cell>
          <cell r="EJ77">
            <v>102</v>
          </cell>
          <cell r="EK77">
            <v>4121.8227168073672</v>
          </cell>
          <cell r="EL77">
            <v>84</v>
          </cell>
          <cell r="EM77">
            <v>1823715</v>
          </cell>
          <cell r="EN77">
            <v>1100.3469289248219</v>
          </cell>
          <cell r="EO77">
            <v>1827904</v>
          </cell>
          <cell r="EP77">
            <v>1129.7305315203955</v>
          </cell>
          <cell r="EQ77">
            <v>1762397</v>
          </cell>
          <cell r="ER77">
            <v>1086.3570239783025</v>
          </cell>
          <cell r="ES77">
            <v>2014622</v>
          </cell>
          <cell r="ET77">
            <v>1269.0532283464568</v>
          </cell>
          <cell r="EU77">
            <v>2166813</v>
          </cell>
          <cell r="EV77">
            <v>1434.3105844972529</v>
          </cell>
          <cell r="EW77">
            <v>1970792</v>
          </cell>
          <cell r="EX77">
            <v>1297.3418471463367</v>
          </cell>
          <cell r="EY77">
            <v>2002110</v>
          </cell>
          <cell r="EZ77">
            <v>1344.5101067759049</v>
          </cell>
          <cell r="FA77">
            <v>1982315</v>
          </cell>
          <cell r="FB77">
            <v>1331.2168423880196</v>
          </cell>
          <cell r="FC77">
            <v>1943637</v>
          </cell>
          <cell r="FD77">
            <v>1297.6612364801711</v>
          </cell>
          <cell r="FE77">
            <v>1477419</v>
          </cell>
          <cell r="FF77">
            <v>1012.6938104050997</v>
          </cell>
          <cell r="FG77">
            <v>1046185</v>
          </cell>
          <cell r="FH77">
            <v>735.61032203628179</v>
          </cell>
          <cell r="FI77">
            <v>897226</v>
          </cell>
          <cell r="FJ77">
            <v>638.59501779359425</v>
          </cell>
          <cell r="FK77">
            <v>967170</v>
          </cell>
          <cell r="FL77">
            <v>697.46159948078173</v>
          </cell>
          <cell r="FM77">
            <v>1076511</v>
          </cell>
          <cell r="FN77">
            <v>826.17881811204916</v>
          </cell>
          <cell r="FO77">
            <v>0.17901855408932851</v>
          </cell>
          <cell r="FP77">
            <v>0.17384494746097437</v>
          </cell>
          <cell r="FQ77">
            <v>0.16388912989360857</v>
          </cell>
          <cell r="FR77">
            <v>0.17211053773832172</v>
          </cell>
          <cell r="FS77">
            <v>0.17899302899524286</v>
          </cell>
          <cell r="FT77">
            <v>0.16043722985942066</v>
          </cell>
          <cell r="FU77">
            <v>0.1595136455549766</v>
          </cell>
          <cell r="FV77">
            <v>0.18607487488171526</v>
          </cell>
          <cell r="FW77">
            <v>0.18161559300342892</v>
          </cell>
          <cell r="FX77">
            <v>0.134190814995717</v>
          </cell>
          <cell r="FY77">
            <v>8.4436026726782659E-2</v>
          </cell>
          <cell r="FZ77">
            <v>7.7539154909183089E-2</v>
          </cell>
          <cell r="GA77">
            <v>8.0047453920386064E-2</v>
          </cell>
          <cell r="GB77">
            <v>8.737985262147599E-2</v>
          </cell>
          <cell r="GC77">
            <v>8363581</v>
          </cell>
          <cell r="GD77">
            <v>8686661</v>
          </cell>
          <cell r="GE77">
            <v>8991196</v>
          </cell>
          <cell r="GF77">
            <v>9690774</v>
          </cell>
          <cell r="GG77">
            <v>9938759</v>
          </cell>
          <cell r="GH77">
            <v>10313090</v>
          </cell>
          <cell r="GI77">
            <v>10549230</v>
          </cell>
          <cell r="GJ77">
            <v>10653319</v>
          </cell>
          <cell r="GK77">
            <v>10701928</v>
          </cell>
          <cell r="GL77">
            <v>11009837</v>
          </cell>
          <cell r="GM77">
            <v>12390268</v>
          </cell>
          <cell r="GN77">
            <v>11571263.59</v>
          </cell>
          <cell r="GO77">
            <v>12012514</v>
          </cell>
          <cell r="GP77">
            <v>12319899.469999999</v>
          </cell>
          <cell r="GQ77">
            <v>2.2390689830660896E-2</v>
          </cell>
          <cell r="GR77">
            <v>-3.2627831971170571E-3</v>
          </cell>
          <cell r="GS77">
            <v>-6.4556715942508934E-4</v>
          </cell>
          <cell r="GT77">
            <v>-2.5369741887316202E-3</v>
          </cell>
          <cell r="GU77">
            <v>-5.8392947174270866E-3</v>
          </cell>
          <cell r="GV77">
            <v>-2.3391484006319272E-2</v>
          </cell>
          <cell r="GW77">
            <v>1.3235345124804955E-2</v>
          </cell>
          <cell r="GX77">
            <v>3.1576212302519294E-2</v>
          </cell>
          <cell r="GY77">
            <v>4.7288274143705254E-2</v>
          </cell>
          <cell r="GZ77">
            <v>12.53706056755612</v>
          </cell>
          <cell r="HA77">
            <v>12.60801393728223</v>
          </cell>
          <cell r="HB77">
            <v>12.887895649001187</v>
          </cell>
          <cell r="HC77">
            <v>13.098342335630472</v>
          </cell>
          <cell r="HD77">
            <v>13.304314912944738</v>
          </cell>
          <cell r="HE77">
            <v>13.856150793650794</v>
          </cell>
          <cell r="HF77">
            <v>14.335707019328586</v>
          </cell>
          <cell r="HG77">
            <v>14.444791666666667</v>
          </cell>
          <cell r="HH77">
            <v>1233</v>
          </cell>
          <cell r="HI77" t="str">
            <v>Y</v>
          </cell>
        </row>
        <row r="78">
          <cell r="A78">
            <v>73</v>
          </cell>
          <cell r="B78">
            <v>1224</v>
          </cell>
          <cell r="C78" t="str">
            <v>Clearfield</v>
          </cell>
          <cell r="D78">
            <v>11.440277531564181</v>
          </cell>
          <cell r="E78">
            <v>230</v>
          </cell>
          <cell r="F78">
            <v>5.4</v>
          </cell>
          <cell r="G78">
            <v>1</v>
          </cell>
          <cell r="H78">
            <v>4.5398626986897472</v>
          </cell>
          <cell r="I78">
            <v>176</v>
          </cell>
          <cell r="J78">
            <v>0</v>
          </cell>
          <cell r="K78">
            <v>272</v>
          </cell>
          <cell r="L78">
            <v>1.500403839624296</v>
          </cell>
          <cell r="M78">
            <v>198</v>
          </cell>
          <cell r="N78">
            <v>0</v>
          </cell>
          <cell r="O78">
            <v>6</v>
          </cell>
          <cell r="P78">
            <v>0.31453680861730965</v>
          </cell>
          <cell r="Q78">
            <v>175</v>
          </cell>
          <cell r="R78">
            <v>0</v>
          </cell>
          <cell r="S78">
            <v>8</v>
          </cell>
          <cell r="T78">
            <v>11.754814340181492</v>
          </cell>
          <cell r="U78">
            <v>241</v>
          </cell>
          <cell r="V78">
            <v>0.69367000000000001</v>
          </cell>
          <cell r="W78">
            <v>236</v>
          </cell>
          <cell r="X78">
            <v>0</v>
          </cell>
          <cell r="Y78">
            <v>1</v>
          </cell>
          <cell r="Z78">
            <v>0</v>
          </cell>
          <cell r="AA78">
            <v>249</v>
          </cell>
          <cell r="AB78">
            <v>0.32577</v>
          </cell>
          <cell r="AC78">
            <v>317</v>
          </cell>
          <cell r="AD78">
            <v>0.32577</v>
          </cell>
          <cell r="AE78">
            <v>339</v>
          </cell>
          <cell r="AF78">
            <v>0</v>
          </cell>
          <cell r="AG78">
            <v>19</v>
          </cell>
          <cell r="AH78">
            <v>0</v>
          </cell>
          <cell r="AI78">
            <v>184</v>
          </cell>
          <cell r="AJ78">
            <v>1.0194399999999999</v>
          </cell>
          <cell r="AK78">
            <v>327</v>
          </cell>
          <cell r="AL78">
            <v>12.77425</v>
          </cell>
          <cell r="AM78">
            <v>299</v>
          </cell>
          <cell r="AN78">
            <v>460388</v>
          </cell>
          <cell r="AO78">
            <v>359</v>
          </cell>
          <cell r="AP78">
            <v>36040297</v>
          </cell>
          <cell r="AQ78">
            <v>357</v>
          </cell>
          <cell r="AR78">
            <v>0.1</v>
          </cell>
          <cell r="AS78">
            <v>0.10048206482644592</v>
          </cell>
          <cell r="AT78">
            <v>0</v>
          </cell>
          <cell r="AU78">
            <v>0.1</v>
          </cell>
          <cell r="AV78">
            <v>34590</v>
          </cell>
          <cell r="AW78">
            <v>281</v>
          </cell>
          <cell r="AX78">
            <v>0</v>
          </cell>
          <cell r="AY78">
            <v>89</v>
          </cell>
          <cell r="AZ78">
            <v>0</v>
          </cell>
          <cell r="BA78">
            <v>2011</v>
          </cell>
          <cell r="BB78">
            <v>0</v>
          </cell>
          <cell r="BC78">
            <v>267</v>
          </cell>
          <cell r="BD78">
            <v>36040297</v>
          </cell>
          <cell r="BE78">
            <v>357</v>
          </cell>
          <cell r="BF78">
            <v>92</v>
          </cell>
          <cell r="BG78">
            <v>357</v>
          </cell>
          <cell r="BH78">
            <v>391742.35869565216</v>
          </cell>
          <cell r="BI78">
            <v>57</v>
          </cell>
          <cell r="BJ78">
            <v>0</v>
          </cell>
          <cell r="BK78">
            <v>267</v>
          </cell>
          <cell r="BL78">
            <v>391742.35869565216</v>
          </cell>
          <cell r="BM78">
            <v>66</v>
          </cell>
          <cell r="BN78">
            <v>0</v>
          </cell>
          <cell r="BO78">
            <v>267</v>
          </cell>
          <cell r="BP78">
            <v>194618</v>
          </cell>
          <cell r="BQ78">
            <v>357</v>
          </cell>
          <cell r="BR78">
            <v>163618</v>
          </cell>
          <cell r="BS78">
            <v>357</v>
          </cell>
          <cell r="BT78">
            <v>0</v>
          </cell>
          <cell r="BU78">
            <v>272</v>
          </cell>
          <cell r="BV78">
            <v>54075</v>
          </cell>
          <cell r="BW78">
            <v>301</v>
          </cell>
          <cell r="BX78">
            <v>0</v>
          </cell>
          <cell r="BY78">
            <v>6</v>
          </cell>
          <cell r="BZ78">
            <v>412311</v>
          </cell>
          <cell r="CA78">
            <v>359</v>
          </cell>
          <cell r="CB78">
            <v>11336</v>
          </cell>
          <cell r="CC78">
            <v>295</v>
          </cell>
          <cell r="CD78">
            <v>25000</v>
          </cell>
          <cell r="CE78">
            <v>337</v>
          </cell>
          <cell r="CF78">
            <v>0</v>
          </cell>
          <cell r="CG78">
            <v>2</v>
          </cell>
          <cell r="CH78">
            <v>0</v>
          </cell>
          <cell r="CI78">
            <v>249</v>
          </cell>
          <cell r="CJ78">
            <v>11741</v>
          </cell>
          <cell r="CK78">
            <v>326</v>
          </cell>
          <cell r="CL78">
            <v>11741</v>
          </cell>
          <cell r="CM78">
            <v>349</v>
          </cell>
          <cell r="CN78">
            <v>0</v>
          </cell>
          <cell r="CO78">
            <v>19</v>
          </cell>
          <cell r="CP78">
            <v>0</v>
          </cell>
          <cell r="CQ78">
            <v>185</v>
          </cell>
          <cell r="CR78">
            <v>460388</v>
          </cell>
          <cell r="CS78">
            <v>359</v>
          </cell>
          <cell r="CT78">
            <v>92</v>
          </cell>
          <cell r="CU78">
            <v>357</v>
          </cell>
          <cell r="CV78">
            <v>5780</v>
          </cell>
          <cell r="CW78">
            <v>160</v>
          </cell>
          <cell r="CX78">
            <v>575503</v>
          </cell>
          <cell r="CY78">
            <v>356</v>
          </cell>
          <cell r="CZ78">
            <v>79</v>
          </cell>
          <cell r="DA78">
            <v>358</v>
          </cell>
          <cell r="DB78">
            <v>5895</v>
          </cell>
          <cell r="DC78">
            <v>161</v>
          </cell>
          <cell r="DD78">
            <v>537078</v>
          </cell>
          <cell r="DE78">
            <v>358</v>
          </cell>
          <cell r="DF78">
            <v>-38425</v>
          </cell>
          <cell r="DG78">
            <v>311</v>
          </cell>
          <cell r="DH78">
            <v>71373</v>
          </cell>
          <cell r="DI78">
            <v>114</v>
          </cell>
          <cell r="DJ78" t="str">
            <v>101</v>
          </cell>
          <cell r="DK78">
            <v>157.30000000000001</v>
          </cell>
          <cell r="DL78">
            <v>148.19999999999999</v>
          </cell>
          <cell r="DM78">
            <v>158</v>
          </cell>
          <cell r="DN78">
            <v>136</v>
          </cell>
          <cell r="DO78">
            <v>137</v>
          </cell>
          <cell r="DP78">
            <v>114</v>
          </cell>
          <cell r="DQ78">
            <v>104</v>
          </cell>
          <cell r="DR78">
            <v>369</v>
          </cell>
          <cell r="DS78">
            <v>119</v>
          </cell>
          <cell r="DT78">
            <v>366</v>
          </cell>
          <cell r="DU78">
            <v>103</v>
          </cell>
          <cell r="DV78">
            <v>369</v>
          </cell>
          <cell r="DW78">
            <v>98</v>
          </cell>
          <cell r="DX78">
            <v>360</v>
          </cell>
          <cell r="DY78">
            <v>96</v>
          </cell>
          <cell r="DZ78">
            <v>361</v>
          </cell>
          <cell r="EA78">
            <v>104</v>
          </cell>
          <cell r="EB78">
            <v>359</v>
          </cell>
          <cell r="EC78">
            <v>89</v>
          </cell>
          <cell r="ED78">
            <v>360</v>
          </cell>
          <cell r="EE78">
            <v>92</v>
          </cell>
          <cell r="EF78">
            <v>360</v>
          </cell>
          <cell r="EG78">
            <v>79</v>
          </cell>
          <cell r="EH78">
            <v>358</v>
          </cell>
          <cell r="EI78">
            <v>5827.6962025316452</v>
          </cell>
          <cell r="EJ78">
            <v>48</v>
          </cell>
          <cell r="EK78">
            <v>5219.1265822784808</v>
          </cell>
          <cell r="EL78">
            <v>27</v>
          </cell>
          <cell r="EM78">
            <v>143998</v>
          </cell>
          <cell r="EN78">
            <v>915.43547361729168</v>
          </cell>
          <cell r="EO78">
            <v>131602</v>
          </cell>
          <cell r="EP78">
            <v>888.00269905533071</v>
          </cell>
          <cell r="EQ78">
            <v>116076</v>
          </cell>
          <cell r="ER78">
            <v>734.65822784810132</v>
          </cell>
          <cell r="ES78">
            <v>163079</v>
          </cell>
          <cell r="ET78">
            <v>1199.1102941176471</v>
          </cell>
          <cell r="EU78">
            <v>300495</v>
          </cell>
          <cell r="EV78">
            <v>2193.3941605839418</v>
          </cell>
          <cell r="EW78">
            <v>388470</v>
          </cell>
          <cell r="EX78">
            <v>3407.6315789473683</v>
          </cell>
          <cell r="EY78">
            <v>572384</v>
          </cell>
          <cell r="EZ78">
            <v>5503.6923076923076</v>
          </cell>
          <cell r="FA78">
            <v>856580</v>
          </cell>
          <cell r="FB78">
            <v>8236.3461538461543</v>
          </cell>
          <cell r="FC78">
            <v>665686</v>
          </cell>
          <cell r="FD78">
            <v>5594</v>
          </cell>
          <cell r="FE78">
            <v>686717</v>
          </cell>
          <cell r="FF78">
            <v>6667.155339805825</v>
          </cell>
          <cell r="FG78">
            <v>741015</v>
          </cell>
          <cell r="FH78">
            <v>7561.3775510204077</v>
          </cell>
          <cell r="FI78">
            <v>794794</v>
          </cell>
          <cell r="FJ78">
            <v>8279.1041666666661</v>
          </cell>
          <cell r="FK78">
            <v>753768</v>
          </cell>
          <cell r="FL78">
            <v>8193.1304347826081</v>
          </cell>
          <cell r="FM78">
            <v>661163</v>
          </cell>
          <cell r="FN78">
            <v>8369.1518987341769</v>
          </cell>
          <cell r="FO78">
            <v>0.14605326149576844</v>
          </cell>
          <cell r="FP78">
            <v>0.12296827448045292</v>
          </cell>
          <cell r="FQ78">
            <v>9.9973558804100027E-2</v>
          </cell>
          <cell r="FR78">
            <v>0.12339419344587284</v>
          </cell>
          <cell r="FS78">
            <v>0.19630380887987378</v>
          </cell>
          <cell r="FT78">
            <v>0.26281108478662962</v>
          </cell>
          <cell r="FU78">
            <v>0.35973902479339881</v>
          </cell>
          <cell r="FV78">
            <v>0.7482374604405847</v>
          </cell>
          <cell r="FW78">
            <v>0.58052982200024938</v>
          </cell>
          <cell r="FX78">
            <v>0.56043250248503673</v>
          </cell>
          <cell r="FY78">
            <v>0.58005360494843816</v>
          </cell>
          <cell r="FZ78">
            <v>0.69554383804459763</v>
          </cell>
          <cell r="GA78">
            <v>0.68599636146207699</v>
          </cell>
          <cell r="GB78">
            <v>0.56070017426098351</v>
          </cell>
          <cell r="GC78">
            <v>841930</v>
          </cell>
          <cell r="GD78">
            <v>938609</v>
          </cell>
          <cell r="GE78">
            <v>1044991</v>
          </cell>
          <cell r="GF78">
            <v>1158531</v>
          </cell>
          <cell r="GG78">
            <v>1230270</v>
          </cell>
          <cell r="GH78">
            <v>1089664</v>
          </cell>
          <cell r="GI78">
            <v>1018725</v>
          </cell>
          <cell r="GJ78">
            <v>1144797</v>
          </cell>
          <cell r="GK78">
            <v>1146687</v>
          </cell>
          <cell r="GL78">
            <v>1225334</v>
          </cell>
          <cell r="GM78">
            <v>1277494</v>
          </cell>
          <cell r="GN78">
            <v>1142694.33</v>
          </cell>
          <cell r="GO78">
            <v>1139819</v>
          </cell>
          <cell r="GP78">
            <v>1179173.8799999999</v>
          </cell>
          <cell r="GQ78">
            <v>0.30514952526535621</v>
          </cell>
          <cell r="GR78">
            <v>0.36680798042880369</v>
          </cell>
          <cell r="GS78">
            <v>0.36596057319467651</v>
          </cell>
          <cell r="GT78">
            <v>0.38239643921123562</v>
          </cell>
          <cell r="GU78">
            <v>6.9968361466599113E-2</v>
          </cell>
          <cell r="GV78">
            <v>0.23235158592003621</v>
          </cell>
          <cell r="GW78">
            <v>0.26342771308364804</v>
          </cell>
          <cell r="GX78">
            <v>0.30308373665390281</v>
          </cell>
          <cell r="GY78">
            <v>0.22216027079388326</v>
          </cell>
          <cell r="GZ78">
            <v>6.2886597938144337</v>
          </cell>
          <cell r="HA78">
            <v>5.0909090909090908</v>
          </cell>
          <cell r="HB78">
            <v>5.3179190751445082</v>
          </cell>
          <cell r="HC78">
            <v>5.4117647058823533</v>
          </cell>
          <cell r="HD78">
            <v>6.6206896551724137</v>
          </cell>
          <cell r="HE78">
            <v>6.08</v>
          </cell>
          <cell r="HF78">
            <v>4.2424242424242422</v>
          </cell>
          <cell r="HG78">
            <v>11.5</v>
          </cell>
          <cell r="HH78">
            <v>1224</v>
          </cell>
          <cell r="HI78" t="str">
            <v>Y</v>
          </cell>
        </row>
        <row r="79">
          <cell r="A79">
            <v>74</v>
          </cell>
          <cell r="B79">
            <v>1278</v>
          </cell>
          <cell r="C79" t="str">
            <v>Clinton</v>
          </cell>
          <cell r="D79">
            <v>15.130717052910278</v>
          </cell>
          <cell r="E79">
            <v>21</v>
          </cell>
          <cell r="F79">
            <v>5.4</v>
          </cell>
          <cell r="G79">
            <v>1</v>
          </cell>
          <cell r="H79">
            <v>5.6711854702701947</v>
          </cell>
          <cell r="I79">
            <v>48</v>
          </cell>
          <cell r="J79">
            <v>0.80988878170540568</v>
          </cell>
          <cell r="K79">
            <v>92</v>
          </cell>
          <cell r="L79">
            <v>3.2496431641741652</v>
          </cell>
          <cell r="M79">
            <v>40</v>
          </cell>
          <cell r="N79">
            <v>0</v>
          </cell>
          <cell r="O79">
            <v>6</v>
          </cell>
          <cell r="P79">
            <v>8.8252164860374807E-2</v>
          </cell>
          <cell r="Q79">
            <v>282</v>
          </cell>
          <cell r="R79">
            <v>0</v>
          </cell>
          <cell r="S79">
            <v>8</v>
          </cell>
          <cell r="T79">
            <v>15.218969217770653</v>
          </cell>
          <cell r="U79">
            <v>36</v>
          </cell>
          <cell r="V79">
            <v>0.73260000000000003</v>
          </cell>
          <cell r="W79">
            <v>231</v>
          </cell>
          <cell r="X79">
            <v>0</v>
          </cell>
          <cell r="Y79">
            <v>1</v>
          </cell>
          <cell r="Z79">
            <v>0</v>
          </cell>
          <cell r="AA79">
            <v>249</v>
          </cell>
          <cell r="AB79">
            <v>0.33</v>
          </cell>
          <cell r="AC79">
            <v>1</v>
          </cell>
          <cell r="AD79">
            <v>0.33</v>
          </cell>
          <cell r="AE79">
            <v>244</v>
          </cell>
          <cell r="AF79">
            <v>0</v>
          </cell>
          <cell r="AG79">
            <v>19</v>
          </cell>
          <cell r="AH79">
            <v>0.85179000000000005</v>
          </cell>
          <cell r="AI79">
            <v>143</v>
          </cell>
          <cell r="AJ79">
            <v>1.91439</v>
          </cell>
          <cell r="AK79">
            <v>221</v>
          </cell>
          <cell r="AL79">
            <v>17.13336</v>
          </cell>
          <cell r="AM79">
            <v>71</v>
          </cell>
          <cell r="AN79">
            <v>13736022</v>
          </cell>
          <cell r="AO79">
            <v>27</v>
          </cell>
          <cell r="AP79">
            <v>798371350</v>
          </cell>
          <cell r="AQ79">
            <v>31</v>
          </cell>
          <cell r="AR79">
            <v>0.09</v>
          </cell>
          <cell r="AS79">
            <v>6.9578648985272523E-2</v>
          </cell>
          <cell r="AT79">
            <v>0</v>
          </cell>
          <cell r="AU79">
            <v>0.09</v>
          </cell>
          <cell r="AV79">
            <v>1560627</v>
          </cell>
          <cell r="AW79">
            <v>5</v>
          </cell>
          <cell r="AX79">
            <v>0</v>
          </cell>
          <cell r="AY79">
            <v>89</v>
          </cell>
          <cell r="AZ79">
            <v>0</v>
          </cell>
          <cell r="BA79">
            <v>2013</v>
          </cell>
          <cell r="BB79">
            <v>48435249</v>
          </cell>
          <cell r="BC79">
            <v>41</v>
          </cell>
          <cell r="BD79">
            <v>846806599</v>
          </cell>
          <cell r="BE79">
            <v>30</v>
          </cell>
          <cell r="BF79">
            <v>4252.3999999999996</v>
          </cell>
          <cell r="BG79">
            <v>21</v>
          </cell>
          <cell r="BH79">
            <v>187746.06104787887</v>
          </cell>
          <cell r="BI79">
            <v>330</v>
          </cell>
          <cell r="BJ79">
            <v>11390.097121625437</v>
          </cell>
          <cell r="BK79">
            <v>131</v>
          </cell>
          <cell r="BL79">
            <v>199136.15816950428</v>
          </cell>
          <cell r="BM79">
            <v>328</v>
          </cell>
          <cell r="BN79">
            <v>5.7197533719266634E-2</v>
          </cell>
          <cell r="BO79">
            <v>91</v>
          </cell>
          <cell r="BP79">
            <v>4311205</v>
          </cell>
          <cell r="BQ79">
            <v>31</v>
          </cell>
          <cell r="BR79">
            <v>4527712</v>
          </cell>
          <cell r="BS79">
            <v>23</v>
          </cell>
          <cell r="BT79">
            <v>646592</v>
          </cell>
          <cell r="BU79">
            <v>25</v>
          </cell>
          <cell r="BV79">
            <v>2594422</v>
          </cell>
          <cell r="BW79">
            <v>15</v>
          </cell>
          <cell r="BX79">
            <v>0</v>
          </cell>
          <cell r="BY79">
            <v>6</v>
          </cell>
          <cell r="BZ79">
            <v>12079931</v>
          </cell>
          <cell r="CA79">
            <v>21</v>
          </cell>
          <cell r="CB79">
            <v>70458</v>
          </cell>
          <cell r="CC79">
            <v>154</v>
          </cell>
          <cell r="CD79">
            <v>584883</v>
          </cell>
          <cell r="CE79">
            <v>32</v>
          </cell>
          <cell r="CF79">
            <v>0</v>
          </cell>
          <cell r="CG79">
            <v>2</v>
          </cell>
          <cell r="CH79">
            <v>0</v>
          </cell>
          <cell r="CI79">
            <v>249</v>
          </cell>
          <cell r="CJ79">
            <v>279446</v>
          </cell>
          <cell r="CK79">
            <v>29</v>
          </cell>
          <cell r="CL79">
            <v>279446</v>
          </cell>
          <cell r="CM79">
            <v>85</v>
          </cell>
          <cell r="CN79">
            <v>0</v>
          </cell>
          <cell r="CO79">
            <v>19</v>
          </cell>
          <cell r="CP79">
            <v>721304</v>
          </cell>
          <cell r="CQ79">
            <v>31</v>
          </cell>
          <cell r="CR79">
            <v>13736022</v>
          </cell>
          <cell r="CS79">
            <v>27</v>
          </cell>
          <cell r="CT79">
            <v>4252.3999999999996</v>
          </cell>
          <cell r="CU79">
            <v>21</v>
          </cell>
          <cell r="CV79">
            <v>5814</v>
          </cell>
          <cell r="CW79">
            <v>103</v>
          </cell>
          <cell r="CX79">
            <v>24723454</v>
          </cell>
          <cell r="CY79">
            <v>21</v>
          </cell>
          <cell r="CZ79">
            <v>4188.3</v>
          </cell>
          <cell r="DA79">
            <v>22</v>
          </cell>
          <cell r="DB79">
            <v>5929</v>
          </cell>
          <cell r="DC79">
            <v>103</v>
          </cell>
          <cell r="DD79">
            <v>24970689</v>
          </cell>
          <cell r="DE79">
            <v>21</v>
          </cell>
          <cell r="DF79">
            <v>247235</v>
          </cell>
          <cell r="DG79">
            <v>45</v>
          </cell>
          <cell r="DH79">
            <v>138258</v>
          </cell>
          <cell r="DI79">
            <v>55</v>
          </cell>
          <cell r="DJ79" t="str">
            <v>101</v>
          </cell>
          <cell r="DK79">
            <v>5069.5</v>
          </cell>
          <cell r="DL79">
            <v>5002.2</v>
          </cell>
          <cell r="DM79">
            <v>4958.8999999999996</v>
          </cell>
          <cell r="DN79">
            <v>4921</v>
          </cell>
          <cell r="DO79">
            <v>4826.7</v>
          </cell>
          <cell r="DP79">
            <v>4677.3999999999996</v>
          </cell>
          <cell r="DQ79">
            <v>4578.2</v>
          </cell>
          <cell r="DR79">
            <v>17</v>
          </cell>
          <cell r="DS79">
            <v>4532.2</v>
          </cell>
          <cell r="DT79">
            <v>18</v>
          </cell>
          <cell r="DU79">
            <v>4518.7</v>
          </cell>
          <cell r="DV79">
            <v>18</v>
          </cell>
          <cell r="DW79">
            <v>4423.2</v>
          </cell>
          <cell r="DX79">
            <v>18</v>
          </cell>
          <cell r="DY79">
            <v>4424.8</v>
          </cell>
          <cell r="DZ79">
            <v>19</v>
          </cell>
          <cell r="EA79">
            <v>4374.8999999999996</v>
          </cell>
          <cell r="EB79">
            <v>19</v>
          </cell>
          <cell r="EC79">
            <v>4297.3999999999996</v>
          </cell>
          <cell r="ED79">
            <v>21</v>
          </cell>
          <cell r="EE79">
            <v>4252.3999999999996</v>
          </cell>
          <cell r="EF79">
            <v>21</v>
          </cell>
          <cell r="EG79">
            <v>4188.3</v>
          </cell>
          <cell r="EH79">
            <v>22</v>
          </cell>
          <cell r="EI79">
            <v>3279.6175059093189</v>
          </cell>
          <cell r="EJ79">
            <v>320</v>
          </cell>
          <cell r="EK79">
            <v>2884.2086287992743</v>
          </cell>
          <cell r="EL79">
            <v>283</v>
          </cell>
          <cell r="EM79">
            <v>3918610</v>
          </cell>
          <cell r="EN79">
            <v>772.97761120426082</v>
          </cell>
          <cell r="EO79">
            <v>3768571</v>
          </cell>
          <cell r="EP79">
            <v>753.38271160689294</v>
          </cell>
          <cell r="EQ79">
            <v>6435773</v>
          </cell>
          <cell r="ER79">
            <v>1297.8227026154996</v>
          </cell>
          <cell r="ES79">
            <v>5253942</v>
          </cell>
          <cell r="ET79">
            <v>1067.6573867100183</v>
          </cell>
          <cell r="EU79">
            <v>4587680</v>
          </cell>
          <cell r="EV79">
            <v>950.47962375950442</v>
          </cell>
          <cell r="EW79">
            <v>5027966</v>
          </cell>
          <cell r="EX79">
            <v>1074.948903236841</v>
          </cell>
          <cell r="EY79">
            <v>5513460</v>
          </cell>
          <cell r="EZ79">
            <v>1204.285527063038</v>
          </cell>
          <cell r="FA79">
            <v>4775861</v>
          </cell>
          <cell r="FB79">
            <v>1043.1743916823207</v>
          </cell>
          <cell r="FC79">
            <v>3779004</v>
          </cell>
          <cell r="FD79">
            <v>833.81227659856143</v>
          </cell>
          <cell r="FE79">
            <v>3424659</v>
          </cell>
          <cell r="FF79">
            <v>757.88589638612882</v>
          </cell>
          <cell r="FG79">
            <v>5823771</v>
          </cell>
          <cell r="FH79">
            <v>1316.6420238741184</v>
          </cell>
          <cell r="FI79">
            <v>6068151</v>
          </cell>
          <cell r="FJ79">
            <v>1371.3955433013921</v>
          </cell>
          <cell r="FK79">
            <v>5947623</v>
          </cell>
          <cell r="FL79">
            <v>1398.6508795033394</v>
          </cell>
          <cell r="FM79">
            <v>5435095</v>
          </cell>
          <cell r="FN79">
            <v>1297.6852183463457</v>
          </cell>
          <cell r="FO79">
            <v>0.12950913630985239</v>
          </cell>
          <cell r="FP79">
            <v>0.12080811202292954</v>
          </cell>
          <cell r="FQ79">
            <v>0.20141058730375663</v>
          </cell>
          <cell r="FR79">
            <v>0.14594734553876623</v>
          </cell>
          <cell r="FS79">
            <v>0.12931570168710413</v>
          </cell>
          <cell r="FT79">
            <v>0.13870707906903196</v>
          </cell>
          <cell r="FU79">
            <v>0.14869026884371908</v>
          </cell>
          <cell r="FV79">
            <v>0.14723775201980713</v>
          </cell>
          <cell r="FW79">
            <v>0.11469446371107733</v>
          </cell>
          <cell r="FX79">
            <v>9.8204046231785025E-2</v>
          </cell>
          <cell r="FY79">
            <v>0.15765949499818849</v>
          </cell>
          <cell r="FZ79">
            <v>0.16105242129686642</v>
          </cell>
          <cell r="GA79">
            <v>0.14914150807821216</v>
          </cell>
          <cell r="GB79">
            <v>0.12938121583035161</v>
          </cell>
          <cell r="GC79">
            <v>26338792</v>
          </cell>
          <cell r="GD79">
            <v>27426114</v>
          </cell>
          <cell r="GE79">
            <v>25517726</v>
          </cell>
          <cell r="GF79">
            <v>30744945</v>
          </cell>
          <cell r="GG79">
            <v>30888909</v>
          </cell>
          <cell r="GH79">
            <v>31220840</v>
          </cell>
          <cell r="GI79">
            <v>31566707</v>
          </cell>
          <cell r="GJ79">
            <v>32436389</v>
          </cell>
          <cell r="GK79">
            <v>32948443</v>
          </cell>
          <cell r="GL79">
            <v>34872891</v>
          </cell>
          <cell r="GM79">
            <v>36938917</v>
          </cell>
          <cell r="GN79">
            <v>37678110.960000001</v>
          </cell>
          <cell r="GO79">
            <v>39999587</v>
          </cell>
          <cell r="GP79">
            <v>42008377.840000004</v>
          </cell>
          <cell r="GQ79">
            <v>0.11846260483688445</v>
          </cell>
          <cell r="GR79">
            <v>6.7785774159763335E-2</v>
          </cell>
          <cell r="GS79">
            <v>5.7047816523116253E-2</v>
          </cell>
          <cell r="GT79">
            <v>5.446131048819506E-2</v>
          </cell>
          <cell r="GU79">
            <v>7.6177947269822858E-3</v>
          </cell>
          <cell r="GV79">
            <v>-9.7590677799859558E-3</v>
          </cell>
          <cell r="GW79">
            <v>-5.0050306098609366E-3</v>
          </cell>
          <cell r="GX79">
            <v>4.1009585560215743E-3</v>
          </cell>
          <cell r="GY79">
            <v>-3.0078001665440463E-2</v>
          </cell>
          <cell r="GZ79">
            <v>13.26173285198556</v>
          </cell>
          <cell r="HA79">
            <v>13.145100860234393</v>
          </cell>
          <cell r="HB79">
            <v>12.72172605889115</v>
          </cell>
          <cell r="HC79">
            <v>12.595828552937368</v>
          </cell>
          <cell r="HD79">
            <v>12.479847013827596</v>
          </cell>
          <cell r="HE79">
            <v>12.22593326042621</v>
          </cell>
          <cell r="HF79">
            <v>12.217588972866535</v>
          </cell>
          <cell r="HG79">
            <v>12.886060606060605</v>
          </cell>
          <cell r="HH79">
            <v>1278</v>
          </cell>
          <cell r="HI79" t="str">
            <v>Y</v>
          </cell>
        </row>
        <row r="80">
          <cell r="A80">
            <v>75</v>
          </cell>
          <cell r="B80">
            <v>1332</v>
          </cell>
          <cell r="C80" t="str">
            <v>Colfax-Mingo</v>
          </cell>
          <cell r="D80">
            <v>13.695892753885083</v>
          </cell>
          <cell r="E80">
            <v>75</v>
          </cell>
          <cell r="F80">
            <v>5.4</v>
          </cell>
          <cell r="G80">
            <v>1</v>
          </cell>
          <cell r="H80">
            <v>6.8953786551866081</v>
          </cell>
          <cell r="I80">
            <v>6</v>
          </cell>
          <cell r="J80">
            <v>0.72718944571782274</v>
          </cell>
          <cell r="K80">
            <v>106</v>
          </cell>
          <cell r="L80">
            <v>0.67332356084983591</v>
          </cell>
          <cell r="M80">
            <v>279</v>
          </cell>
          <cell r="N80">
            <v>0</v>
          </cell>
          <cell r="O80">
            <v>6</v>
          </cell>
          <cell r="P80">
            <v>0.60075274746144058</v>
          </cell>
          <cell r="Q80">
            <v>116</v>
          </cell>
          <cell r="R80">
            <v>0</v>
          </cell>
          <cell r="S80">
            <v>8</v>
          </cell>
          <cell r="T80">
            <v>14.296645501346523</v>
          </cell>
          <cell r="U80">
            <v>77</v>
          </cell>
          <cell r="V80">
            <v>1.85164</v>
          </cell>
          <cell r="W80">
            <v>14</v>
          </cell>
          <cell r="X80">
            <v>0</v>
          </cell>
          <cell r="Y80">
            <v>1</v>
          </cell>
          <cell r="Z80">
            <v>0</v>
          </cell>
          <cell r="AA80">
            <v>249</v>
          </cell>
          <cell r="AB80">
            <v>0.33</v>
          </cell>
          <cell r="AC80">
            <v>1</v>
          </cell>
          <cell r="AD80">
            <v>0.33</v>
          </cell>
          <cell r="AE80">
            <v>244</v>
          </cell>
          <cell r="AF80">
            <v>0</v>
          </cell>
          <cell r="AG80">
            <v>19</v>
          </cell>
          <cell r="AH80">
            <v>3.2874400000000001</v>
          </cell>
          <cell r="AI80">
            <v>10</v>
          </cell>
          <cell r="AJ80">
            <v>5.4690799999999999</v>
          </cell>
          <cell r="AK80">
            <v>11</v>
          </cell>
          <cell r="AL80">
            <v>19.765730000000001</v>
          </cell>
          <cell r="AM80">
            <v>17</v>
          </cell>
          <cell r="AN80">
            <v>2981845</v>
          </cell>
          <cell r="AO80">
            <v>159</v>
          </cell>
          <cell r="AP80">
            <v>148517007</v>
          </cell>
          <cell r="AQ80">
            <v>236</v>
          </cell>
          <cell r="AR80">
            <v>7.0000000000000007E-2</v>
          </cell>
          <cell r="AS80">
            <v>7.0823883006686308E-2</v>
          </cell>
          <cell r="AT80">
            <v>0</v>
          </cell>
          <cell r="AU80">
            <v>7.0000000000000007E-2</v>
          </cell>
          <cell r="AV80">
            <v>231366</v>
          </cell>
          <cell r="AW80">
            <v>111</v>
          </cell>
          <cell r="AX80">
            <v>0</v>
          </cell>
          <cell r="AY80">
            <v>89</v>
          </cell>
          <cell r="AZ80">
            <v>0</v>
          </cell>
          <cell r="BA80">
            <v>2011</v>
          </cell>
          <cell r="BB80">
            <v>12798873</v>
          </cell>
          <cell r="BC80">
            <v>114</v>
          </cell>
          <cell r="BD80">
            <v>161315880</v>
          </cell>
          <cell r="BE80">
            <v>223</v>
          </cell>
          <cell r="BF80">
            <v>865.8</v>
          </cell>
          <cell r="BG80">
            <v>129</v>
          </cell>
          <cell r="BH80">
            <v>171537.31462231462</v>
          </cell>
          <cell r="BI80">
            <v>343</v>
          </cell>
          <cell r="BJ80">
            <v>14782.713097713098</v>
          </cell>
          <cell r="BK80">
            <v>109</v>
          </cell>
          <cell r="BL80">
            <v>186320.02772002772</v>
          </cell>
          <cell r="BM80">
            <v>339</v>
          </cell>
          <cell r="BN80">
            <v>7.9340440631139347E-2</v>
          </cell>
          <cell r="BO80">
            <v>60</v>
          </cell>
          <cell r="BP80">
            <v>801992</v>
          </cell>
          <cell r="BQ80">
            <v>241</v>
          </cell>
          <cell r="BR80">
            <v>1024081</v>
          </cell>
          <cell r="BS80">
            <v>137</v>
          </cell>
          <cell r="BT80">
            <v>108000</v>
          </cell>
          <cell r="BU80">
            <v>129</v>
          </cell>
          <cell r="BV80">
            <v>100000</v>
          </cell>
          <cell r="BW80">
            <v>285</v>
          </cell>
          <cell r="BX80">
            <v>0</v>
          </cell>
          <cell r="BY80">
            <v>6</v>
          </cell>
          <cell r="BZ80">
            <v>2034073</v>
          </cell>
          <cell r="CA80">
            <v>198</v>
          </cell>
          <cell r="CB80">
            <v>89222</v>
          </cell>
          <cell r="CC80">
            <v>138</v>
          </cell>
          <cell r="CD80">
            <v>275000</v>
          </cell>
          <cell r="CE80">
            <v>89</v>
          </cell>
          <cell r="CF80">
            <v>0</v>
          </cell>
          <cell r="CG80">
            <v>2</v>
          </cell>
          <cell r="CH80">
            <v>0</v>
          </cell>
          <cell r="CI80">
            <v>249</v>
          </cell>
          <cell r="CJ80">
            <v>53234</v>
          </cell>
          <cell r="CK80">
            <v>209</v>
          </cell>
          <cell r="CL80">
            <v>53234</v>
          </cell>
          <cell r="CM80">
            <v>292</v>
          </cell>
          <cell r="CN80">
            <v>0</v>
          </cell>
          <cell r="CO80">
            <v>19</v>
          </cell>
          <cell r="CP80">
            <v>530316</v>
          </cell>
          <cell r="CQ80">
            <v>49</v>
          </cell>
          <cell r="CR80">
            <v>2981845</v>
          </cell>
          <cell r="CS80">
            <v>159</v>
          </cell>
          <cell r="CT80">
            <v>865.8</v>
          </cell>
          <cell r="CU80">
            <v>129</v>
          </cell>
          <cell r="CV80">
            <v>5768</v>
          </cell>
          <cell r="CW80">
            <v>184</v>
          </cell>
          <cell r="CX80">
            <v>4993934</v>
          </cell>
          <cell r="CY80">
            <v>130</v>
          </cell>
          <cell r="CZ80">
            <v>818.7</v>
          </cell>
          <cell r="DA80">
            <v>129</v>
          </cell>
          <cell r="DB80">
            <v>5883</v>
          </cell>
          <cell r="DC80">
            <v>185</v>
          </cell>
          <cell r="DD80">
            <v>5043873</v>
          </cell>
          <cell r="DE80">
            <v>130</v>
          </cell>
          <cell r="DF80">
            <v>49939</v>
          </cell>
          <cell r="DG80">
            <v>170</v>
          </cell>
          <cell r="DH80">
            <v>227461</v>
          </cell>
          <cell r="DI80">
            <v>16</v>
          </cell>
          <cell r="DJ80" t="str">
            <v>101</v>
          </cell>
          <cell r="DK80">
            <v>906.8</v>
          </cell>
          <cell r="DL80">
            <v>907</v>
          </cell>
          <cell r="DM80">
            <v>924.7</v>
          </cell>
          <cell r="DN80">
            <v>953.5</v>
          </cell>
          <cell r="DO80">
            <v>956.8</v>
          </cell>
          <cell r="DP80">
            <v>959.5</v>
          </cell>
          <cell r="DQ80">
            <v>960.7</v>
          </cell>
          <cell r="DR80">
            <v>120</v>
          </cell>
          <cell r="DS80">
            <v>948.8</v>
          </cell>
          <cell r="DT80">
            <v>123</v>
          </cell>
          <cell r="DU80">
            <v>905.4</v>
          </cell>
          <cell r="DV80">
            <v>130</v>
          </cell>
          <cell r="DW80">
            <v>901</v>
          </cell>
          <cell r="DX80">
            <v>127</v>
          </cell>
          <cell r="DY80">
            <v>866.7</v>
          </cell>
          <cell r="DZ80">
            <v>130</v>
          </cell>
          <cell r="EA80">
            <v>865.3</v>
          </cell>
          <cell r="EB80">
            <v>131</v>
          </cell>
          <cell r="EC80">
            <v>873.1</v>
          </cell>
          <cell r="ED80">
            <v>128</v>
          </cell>
          <cell r="EE80">
            <v>865.8</v>
          </cell>
          <cell r="EF80">
            <v>129</v>
          </cell>
          <cell r="EG80">
            <v>818.7</v>
          </cell>
          <cell r="EH80">
            <v>129</v>
          </cell>
          <cell r="EI80">
            <v>3642.1705142298765</v>
          </cell>
          <cell r="EJ80">
            <v>276</v>
          </cell>
          <cell r="EK80">
            <v>2484.5156956149995</v>
          </cell>
          <cell r="EL80">
            <v>332</v>
          </cell>
          <cell r="EM80">
            <v>444365</v>
          </cell>
          <cell r="EN80">
            <v>490.03639170710193</v>
          </cell>
          <cell r="EO80">
            <v>560593</v>
          </cell>
          <cell r="EP80">
            <v>618.0738699007718</v>
          </cell>
          <cell r="EQ80">
            <v>459979</v>
          </cell>
          <cell r="ER80">
            <v>497.43592516491833</v>
          </cell>
          <cell r="ES80">
            <v>573098</v>
          </cell>
          <cell r="ET80">
            <v>601.04667016255894</v>
          </cell>
          <cell r="EU80">
            <v>534431</v>
          </cell>
          <cell r="EV80">
            <v>558.56082775919731</v>
          </cell>
          <cell r="EW80">
            <v>316897</v>
          </cell>
          <cell r="EX80">
            <v>330.27305888483585</v>
          </cell>
          <cell r="EY80">
            <v>407925</v>
          </cell>
          <cell r="EZ80">
            <v>424.6122618923701</v>
          </cell>
          <cell r="FA80">
            <v>780309</v>
          </cell>
          <cell r="FB80">
            <v>812.22962423233059</v>
          </cell>
          <cell r="FC80">
            <v>760168</v>
          </cell>
          <cell r="FD80">
            <v>801.18887015177074</v>
          </cell>
          <cell r="FE80">
            <v>742650</v>
          </cell>
          <cell r="FF80">
            <v>820.2451954937045</v>
          </cell>
          <cell r="FG80">
            <v>529541</v>
          </cell>
          <cell r="FH80">
            <v>587.72586015538286</v>
          </cell>
          <cell r="FI80">
            <v>240136</v>
          </cell>
          <cell r="FJ80">
            <v>277.06934348678897</v>
          </cell>
          <cell r="FK80">
            <v>9643</v>
          </cell>
          <cell r="FL80">
            <v>11.137676137676138</v>
          </cell>
          <cell r="FM80">
            <v>114875</v>
          </cell>
          <cell r="FN80">
            <v>140.31391229998778</v>
          </cell>
          <cell r="FO80">
            <v>8.1073531676267088E-2</v>
          </cell>
          <cell r="FP80">
            <v>0.10009291652546473</v>
          </cell>
          <cell r="FQ80">
            <v>8.081777973935779E-2</v>
          </cell>
          <cell r="FR80">
            <v>9.5730946159465161E-2</v>
          </cell>
          <cell r="FS80">
            <v>8.5256736470824712E-2</v>
          </cell>
          <cell r="FT80">
            <v>4.9985031163256852E-2</v>
          </cell>
          <cell r="FU80">
            <v>6.2989425558983375E-2</v>
          </cell>
          <cell r="FV80">
            <v>0.12917615928595857</v>
          </cell>
          <cell r="FW80">
            <v>0.12252310218602214</v>
          </cell>
          <cell r="FX80">
            <v>0.11315131712764928</v>
          </cell>
          <cell r="FY80">
            <v>7.2839773296709473E-2</v>
          </cell>
          <cell r="FZ80">
            <v>3.4467991808440665E-2</v>
          </cell>
          <cell r="GA80">
            <v>1.3208092727029417E-3</v>
          </cell>
          <cell r="GB80">
            <v>1.5348742222583547E-2</v>
          </cell>
          <cell r="GC80">
            <v>5036647</v>
          </cell>
          <cell r="GD80">
            <v>5040133</v>
          </cell>
          <cell r="GE80">
            <v>5231578</v>
          </cell>
          <cell r="GF80">
            <v>5413451</v>
          </cell>
          <cell r="GG80">
            <v>5734059</v>
          </cell>
          <cell r="GH80">
            <v>6022941</v>
          </cell>
          <cell r="GI80">
            <v>6068162</v>
          </cell>
          <cell r="GJ80">
            <v>6040658</v>
          </cell>
          <cell r="GK80">
            <v>6204283</v>
          </cell>
          <cell r="GL80">
            <v>6563335</v>
          </cell>
          <cell r="GM80">
            <v>7269943</v>
          </cell>
          <cell r="GN80">
            <v>6966927.5</v>
          </cell>
          <cell r="GO80">
            <v>7531320</v>
          </cell>
          <cell r="GP80">
            <v>7484326.6199999992</v>
          </cell>
          <cell r="GQ80">
            <v>-1.1013237465945677E-2</v>
          </cell>
          <cell r="GR80">
            <v>6.4415064230030836E-3</v>
          </cell>
          <cell r="GS80">
            <v>9.1839972690737737E-2</v>
          </cell>
          <cell r="GT80">
            <v>0.14792522999406901</v>
          </cell>
          <cell r="GU80">
            <v>0.14475092523129421</v>
          </cell>
          <cell r="GV80">
            <v>0.10671005410684457</v>
          </cell>
          <cell r="GW80">
            <v>7.9500073304129629E-2</v>
          </cell>
          <cell r="GX80">
            <v>3.4717433022657146E-2</v>
          </cell>
          <cell r="GY80">
            <v>7.8453478042338001E-2</v>
          </cell>
          <cell r="GZ80">
            <v>12.738235294117647</v>
          </cell>
          <cell r="HA80">
            <v>11.925714285714285</v>
          </cell>
          <cell r="HB80">
            <v>11.68611111111111</v>
          </cell>
          <cell r="HC80">
            <v>11.471014492753623</v>
          </cell>
          <cell r="HD80">
            <v>11.958208955223881</v>
          </cell>
          <cell r="HE80">
            <v>12.075912408759125</v>
          </cell>
          <cell r="HF80">
            <v>12.448484848484849</v>
          </cell>
          <cell r="HG80">
            <v>13.742857142857142</v>
          </cell>
          <cell r="HH80">
            <v>1332</v>
          </cell>
          <cell r="HI80" t="str">
            <v>Y</v>
          </cell>
        </row>
        <row r="81">
          <cell r="A81">
            <v>76</v>
          </cell>
          <cell r="B81">
            <v>1337</v>
          </cell>
          <cell r="C81" t="str">
            <v>College</v>
          </cell>
          <cell r="D81">
            <v>12.171181888694864</v>
          </cell>
          <cell r="E81">
            <v>181</v>
          </cell>
          <cell r="F81">
            <v>5.4</v>
          </cell>
          <cell r="G81">
            <v>1</v>
          </cell>
          <cell r="H81">
            <v>3.7935427575945426</v>
          </cell>
          <cell r="I81">
            <v>270</v>
          </cell>
          <cell r="J81">
            <v>1.3977738859205451</v>
          </cell>
          <cell r="K81">
            <v>33</v>
          </cell>
          <cell r="L81">
            <v>1.5798652011239216</v>
          </cell>
          <cell r="M81">
            <v>185</v>
          </cell>
          <cell r="N81">
            <v>0</v>
          </cell>
          <cell r="O81">
            <v>6</v>
          </cell>
          <cell r="P81">
            <v>1.4289329992165039</v>
          </cell>
          <cell r="Q81">
            <v>40</v>
          </cell>
          <cell r="R81">
            <v>0</v>
          </cell>
          <cell r="S81">
            <v>8</v>
          </cell>
          <cell r="T81">
            <v>13.600114887911369</v>
          </cell>
          <cell r="U81">
            <v>126</v>
          </cell>
          <cell r="V81">
            <v>0.89690000000000003</v>
          </cell>
          <cell r="W81">
            <v>162</v>
          </cell>
          <cell r="X81">
            <v>0</v>
          </cell>
          <cell r="Y81">
            <v>1</v>
          </cell>
          <cell r="Z81">
            <v>0.67</v>
          </cell>
          <cell r="AA81">
            <v>81</v>
          </cell>
          <cell r="AB81">
            <v>0.33</v>
          </cell>
          <cell r="AC81">
            <v>1</v>
          </cell>
          <cell r="AD81">
            <v>1</v>
          </cell>
          <cell r="AE81">
            <v>78</v>
          </cell>
          <cell r="AF81">
            <v>0</v>
          </cell>
          <cell r="AG81">
            <v>19</v>
          </cell>
          <cell r="AH81">
            <v>1.7065999999999999</v>
          </cell>
          <cell r="AI81">
            <v>79</v>
          </cell>
          <cell r="AJ81">
            <v>3.6034999999999999</v>
          </cell>
          <cell r="AK81">
            <v>68</v>
          </cell>
          <cell r="AL81">
            <v>17.203610000000001</v>
          </cell>
          <cell r="AM81">
            <v>69</v>
          </cell>
          <cell r="AN81">
            <v>24370552</v>
          </cell>
          <cell r="AO81">
            <v>16</v>
          </cell>
          <cell r="AP81">
            <v>1393685359</v>
          </cell>
          <cell r="AQ81">
            <v>15</v>
          </cell>
          <cell r="AR81">
            <v>0</v>
          </cell>
          <cell r="AS81">
            <v>8.2153869550327191E-2</v>
          </cell>
          <cell r="AT81">
            <v>0</v>
          </cell>
          <cell r="AU81">
            <v>0</v>
          </cell>
          <cell r="AV81">
            <v>0</v>
          </cell>
          <cell r="AW81">
            <v>284</v>
          </cell>
          <cell r="AX81">
            <v>0</v>
          </cell>
          <cell r="AY81">
            <v>89</v>
          </cell>
          <cell r="AZ81">
            <v>2014</v>
          </cell>
          <cell r="BA81">
            <v>2014</v>
          </cell>
          <cell r="BB81">
            <v>145614923</v>
          </cell>
          <cell r="BC81">
            <v>14</v>
          </cell>
          <cell r="BD81">
            <v>1539300282</v>
          </cell>
          <cell r="BE81">
            <v>16</v>
          </cell>
          <cell r="BF81">
            <v>4115.5</v>
          </cell>
          <cell r="BG81">
            <v>22</v>
          </cell>
          <cell r="BH81">
            <v>338643.02247600537</v>
          </cell>
          <cell r="BI81">
            <v>95</v>
          </cell>
          <cell r="BJ81">
            <v>35382.073381120157</v>
          </cell>
          <cell r="BK81">
            <v>28</v>
          </cell>
          <cell r="BL81">
            <v>374025.09585712547</v>
          </cell>
          <cell r="BM81">
            <v>80</v>
          </cell>
          <cell r="BN81">
            <v>9.4598126631149415E-2</v>
          </cell>
          <cell r="BO81">
            <v>45</v>
          </cell>
          <cell r="BP81">
            <v>7525901</v>
          </cell>
          <cell r="BQ81">
            <v>15</v>
          </cell>
          <cell r="BR81">
            <v>5287005</v>
          </cell>
          <cell r="BS81">
            <v>20</v>
          </cell>
          <cell r="BT81">
            <v>1948057</v>
          </cell>
          <cell r="BU81">
            <v>11</v>
          </cell>
          <cell r="BV81">
            <v>2201835</v>
          </cell>
          <cell r="BW81">
            <v>16</v>
          </cell>
          <cell r="BX81">
            <v>0</v>
          </cell>
          <cell r="BY81">
            <v>6</v>
          </cell>
          <cell r="BZ81">
            <v>16962798</v>
          </cell>
          <cell r="CA81">
            <v>16</v>
          </cell>
          <cell r="CB81">
            <v>1991483</v>
          </cell>
          <cell r="CC81">
            <v>11</v>
          </cell>
          <cell r="CD81">
            <v>1250000</v>
          </cell>
          <cell r="CE81">
            <v>17</v>
          </cell>
          <cell r="CF81">
            <v>0</v>
          </cell>
          <cell r="CG81">
            <v>2</v>
          </cell>
          <cell r="CH81">
            <v>1031331</v>
          </cell>
          <cell r="CI81">
            <v>17</v>
          </cell>
          <cell r="CJ81">
            <v>507969</v>
          </cell>
          <cell r="CK81">
            <v>16</v>
          </cell>
          <cell r="CL81">
            <v>1539300</v>
          </cell>
          <cell r="CM81">
            <v>16</v>
          </cell>
          <cell r="CN81">
            <v>0</v>
          </cell>
          <cell r="CO81">
            <v>19</v>
          </cell>
          <cell r="CP81">
            <v>2626971</v>
          </cell>
          <cell r="CQ81">
            <v>6</v>
          </cell>
          <cell r="CR81">
            <v>24370552</v>
          </cell>
          <cell r="CS81">
            <v>16</v>
          </cell>
          <cell r="CT81">
            <v>4115.5</v>
          </cell>
          <cell r="CU81">
            <v>22</v>
          </cell>
          <cell r="CV81">
            <v>5768</v>
          </cell>
          <cell r="CW81">
            <v>184</v>
          </cell>
          <cell r="CX81">
            <v>23738204</v>
          </cell>
          <cell r="CY81">
            <v>23</v>
          </cell>
          <cell r="CZ81">
            <v>4236.2</v>
          </cell>
          <cell r="DA81">
            <v>21</v>
          </cell>
          <cell r="DB81">
            <v>5883</v>
          </cell>
          <cell r="DC81">
            <v>185</v>
          </cell>
          <cell r="DD81">
            <v>24921565</v>
          </cell>
          <cell r="DE81">
            <v>22</v>
          </cell>
          <cell r="DF81">
            <v>1183361</v>
          </cell>
          <cell r="DG81">
            <v>10</v>
          </cell>
          <cell r="DH81">
            <v>0</v>
          </cell>
          <cell r="DI81">
            <v>223</v>
          </cell>
          <cell r="DJ81" t="str">
            <v>No Guar</v>
          </cell>
          <cell r="DK81">
            <v>2738.2</v>
          </cell>
          <cell r="DL81">
            <v>2780.3</v>
          </cell>
          <cell r="DM81">
            <v>2808.1</v>
          </cell>
          <cell r="DN81">
            <v>2928.8</v>
          </cell>
          <cell r="DO81">
            <v>2988</v>
          </cell>
          <cell r="DP81">
            <v>3114.5</v>
          </cell>
          <cell r="DQ81">
            <v>3155.4</v>
          </cell>
          <cell r="DR81">
            <v>26</v>
          </cell>
          <cell r="DS81">
            <v>3267.7</v>
          </cell>
          <cell r="DT81">
            <v>25</v>
          </cell>
          <cell r="DU81">
            <v>3379.8</v>
          </cell>
          <cell r="DV81">
            <v>26</v>
          </cell>
          <cell r="DW81">
            <v>3525.3</v>
          </cell>
          <cell r="DX81">
            <v>25</v>
          </cell>
          <cell r="DY81">
            <v>3656.8</v>
          </cell>
          <cell r="DZ81">
            <v>25</v>
          </cell>
          <cell r="EA81">
            <v>3822.5</v>
          </cell>
          <cell r="EB81">
            <v>25</v>
          </cell>
          <cell r="EC81">
            <v>3944.8</v>
          </cell>
          <cell r="ED81">
            <v>25</v>
          </cell>
          <cell r="EE81">
            <v>4115.5</v>
          </cell>
          <cell r="EF81">
            <v>22</v>
          </cell>
          <cell r="EG81">
            <v>4236.2</v>
          </cell>
          <cell r="EH81">
            <v>21</v>
          </cell>
          <cell r="EI81">
            <v>5752.9276238137954</v>
          </cell>
          <cell r="EJ81">
            <v>51</v>
          </cell>
          <cell r="EK81">
            <v>4004.248619045371</v>
          </cell>
          <cell r="EL81">
            <v>95</v>
          </cell>
          <cell r="EM81">
            <v>361790</v>
          </cell>
          <cell r="EN81">
            <v>132.12694470820247</v>
          </cell>
          <cell r="EO81">
            <v>450856</v>
          </cell>
          <cell r="EP81">
            <v>162.16091788655899</v>
          </cell>
          <cell r="EQ81">
            <v>1226188</v>
          </cell>
          <cell r="ER81">
            <v>436.66108756810655</v>
          </cell>
          <cell r="ES81">
            <v>864477</v>
          </cell>
          <cell r="ET81">
            <v>295.16423108440313</v>
          </cell>
          <cell r="EU81">
            <v>1023780</v>
          </cell>
          <cell r="EV81">
            <v>342.63052208835342</v>
          </cell>
          <cell r="EW81">
            <v>1354682</v>
          </cell>
          <cell r="EX81">
            <v>434.95970460748111</v>
          </cell>
          <cell r="EY81">
            <v>1804480</v>
          </cell>
          <cell r="EZ81">
            <v>571.87044431767765</v>
          </cell>
          <cell r="FA81">
            <v>3128341</v>
          </cell>
          <cell r="FB81">
            <v>991.42454205489003</v>
          </cell>
          <cell r="FC81">
            <v>2489036</v>
          </cell>
          <cell r="FD81">
            <v>761.70884720139554</v>
          </cell>
          <cell r="FE81">
            <v>1829846</v>
          </cell>
          <cell r="FF81">
            <v>541.40659210604178</v>
          </cell>
          <cell r="FG81">
            <v>2668672</v>
          </cell>
          <cell r="FH81">
            <v>757.00564490965303</v>
          </cell>
          <cell r="FI81">
            <v>2021527</v>
          </cell>
          <cell r="FJ81">
            <v>552.81311529205857</v>
          </cell>
          <cell r="FK81">
            <v>2093148</v>
          </cell>
          <cell r="FL81">
            <v>508.60114202405538</v>
          </cell>
          <cell r="FM81">
            <v>3187590</v>
          </cell>
          <cell r="FN81">
            <v>752.46447287663477</v>
          </cell>
          <cell r="FO81">
            <v>2.372626348960288E-2</v>
          </cell>
          <cell r="FP81">
            <v>2.7532568729744734E-2</v>
          </cell>
          <cell r="FQ81">
            <v>6.6963664511269685E-2</v>
          </cell>
          <cell r="FR81">
            <v>4.4271155005503188E-2</v>
          </cell>
          <cell r="FS81">
            <v>4.9144063899859744E-2</v>
          </cell>
          <cell r="FT81">
            <v>5.8750565688250968E-2</v>
          </cell>
          <cell r="FU81">
            <v>7.205113343339016E-2</v>
          </cell>
          <cell r="FV81">
            <v>0.1276314903717678</v>
          </cell>
          <cell r="FW81">
            <v>9.2766017522647209E-2</v>
          </cell>
          <cell r="FX81">
            <v>6.4329454714176171E-2</v>
          </cell>
          <cell r="FY81">
            <v>8.6345044851555947E-2</v>
          </cell>
          <cell r="FZ81">
            <v>6.2114785278643087E-2</v>
          </cell>
          <cell r="GA81">
            <v>5.9184684980048426E-2</v>
          </cell>
          <cell r="GB81">
            <v>8.4964739413240981E-2</v>
          </cell>
          <cell r="GC81">
            <v>14886713</v>
          </cell>
          <cell r="GD81">
            <v>15924514</v>
          </cell>
          <cell r="GE81">
            <v>17085056</v>
          </cell>
          <cell r="GF81">
            <v>18662391</v>
          </cell>
          <cell r="GG81">
            <v>19808441</v>
          </cell>
          <cell r="GH81">
            <v>21703513</v>
          </cell>
          <cell r="GI81">
            <v>23239956</v>
          </cell>
          <cell r="GJ81">
            <v>24510730</v>
          </cell>
          <cell r="GK81">
            <v>26831334</v>
          </cell>
          <cell r="GL81">
            <v>28444917</v>
          </cell>
          <cell r="GM81">
            <v>30907066</v>
          </cell>
          <cell r="GN81">
            <v>32545021.140000001</v>
          </cell>
          <cell r="GO81">
            <v>35294758</v>
          </cell>
          <cell r="GP81">
            <v>37516621.859999999</v>
          </cell>
          <cell r="GQ81">
            <v>0.19079403360543831</v>
          </cell>
          <cell r="GR81">
            <v>0.1727155150396551</v>
          </cell>
          <cell r="GS81">
            <v>0.17643978328191454</v>
          </cell>
          <cell r="GT81">
            <v>0.132333942794124</v>
          </cell>
          <cell r="GU81">
            <v>0.12547437185722601</v>
          </cell>
          <cell r="GV81">
            <v>0.10551099082210959</v>
          </cell>
          <cell r="GW81">
            <v>0.11530370446147103</v>
          </cell>
          <cell r="GX81">
            <v>0.11644626923563514</v>
          </cell>
          <cell r="GY81">
            <v>0.12986258375153237</v>
          </cell>
          <cell r="GZ81">
            <v>14.30060644496413</v>
          </cell>
          <cell r="HA81">
            <v>13.609992239754627</v>
          </cell>
          <cell r="HB81">
            <v>13.712733252305712</v>
          </cell>
          <cell r="HC81">
            <v>13.599561613809165</v>
          </cell>
          <cell r="HD81">
            <v>13.513019795403215</v>
          </cell>
          <cell r="HE81">
            <v>13.818205796050245</v>
          </cell>
          <cell r="HF81">
            <v>14.120622695081751</v>
          </cell>
          <cell r="HG81">
            <v>13.148562300319488</v>
          </cell>
          <cell r="HH81">
            <v>1337</v>
          </cell>
          <cell r="HI81" t="str">
            <v>Y</v>
          </cell>
        </row>
        <row r="82">
          <cell r="A82">
            <v>77</v>
          </cell>
          <cell r="B82">
            <v>1350</v>
          </cell>
          <cell r="C82" t="str">
            <v>Collins-Maxwell</v>
          </cell>
          <cell r="D82">
            <v>10.1018790176333</v>
          </cell>
          <cell r="E82">
            <v>308</v>
          </cell>
          <cell r="F82">
            <v>5.4</v>
          </cell>
          <cell r="G82">
            <v>1</v>
          </cell>
          <cell r="H82">
            <v>4.7018750045441013</v>
          </cell>
          <cell r="I82">
            <v>149</v>
          </cell>
          <cell r="J82">
            <v>0</v>
          </cell>
          <cell r="K82">
            <v>272</v>
          </cell>
          <cell r="L82">
            <v>0</v>
          </cell>
          <cell r="M82">
            <v>310</v>
          </cell>
          <cell r="N82">
            <v>0</v>
          </cell>
          <cell r="O82">
            <v>6</v>
          </cell>
          <cell r="P82">
            <v>1.2681214988132541</v>
          </cell>
          <cell r="Q82">
            <v>49</v>
          </cell>
          <cell r="R82">
            <v>0</v>
          </cell>
          <cell r="S82">
            <v>8</v>
          </cell>
          <cell r="T82">
            <v>11.370000516446554</v>
          </cell>
          <cell r="U82">
            <v>271</v>
          </cell>
          <cell r="V82">
            <v>2.2595000000000001</v>
          </cell>
          <cell r="W82">
            <v>6</v>
          </cell>
          <cell r="X82">
            <v>0</v>
          </cell>
          <cell r="Y82">
            <v>1</v>
          </cell>
          <cell r="Z82">
            <v>0.67</v>
          </cell>
          <cell r="AA82">
            <v>81</v>
          </cell>
          <cell r="AB82">
            <v>0.33</v>
          </cell>
          <cell r="AC82">
            <v>1</v>
          </cell>
          <cell r="AD82">
            <v>1</v>
          </cell>
          <cell r="AE82">
            <v>78</v>
          </cell>
          <cell r="AF82">
            <v>0</v>
          </cell>
          <cell r="AG82">
            <v>19</v>
          </cell>
          <cell r="AH82">
            <v>0</v>
          </cell>
          <cell r="AI82">
            <v>184</v>
          </cell>
          <cell r="AJ82">
            <v>3.2595000000000001</v>
          </cell>
          <cell r="AK82">
            <v>89</v>
          </cell>
          <cell r="AL82">
            <v>14.6295</v>
          </cell>
          <cell r="AM82">
            <v>201</v>
          </cell>
          <cell r="AN82">
            <v>1796188</v>
          </cell>
          <cell r="AO82">
            <v>276</v>
          </cell>
          <cell r="AP82">
            <v>122548983</v>
          </cell>
          <cell r="AQ82">
            <v>264</v>
          </cell>
          <cell r="AR82">
            <v>0.03</v>
          </cell>
          <cell r="AS82">
            <v>7.5766905179667471E-2</v>
          </cell>
          <cell r="AT82">
            <v>0</v>
          </cell>
          <cell r="AU82">
            <v>0.03</v>
          </cell>
          <cell r="AV82">
            <v>67190</v>
          </cell>
          <cell r="AW82">
            <v>267</v>
          </cell>
          <cell r="AX82">
            <v>0</v>
          </cell>
          <cell r="AY82">
            <v>89</v>
          </cell>
          <cell r="AZ82">
            <v>2015</v>
          </cell>
          <cell r="BA82">
            <v>2011</v>
          </cell>
          <cell r="BB82">
            <v>3356309</v>
          </cell>
          <cell r="BC82">
            <v>194</v>
          </cell>
          <cell r="BD82">
            <v>125905292</v>
          </cell>
          <cell r="BE82">
            <v>266</v>
          </cell>
          <cell r="BF82">
            <v>531.5</v>
          </cell>
          <cell r="BG82">
            <v>226</v>
          </cell>
          <cell r="BH82">
            <v>230571.93414863595</v>
          </cell>
          <cell r="BI82">
            <v>267</v>
          </cell>
          <cell r="BJ82">
            <v>6314.7864534336786</v>
          </cell>
          <cell r="BK82">
            <v>177</v>
          </cell>
          <cell r="BL82">
            <v>236886.7206020696</v>
          </cell>
          <cell r="BM82">
            <v>271</v>
          </cell>
          <cell r="BN82">
            <v>2.6657410079315807E-2</v>
          </cell>
          <cell r="BO82">
            <v>167</v>
          </cell>
          <cell r="BP82">
            <v>661765</v>
          </cell>
          <cell r="BQ82">
            <v>268</v>
          </cell>
          <cell r="BR82">
            <v>576210</v>
          </cell>
          <cell r="BS82">
            <v>255</v>
          </cell>
          <cell r="BT82">
            <v>0</v>
          </cell>
          <cell r="BU82">
            <v>272</v>
          </cell>
          <cell r="BV82">
            <v>0</v>
          </cell>
          <cell r="BW82">
            <v>310</v>
          </cell>
          <cell r="BX82">
            <v>0</v>
          </cell>
          <cell r="BY82">
            <v>6</v>
          </cell>
          <cell r="BZ82">
            <v>1237975</v>
          </cell>
          <cell r="CA82">
            <v>293</v>
          </cell>
          <cell r="CB82">
            <v>155407</v>
          </cell>
          <cell r="CC82">
            <v>88</v>
          </cell>
          <cell r="CD82">
            <v>276900</v>
          </cell>
          <cell r="CE82">
            <v>87</v>
          </cell>
          <cell r="CF82">
            <v>0</v>
          </cell>
          <cell r="CG82">
            <v>2</v>
          </cell>
          <cell r="CH82">
            <v>84357</v>
          </cell>
          <cell r="CI82">
            <v>162</v>
          </cell>
          <cell r="CJ82">
            <v>41549</v>
          </cell>
          <cell r="CK82">
            <v>248</v>
          </cell>
          <cell r="CL82">
            <v>125906</v>
          </cell>
          <cell r="CM82">
            <v>186</v>
          </cell>
          <cell r="CN82">
            <v>0</v>
          </cell>
          <cell r="CO82">
            <v>19</v>
          </cell>
          <cell r="CP82">
            <v>0</v>
          </cell>
          <cell r="CQ82">
            <v>185</v>
          </cell>
          <cell r="CR82">
            <v>1796188</v>
          </cell>
          <cell r="CS82">
            <v>276</v>
          </cell>
          <cell r="CT82">
            <v>531.5</v>
          </cell>
          <cell r="CU82">
            <v>226</v>
          </cell>
          <cell r="CV82">
            <v>5768</v>
          </cell>
          <cell r="CW82">
            <v>184</v>
          </cell>
          <cell r="CX82">
            <v>3065692</v>
          </cell>
          <cell r="CY82">
            <v>229</v>
          </cell>
          <cell r="CZ82">
            <v>521.20000000000005</v>
          </cell>
          <cell r="DA82">
            <v>225</v>
          </cell>
          <cell r="DB82">
            <v>5883</v>
          </cell>
          <cell r="DC82">
            <v>185</v>
          </cell>
          <cell r="DD82">
            <v>3096349</v>
          </cell>
          <cell r="DE82">
            <v>231</v>
          </cell>
          <cell r="DF82">
            <v>30657</v>
          </cell>
          <cell r="DG82">
            <v>220</v>
          </cell>
          <cell r="DH82">
            <v>30129</v>
          </cell>
          <cell r="DI82">
            <v>180</v>
          </cell>
          <cell r="DJ82" t="str">
            <v>101</v>
          </cell>
          <cell r="DK82">
            <v>503.8</v>
          </cell>
          <cell r="DL82">
            <v>533.6</v>
          </cell>
          <cell r="DM82">
            <v>541</v>
          </cell>
          <cell r="DN82">
            <v>573</v>
          </cell>
          <cell r="DO82">
            <v>566.4</v>
          </cell>
          <cell r="DP82">
            <v>564.29999999999995</v>
          </cell>
          <cell r="DQ82">
            <v>552.5</v>
          </cell>
          <cell r="DR82">
            <v>228</v>
          </cell>
          <cell r="DS82">
            <v>552.1</v>
          </cell>
          <cell r="DT82">
            <v>229</v>
          </cell>
          <cell r="DU82">
            <v>551.20000000000005</v>
          </cell>
          <cell r="DV82">
            <v>231</v>
          </cell>
          <cell r="DW82">
            <v>544.5</v>
          </cell>
          <cell r="DX82">
            <v>233</v>
          </cell>
          <cell r="DY82">
            <v>538.70000000000005</v>
          </cell>
          <cell r="DZ82">
            <v>232</v>
          </cell>
          <cell r="EA82">
            <v>534.4</v>
          </cell>
          <cell r="EB82">
            <v>230</v>
          </cell>
          <cell r="EC82">
            <v>542.4</v>
          </cell>
          <cell r="ED82">
            <v>223</v>
          </cell>
          <cell r="EE82">
            <v>531.5</v>
          </cell>
          <cell r="EF82">
            <v>224</v>
          </cell>
          <cell r="EG82">
            <v>521.20000000000005</v>
          </cell>
          <cell r="EH82">
            <v>225</v>
          </cell>
          <cell r="EI82">
            <v>3446.2547966231768</v>
          </cell>
          <cell r="EJ82">
            <v>303</v>
          </cell>
          <cell r="EK82">
            <v>2375.239831158864</v>
          </cell>
          <cell r="EL82">
            <v>339</v>
          </cell>
          <cell r="EM82">
            <v>721605</v>
          </cell>
          <cell r="EN82">
            <v>1432.3243350535927</v>
          </cell>
          <cell r="EO82">
            <v>732393</v>
          </cell>
          <cell r="EP82">
            <v>1372.5505997001499</v>
          </cell>
          <cell r="EQ82">
            <v>796686</v>
          </cell>
          <cell r="ER82">
            <v>1472.6173752310535</v>
          </cell>
          <cell r="ES82">
            <v>886314</v>
          </cell>
          <cell r="ET82">
            <v>1546.7958115183246</v>
          </cell>
          <cell r="EU82">
            <v>1109301</v>
          </cell>
          <cell r="EV82">
            <v>1958.511652542373</v>
          </cell>
          <cell r="EW82">
            <v>1345386</v>
          </cell>
          <cell r="EX82">
            <v>2384.1679957469432</v>
          </cell>
          <cell r="EY82">
            <v>1696388</v>
          </cell>
          <cell r="EZ82">
            <v>3070.385520361991</v>
          </cell>
          <cell r="FA82">
            <v>1995991</v>
          </cell>
          <cell r="FB82">
            <v>3612.6533936651585</v>
          </cell>
          <cell r="FC82">
            <v>2187095</v>
          </cell>
          <cell r="FD82">
            <v>3961.4109762724142</v>
          </cell>
          <cell r="FE82">
            <v>2153709</v>
          </cell>
          <cell r="FF82">
            <v>3907.3095065312045</v>
          </cell>
          <cell r="FG82">
            <v>2797286</v>
          </cell>
          <cell r="FH82">
            <v>5137.3480257116616</v>
          </cell>
          <cell r="FI82">
            <v>2993899</v>
          </cell>
          <cell r="FJ82">
            <v>5557.6369036569513</v>
          </cell>
          <cell r="FK82">
            <v>3181420</v>
          </cell>
          <cell r="FL82">
            <v>5985.7384760112891</v>
          </cell>
          <cell r="FM82">
            <v>3270721</v>
          </cell>
          <cell r="FN82">
            <v>6275.3664620107438</v>
          </cell>
          <cell r="FO82">
            <v>0.21906242780567817</v>
          </cell>
          <cell r="FP82">
            <v>0.21922853805734838</v>
          </cell>
          <cell r="FQ82">
            <v>0.20958471664658559</v>
          </cell>
          <cell r="FR82">
            <v>0.21272136725141119</v>
          </cell>
          <cell r="FS82">
            <v>0.2572415649864237</v>
          </cell>
          <cell r="FT82">
            <v>0.2857238121653265</v>
          </cell>
          <cell r="FU82">
            <v>0.33018136747126076</v>
          </cell>
          <cell r="FV82">
            <v>0.56521414095133671</v>
          </cell>
          <cell r="FW82">
            <v>0.59545081182801995</v>
          </cell>
          <cell r="FX82">
            <v>0.54699635819844727</v>
          </cell>
          <cell r="FY82">
            <v>0.70659429846553112</v>
          </cell>
          <cell r="FZ82">
            <v>0.7136916595074192</v>
          </cell>
          <cell r="GA82">
            <v>0.70433392665798822</v>
          </cell>
          <cell r="GB82">
            <v>0.73335783479125172</v>
          </cell>
          <cell r="GC82">
            <v>2572456</v>
          </cell>
          <cell r="GD82">
            <v>2608381</v>
          </cell>
          <cell r="GE82">
            <v>3004574</v>
          </cell>
          <cell r="GF82">
            <v>3280235</v>
          </cell>
          <cell r="GG82">
            <v>3202992</v>
          </cell>
          <cell r="GH82">
            <v>3363308</v>
          </cell>
          <cell r="GI82">
            <v>3441358</v>
          </cell>
          <cell r="GJ82">
            <v>3531389</v>
          </cell>
          <cell r="GK82">
            <v>3673007</v>
          </cell>
          <cell r="GL82">
            <v>3937337</v>
          </cell>
          <cell r="GM82">
            <v>3958829</v>
          </cell>
          <cell r="GN82">
            <v>4194947.4400000004</v>
          </cell>
          <cell r="GO82">
            <v>4329399</v>
          </cell>
          <cell r="GP82">
            <v>4459925.08</v>
          </cell>
          <cell r="GQ82">
            <v>0.28507335674588935</v>
          </cell>
          <cell r="GR82">
            <v>0.31921742842736683</v>
          </cell>
          <cell r="GS82">
            <v>0.36046743069665088</v>
          </cell>
          <cell r="GT82">
            <v>0.37906964756925488</v>
          </cell>
          <cell r="GU82">
            <v>0.35213067811842885</v>
          </cell>
          <cell r="GV82">
            <v>0.36894314860917615</v>
          </cell>
          <cell r="GW82">
            <v>0.36957644230665332</v>
          </cell>
          <cell r="GX82">
            <v>0.37838498000177656</v>
          </cell>
          <cell r="GY82">
            <v>0.36858024443219267</v>
          </cell>
          <cell r="GZ82">
            <v>11.37878123629987</v>
          </cell>
          <cell r="HA82">
            <v>11.199826426556736</v>
          </cell>
          <cell r="HB82">
            <v>11.13588110403397</v>
          </cell>
          <cell r="HC82">
            <v>11.051082615093547</v>
          </cell>
          <cell r="HD82">
            <v>10.657424910733038</v>
          </cell>
          <cell r="HE82">
            <v>11.085562679637409</v>
          </cell>
          <cell r="HF82">
            <v>10.667698430245412</v>
          </cell>
          <cell r="HG82">
            <v>11.554347826086957</v>
          </cell>
          <cell r="HH82">
            <v>1350</v>
          </cell>
          <cell r="HI82" t="str">
            <v>Y</v>
          </cell>
        </row>
        <row r="83">
          <cell r="A83">
            <v>78</v>
          </cell>
          <cell r="B83">
            <v>1359</v>
          </cell>
          <cell r="C83" t="str">
            <v>Colo-Nesco</v>
          </cell>
          <cell r="D83">
            <v>9.3945633965316535</v>
          </cell>
          <cell r="E83">
            <v>328</v>
          </cell>
          <cell r="F83">
            <v>5.4</v>
          </cell>
          <cell r="G83">
            <v>1</v>
          </cell>
          <cell r="H83">
            <v>3.2571367470241506</v>
          </cell>
          <cell r="I83">
            <v>320</v>
          </cell>
          <cell r="J83">
            <v>0.40037443236214865</v>
          </cell>
          <cell r="K83">
            <v>176</v>
          </cell>
          <cell r="L83">
            <v>0.33705327007752545</v>
          </cell>
          <cell r="M83">
            <v>303</v>
          </cell>
          <cell r="N83">
            <v>0</v>
          </cell>
          <cell r="O83">
            <v>6</v>
          </cell>
          <cell r="P83">
            <v>0.23587496031081107</v>
          </cell>
          <cell r="Q83">
            <v>200</v>
          </cell>
          <cell r="R83">
            <v>0</v>
          </cell>
          <cell r="S83">
            <v>8</v>
          </cell>
          <cell r="T83">
            <v>9.6304383568424647</v>
          </cell>
          <cell r="U83">
            <v>336</v>
          </cell>
          <cell r="V83">
            <v>0.60512999999999995</v>
          </cell>
          <cell r="W83">
            <v>268</v>
          </cell>
          <cell r="X83">
            <v>0</v>
          </cell>
          <cell r="Y83">
            <v>1</v>
          </cell>
          <cell r="Z83">
            <v>0</v>
          </cell>
          <cell r="AA83">
            <v>249</v>
          </cell>
          <cell r="AB83">
            <v>0.33</v>
          </cell>
          <cell r="AC83">
            <v>1</v>
          </cell>
          <cell r="AD83">
            <v>0.33</v>
          </cell>
          <cell r="AE83">
            <v>244</v>
          </cell>
          <cell r="AF83">
            <v>0</v>
          </cell>
          <cell r="AG83">
            <v>19</v>
          </cell>
          <cell r="AH83">
            <v>0</v>
          </cell>
          <cell r="AI83">
            <v>184</v>
          </cell>
          <cell r="AJ83">
            <v>0.93513000000000002</v>
          </cell>
          <cell r="AK83">
            <v>339</v>
          </cell>
          <cell r="AL83">
            <v>10.565569999999999</v>
          </cell>
          <cell r="AM83">
            <v>356</v>
          </cell>
          <cell r="AN83">
            <v>1749553</v>
          </cell>
          <cell r="AO83">
            <v>280</v>
          </cell>
          <cell r="AP83">
            <v>165252810</v>
          </cell>
          <cell r="AQ83">
            <v>206</v>
          </cell>
          <cell r="AR83">
            <v>0.08</v>
          </cell>
          <cell r="AS83">
            <v>8.2544905648930536E-2</v>
          </cell>
          <cell r="AT83">
            <v>0</v>
          </cell>
          <cell r="AU83">
            <v>0.08</v>
          </cell>
          <cell r="AV83">
            <v>194119</v>
          </cell>
          <cell r="AW83">
            <v>144</v>
          </cell>
          <cell r="AX83">
            <v>0</v>
          </cell>
          <cell r="AY83">
            <v>89</v>
          </cell>
          <cell r="AZ83">
            <v>0</v>
          </cell>
          <cell r="BA83">
            <v>2012</v>
          </cell>
          <cell r="BB83">
            <v>10796124</v>
          </cell>
          <cell r="BC83">
            <v>121</v>
          </cell>
          <cell r="BD83">
            <v>176048934</v>
          </cell>
          <cell r="BE83">
            <v>201</v>
          </cell>
          <cell r="BF83">
            <v>474.4</v>
          </cell>
          <cell r="BG83">
            <v>246</v>
          </cell>
          <cell r="BH83">
            <v>348340.66188870155</v>
          </cell>
          <cell r="BI83">
            <v>88</v>
          </cell>
          <cell r="BJ83">
            <v>22757.428330522765</v>
          </cell>
          <cell r="BK83">
            <v>62</v>
          </cell>
          <cell r="BL83">
            <v>371098.09021922428</v>
          </cell>
          <cell r="BM83">
            <v>83</v>
          </cell>
          <cell r="BN83">
            <v>6.1324563317151352E-2</v>
          </cell>
          <cell r="BO83">
            <v>84</v>
          </cell>
          <cell r="BP83">
            <v>892365</v>
          </cell>
          <cell r="BQ83">
            <v>209</v>
          </cell>
          <cell r="BR83">
            <v>538251</v>
          </cell>
          <cell r="BS83">
            <v>264</v>
          </cell>
          <cell r="BT83">
            <v>66163</v>
          </cell>
          <cell r="BU83">
            <v>189</v>
          </cell>
          <cell r="BV83">
            <v>55699</v>
          </cell>
          <cell r="BW83">
            <v>300</v>
          </cell>
          <cell r="BX83">
            <v>0</v>
          </cell>
          <cell r="BY83">
            <v>6</v>
          </cell>
          <cell r="BZ83">
            <v>1552478</v>
          </cell>
          <cell r="CA83">
            <v>263</v>
          </cell>
          <cell r="CB83">
            <v>38979</v>
          </cell>
          <cell r="CC83">
            <v>203</v>
          </cell>
          <cell r="CD83">
            <v>100000</v>
          </cell>
          <cell r="CE83">
            <v>248</v>
          </cell>
          <cell r="CF83">
            <v>0</v>
          </cell>
          <cell r="CG83">
            <v>2</v>
          </cell>
          <cell r="CH83">
            <v>0</v>
          </cell>
          <cell r="CI83">
            <v>249</v>
          </cell>
          <cell r="CJ83">
            <v>58096</v>
          </cell>
          <cell r="CK83">
            <v>187</v>
          </cell>
          <cell r="CL83">
            <v>58096</v>
          </cell>
          <cell r="CM83">
            <v>281</v>
          </cell>
          <cell r="CN83">
            <v>0</v>
          </cell>
          <cell r="CO83">
            <v>19</v>
          </cell>
          <cell r="CP83">
            <v>0</v>
          </cell>
          <cell r="CQ83">
            <v>185</v>
          </cell>
          <cell r="CR83">
            <v>1749553</v>
          </cell>
          <cell r="CS83">
            <v>280</v>
          </cell>
          <cell r="CT83">
            <v>474.4</v>
          </cell>
          <cell r="CU83">
            <v>246</v>
          </cell>
          <cell r="CV83">
            <v>5791</v>
          </cell>
          <cell r="CW83">
            <v>137</v>
          </cell>
          <cell r="CX83">
            <v>2846093</v>
          </cell>
          <cell r="CY83">
            <v>243</v>
          </cell>
          <cell r="CZ83">
            <v>491.2</v>
          </cell>
          <cell r="DA83">
            <v>238</v>
          </cell>
          <cell r="DB83">
            <v>5906</v>
          </cell>
          <cell r="DC83">
            <v>137</v>
          </cell>
          <cell r="DD83">
            <v>2901027</v>
          </cell>
          <cell r="DE83">
            <v>241</v>
          </cell>
          <cell r="DF83">
            <v>54934</v>
          </cell>
          <cell r="DG83">
            <v>159</v>
          </cell>
          <cell r="DH83">
            <v>0</v>
          </cell>
          <cell r="DI83">
            <v>223</v>
          </cell>
          <cell r="DJ83" t="str">
            <v>No Guar</v>
          </cell>
          <cell r="DK83">
            <v>729</v>
          </cell>
          <cell r="DL83">
            <v>695</v>
          </cell>
          <cell r="DM83">
            <v>686.2</v>
          </cell>
          <cell r="DN83">
            <v>666.8</v>
          </cell>
          <cell r="DO83">
            <v>649.79999999999995</v>
          </cell>
          <cell r="DP83">
            <v>626.6</v>
          </cell>
          <cell r="DQ83">
            <v>626.4</v>
          </cell>
          <cell r="DR83">
            <v>206</v>
          </cell>
          <cell r="DS83">
            <v>615.6</v>
          </cell>
          <cell r="DT83">
            <v>205</v>
          </cell>
          <cell r="DU83">
            <v>573</v>
          </cell>
          <cell r="DV83">
            <v>218</v>
          </cell>
          <cell r="DW83">
            <v>572</v>
          </cell>
          <cell r="DX83">
            <v>217</v>
          </cell>
          <cell r="DY83">
            <v>548.29999999999995</v>
          </cell>
          <cell r="DZ83">
            <v>225</v>
          </cell>
          <cell r="EA83">
            <v>520.70000000000005</v>
          </cell>
          <cell r="EB83">
            <v>237</v>
          </cell>
          <cell r="EC83">
            <v>506</v>
          </cell>
          <cell r="ED83">
            <v>237</v>
          </cell>
          <cell r="EE83">
            <v>474.4</v>
          </cell>
          <cell r="EF83">
            <v>245</v>
          </cell>
          <cell r="EG83">
            <v>491.2</v>
          </cell>
          <cell r="EH83">
            <v>237</v>
          </cell>
          <cell r="EI83">
            <v>3561.7935667752445</v>
          </cell>
          <cell r="EJ83">
            <v>288</v>
          </cell>
          <cell r="EK83">
            <v>3160.5822475570035</v>
          </cell>
          <cell r="EL83">
            <v>230</v>
          </cell>
          <cell r="EM83">
            <v>236644</v>
          </cell>
          <cell r="EN83">
            <v>324.61454046639233</v>
          </cell>
          <cell r="EO83">
            <v>280852</v>
          </cell>
          <cell r="EP83">
            <v>404.10359712230218</v>
          </cell>
          <cell r="EQ83">
            <v>123064</v>
          </cell>
          <cell r="ER83">
            <v>179.34129991256194</v>
          </cell>
          <cell r="ES83">
            <v>-198036</v>
          </cell>
          <cell r="ET83">
            <v>-296.99460107978405</v>
          </cell>
          <cell r="EU83">
            <v>-102459</v>
          </cell>
          <cell r="EV83">
            <v>-157.67774699907665</v>
          </cell>
          <cell r="EW83">
            <v>-276910</v>
          </cell>
          <cell r="EX83">
            <v>-441.92467283753587</v>
          </cell>
          <cell r="EY83">
            <v>-372191</v>
          </cell>
          <cell r="EZ83">
            <v>-594.17464878671774</v>
          </cell>
          <cell r="FA83">
            <v>116676</v>
          </cell>
          <cell r="FB83">
            <v>186.26436781609195</v>
          </cell>
          <cell r="FC83">
            <v>121691</v>
          </cell>
          <cell r="FD83">
            <v>197.67868745938921</v>
          </cell>
          <cell r="FE83">
            <v>605254</v>
          </cell>
          <cell r="FF83">
            <v>1056.2897033158813</v>
          </cell>
          <cell r="FG83">
            <v>1191497</v>
          </cell>
          <cell r="FH83">
            <v>2083.0367132867132</v>
          </cell>
          <cell r="FI83">
            <v>1211058</v>
          </cell>
          <cell r="FJ83">
            <v>2208.7506839321541</v>
          </cell>
          <cell r="FK83">
            <v>1456818</v>
          </cell>
          <cell r="FL83">
            <v>3070.8642495784152</v>
          </cell>
          <cell r="FM83">
            <v>1503534</v>
          </cell>
          <cell r="FN83">
            <v>3060.9405537459284</v>
          </cell>
          <cell r="FO83">
            <v>5.5461171391200187E-2</v>
          </cell>
          <cell r="FP83">
            <v>6.4409657641657805E-2</v>
          </cell>
          <cell r="FQ83">
            <v>2.9057375471848248E-2</v>
          </cell>
          <cell r="FR83">
            <v>-4.9320939258606929E-2</v>
          </cell>
          <cell r="FS83">
            <v>-2.5206995341605358E-2</v>
          </cell>
          <cell r="FT83">
            <v>-6.8927270043507988E-2</v>
          </cell>
          <cell r="FU83">
            <v>-9.9337396603336875E-2</v>
          </cell>
          <cell r="FV83">
            <v>2.8622924687088554E-2</v>
          </cell>
          <cell r="FW83">
            <v>2.9221350692947817E-2</v>
          </cell>
          <cell r="FX83">
            <v>0.14549735245848636</v>
          </cell>
          <cell r="FY83">
            <v>0.28283814970448501</v>
          </cell>
          <cell r="FZ83">
            <v>0.27875544027566324</v>
          </cell>
          <cell r="GA83">
            <v>0.31336616668086348</v>
          </cell>
          <cell r="GB83">
            <v>0.31002244175621946</v>
          </cell>
          <cell r="GC83">
            <v>4030197</v>
          </cell>
          <cell r="GD83">
            <v>4079550</v>
          </cell>
          <cell r="GE83">
            <v>4112143</v>
          </cell>
          <cell r="GF83">
            <v>4213288</v>
          </cell>
          <cell r="GG83">
            <v>4167164</v>
          </cell>
          <cell r="GH83">
            <v>4294333</v>
          </cell>
          <cell r="GI83">
            <v>4118927</v>
          </cell>
          <cell r="GJ83">
            <v>4076313</v>
          </cell>
          <cell r="GK83">
            <v>4164455</v>
          </cell>
          <cell r="GL83">
            <v>4159897</v>
          </cell>
          <cell r="GM83">
            <v>4212646</v>
          </cell>
          <cell r="GN83">
            <v>4344517.9000000004</v>
          </cell>
          <cell r="GO83">
            <v>4403172</v>
          </cell>
          <cell r="GP83">
            <v>4849758.59</v>
          </cell>
          <cell r="GQ83">
            <v>1.0729848468971792E-2</v>
          </cell>
          <cell r="GR83">
            <v>-7.1098312143314142E-3</v>
          </cell>
          <cell r="GS83">
            <v>4.8272468075414202E-2</v>
          </cell>
          <cell r="GT83">
            <v>8.3454146534463536E-2</v>
          </cell>
          <cell r="GU83">
            <v>0.16744055009116285</v>
          </cell>
          <cell r="GV83">
            <v>0.25832537130330097</v>
          </cell>
          <cell r="GW83">
            <v>0.29102329889033002</v>
          </cell>
          <cell r="GX83">
            <v>0.22464410212915847</v>
          </cell>
          <cell r="GY83">
            <v>0.14334256362309658</v>
          </cell>
          <cell r="GZ83">
            <v>12.173728813559322</v>
          </cell>
          <cell r="HA83">
            <v>11.592672413793103</v>
          </cell>
          <cell r="HB83">
            <v>11.903296703296704</v>
          </cell>
          <cell r="HC83">
            <v>11.950774840474018</v>
          </cell>
          <cell r="HD83">
            <v>11.271649954421148</v>
          </cell>
          <cell r="HE83">
            <v>10.740570377184913</v>
          </cell>
          <cell r="HF83">
            <v>9.821389195148841</v>
          </cell>
          <cell r="HG83">
            <v>9.8833333333333329</v>
          </cell>
          <cell r="HH83">
            <v>1359</v>
          </cell>
          <cell r="HI83" t="str">
            <v>Y</v>
          </cell>
        </row>
        <row r="84">
          <cell r="A84">
            <v>79</v>
          </cell>
          <cell r="B84">
            <v>1368</v>
          </cell>
          <cell r="C84" t="str">
            <v>Columbus</v>
          </cell>
          <cell r="D84">
            <v>14.306054671031038</v>
          </cell>
          <cell r="E84">
            <v>48</v>
          </cell>
          <cell r="F84">
            <v>5.4</v>
          </cell>
          <cell r="G84">
            <v>1</v>
          </cell>
          <cell r="H84">
            <v>4.8819676593798071</v>
          </cell>
          <cell r="I84">
            <v>129</v>
          </cell>
          <cell r="J84">
            <v>0</v>
          </cell>
          <cell r="K84">
            <v>272</v>
          </cell>
          <cell r="L84">
            <v>4.0240854222474374</v>
          </cell>
          <cell r="M84">
            <v>13</v>
          </cell>
          <cell r="N84">
            <v>0</v>
          </cell>
          <cell r="O84">
            <v>6</v>
          </cell>
          <cell r="P84">
            <v>4.260253058503926E-2</v>
          </cell>
          <cell r="Q84">
            <v>319</v>
          </cell>
          <cell r="R84">
            <v>0</v>
          </cell>
          <cell r="S84">
            <v>8</v>
          </cell>
          <cell r="T84">
            <v>14.348657201616078</v>
          </cell>
          <cell r="U84">
            <v>73</v>
          </cell>
          <cell r="V84">
            <v>0.31180999999999998</v>
          </cell>
          <cell r="W84">
            <v>329</v>
          </cell>
          <cell r="X84">
            <v>0</v>
          </cell>
          <cell r="Y84">
            <v>1</v>
          </cell>
          <cell r="Z84">
            <v>0.67</v>
          </cell>
          <cell r="AA84">
            <v>81</v>
          </cell>
          <cell r="AB84">
            <v>0.33</v>
          </cell>
          <cell r="AC84">
            <v>1</v>
          </cell>
          <cell r="AD84">
            <v>1</v>
          </cell>
          <cell r="AE84">
            <v>78</v>
          </cell>
          <cell r="AF84">
            <v>0.13500000000000001</v>
          </cell>
          <cell r="AG84">
            <v>1</v>
          </cell>
          <cell r="AH84">
            <v>1.54051</v>
          </cell>
          <cell r="AI84">
            <v>86</v>
          </cell>
          <cell r="AJ84">
            <v>2.98732</v>
          </cell>
          <cell r="AK84">
            <v>109</v>
          </cell>
          <cell r="AL84">
            <v>17.335979999999999</v>
          </cell>
          <cell r="AM84">
            <v>66</v>
          </cell>
          <cell r="AN84">
            <v>3946051</v>
          </cell>
          <cell r="AO84">
            <v>113</v>
          </cell>
          <cell r="AP84">
            <v>227380859</v>
          </cell>
          <cell r="AQ84">
            <v>127</v>
          </cell>
          <cell r="AR84">
            <v>0.15</v>
          </cell>
          <cell r="AS84">
            <v>7.4363400461798554E-2</v>
          </cell>
          <cell r="AT84">
            <v>0</v>
          </cell>
          <cell r="AU84">
            <v>0.15</v>
          </cell>
          <cell r="AV84">
            <v>405816</v>
          </cell>
          <cell r="AW84">
            <v>47</v>
          </cell>
          <cell r="AX84">
            <v>0</v>
          </cell>
          <cell r="AY84">
            <v>89</v>
          </cell>
          <cell r="AZ84">
            <v>2015</v>
          </cell>
          <cell r="BA84">
            <v>2013</v>
          </cell>
          <cell r="BB84">
            <v>1645976</v>
          </cell>
          <cell r="BC84">
            <v>221</v>
          </cell>
          <cell r="BD84">
            <v>229026835</v>
          </cell>
          <cell r="BE84">
            <v>140</v>
          </cell>
          <cell r="BF84">
            <v>989.2</v>
          </cell>
          <cell r="BG84">
            <v>114</v>
          </cell>
          <cell r="BH84">
            <v>229863.38354225637</v>
          </cell>
          <cell r="BI84">
            <v>269</v>
          </cell>
          <cell r="BJ84">
            <v>1663.946623534169</v>
          </cell>
          <cell r="BK84">
            <v>237</v>
          </cell>
          <cell r="BL84">
            <v>231527.33016579054</v>
          </cell>
          <cell r="BM84">
            <v>278</v>
          </cell>
          <cell r="BN84">
            <v>7.1868259455273005E-3</v>
          </cell>
          <cell r="BO84">
            <v>231</v>
          </cell>
          <cell r="BP84">
            <v>1227857</v>
          </cell>
          <cell r="BQ84">
            <v>130</v>
          </cell>
          <cell r="BR84">
            <v>1110066</v>
          </cell>
          <cell r="BS84">
            <v>122</v>
          </cell>
          <cell r="BT84">
            <v>0</v>
          </cell>
          <cell r="BU84">
            <v>272</v>
          </cell>
          <cell r="BV84">
            <v>915000</v>
          </cell>
          <cell r="BW84">
            <v>41</v>
          </cell>
          <cell r="BX84">
            <v>0</v>
          </cell>
          <cell r="BY84">
            <v>6</v>
          </cell>
          <cell r="BZ84">
            <v>3252923</v>
          </cell>
          <cell r="CA84">
            <v>107</v>
          </cell>
          <cell r="CB84">
            <v>9687</v>
          </cell>
          <cell r="CC84">
            <v>300</v>
          </cell>
          <cell r="CD84">
            <v>70900</v>
          </cell>
          <cell r="CE84">
            <v>303</v>
          </cell>
          <cell r="CF84">
            <v>0</v>
          </cell>
          <cell r="CG84">
            <v>2</v>
          </cell>
          <cell r="CH84">
            <v>153448</v>
          </cell>
          <cell r="CI84">
            <v>100</v>
          </cell>
          <cell r="CJ84">
            <v>75579</v>
          </cell>
          <cell r="CK84">
            <v>131</v>
          </cell>
          <cell r="CL84">
            <v>229027</v>
          </cell>
          <cell r="CM84">
            <v>103</v>
          </cell>
          <cell r="CN84">
            <v>30696</v>
          </cell>
          <cell r="CO84">
            <v>7</v>
          </cell>
          <cell r="CP84">
            <v>352818</v>
          </cell>
          <cell r="CQ84">
            <v>76</v>
          </cell>
          <cell r="CR84">
            <v>3946051</v>
          </cell>
          <cell r="CS84">
            <v>113</v>
          </cell>
          <cell r="CT84">
            <v>989.2</v>
          </cell>
          <cell r="CU84">
            <v>114</v>
          </cell>
          <cell r="CV84">
            <v>5768</v>
          </cell>
          <cell r="CW84">
            <v>184</v>
          </cell>
          <cell r="CX84">
            <v>5726373</v>
          </cell>
          <cell r="CY84">
            <v>113</v>
          </cell>
          <cell r="CZ84">
            <v>992.8</v>
          </cell>
          <cell r="DA84">
            <v>110</v>
          </cell>
          <cell r="DB84">
            <v>5883</v>
          </cell>
          <cell r="DC84">
            <v>185</v>
          </cell>
          <cell r="DD84">
            <v>5840642</v>
          </cell>
          <cell r="DE84">
            <v>111</v>
          </cell>
          <cell r="DF84">
            <v>114269</v>
          </cell>
          <cell r="DG84">
            <v>92</v>
          </cell>
          <cell r="DH84">
            <v>0</v>
          </cell>
          <cell r="DI84">
            <v>223</v>
          </cell>
          <cell r="DJ84" t="str">
            <v>No Guar</v>
          </cell>
          <cell r="DK84">
            <v>945</v>
          </cell>
          <cell r="DL84">
            <v>989</v>
          </cell>
          <cell r="DM84">
            <v>979.6</v>
          </cell>
          <cell r="DN84">
            <v>989.5</v>
          </cell>
          <cell r="DO84">
            <v>1060.7</v>
          </cell>
          <cell r="DP84">
            <v>1107.5999999999999</v>
          </cell>
          <cell r="DQ84">
            <v>1072.5</v>
          </cell>
          <cell r="DR84">
            <v>106</v>
          </cell>
          <cell r="DS84">
            <v>1095</v>
          </cell>
          <cell r="DT84">
            <v>103</v>
          </cell>
          <cell r="DU84">
            <v>1107.5</v>
          </cell>
          <cell r="DV84">
            <v>101</v>
          </cell>
          <cell r="DW84">
            <v>1044.2</v>
          </cell>
          <cell r="DX84">
            <v>105</v>
          </cell>
          <cell r="DY84">
            <v>1037.2</v>
          </cell>
          <cell r="DZ84">
            <v>110</v>
          </cell>
          <cell r="EA84">
            <v>1034.4000000000001</v>
          </cell>
          <cell r="EB84">
            <v>108</v>
          </cell>
          <cell r="EC84">
            <v>1022.3</v>
          </cell>
          <cell r="ED84">
            <v>109</v>
          </cell>
          <cell r="EE84">
            <v>989.2</v>
          </cell>
          <cell r="EF84">
            <v>114</v>
          </cell>
          <cell r="EG84">
            <v>992.8</v>
          </cell>
          <cell r="EH84">
            <v>110</v>
          </cell>
          <cell r="EI84">
            <v>3974.6686140209508</v>
          </cell>
          <cell r="EJ84">
            <v>227</v>
          </cell>
          <cell r="EK84">
            <v>3276.5139000805802</v>
          </cell>
          <cell r="EL84">
            <v>204</v>
          </cell>
          <cell r="EM84">
            <v>163051</v>
          </cell>
          <cell r="EN84">
            <v>172.54074074074074</v>
          </cell>
          <cell r="EO84">
            <v>-274856</v>
          </cell>
          <cell r="EP84">
            <v>-277.91304347826087</v>
          </cell>
          <cell r="EQ84">
            <v>249392</v>
          </cell>
          <cell r="ER84">
            <v>254.58554512045731</v>
          </cell>
          <cell r="ES84">
            <v>614007</v>
          </cell>
          <cell r="ET84">
            <v>620.52248610409299</v>
          </cell>
          <cell r="EU84">
            <v>734110</v>
          </cell>
          <cell r="EV84">
            <v>692.09955689638912</v>
          </cell>
          <cell r="EW84">
            <v>470542</v>
          </cell>
          <cell r="EX84">
            <v>424.83026363308056</v>
          </cell>
          <cell r="EY84">
            <v>532161</v>
          </cell>
          <cell r="EZ84">
            <v>496.18741258741261</v>
          </cell>
          <cell r="FA84">
            <v>1266561</v>
          </cell>
          <cell r="FB84">
            <v>1180.9426573426574</v>
          </cell>
          <cell r="FC84">
            <v>1597482</v>
          </cell>
          <cell r="FD84">
            <v>1458.8876712328768</v>
          </cell>
          <cell r="FE84">
            <v>1536440</v>
          </cell>
          <cell r="FF84">
            <v>1387.3047404063204</v>
          </cell>
          <cell r="FG84">
            <v>2117985</v>
          </cell>
          <cell r="FH84">
            <v>2028.332694886037</v>
          </cell>
          <cell r="FI84">
            <v>1990319</v>
          </cell>
          <cell r="FJ84">
            <v>1918.9346317007326</v>
          </cell>
          <cell r="FK84">
            <v>1651622</v>
          </cell>
          <cell r="FL84">
            <v>1669.6542660735947</v>
          </cell>
          <cell r="FM84">
            <v>1402185</v>
          </cell>
          <cell r="FN84">
            <v>1412.3539484286866</v>
          </cell>
          <cell r="FO84">
            <v>3.0029489680453565E-2</v>
          </cell>
          <cell r="FP84">
            <v>-5.0491651378051228E-2</v>
          </cell>
          <cell r="FQ84">
            <v>4.0668252681557202E-2</v>
          </cell>
          <cell r="FR84">
            <v>9.2978506764033533E-2</v>
          </cell>
          <cell r="FS84">
            <v>0.10177003418628057</v>
          </cell>
          <cell r="FT84">
            <v>5.6907947728214968E-2</v>
          </cell>
          <cell r="FU84">
            <v>6.2156606883560298E-2</v>
          </cell>
          <cell r="FV84">
            <v>0.15854958588817666</v>
          </cell>
          <cell r="FW84">
            <v>0.19633730625376086</v>
          </cell>
          <cell r="FX84">
            <v>0.17802184916829902</v>
          </cell>
          <cell r="FY84">
            <v>0.24174646277791481</v>
          </cell>
          <cell r="FZ84">
            <v>0.22458864732997899</v>
          </cell>
          <cell r="GA84">
            <v>0.17806888185315098</v>
          </cell>
          <cell r="GB84">
            <v>0.14309458642528999</v>
          </cell>
          <cell r="GC84">
            <v>5266645</v>
          </cell>
          <cell r="GD84">
            <v>5718449</v>
          </cell>
          <cell r="GE84">
            <v>5882959</v>
          </cell>
          <cell r="GF84">
            <v>5989745</v>
          </cell>
          <cell r="GG84">
            <v>6479310</v>
          </cell>
          <cell r="GH84">
            <v>7797934</v>
          </cell>
          <cell r="GI84">
            <v>8029455</v>
          </cell>
          <cell r="GJ84">
            <v>7988422</v>
          </cell>
          <cell r="GK84">
            <v>8136416</v>
          </cell>
          <cell r="GL84">
            <v>8630626</v>
          </cell>
          <cell r="GM84">
            <v>8761183</v>
          </cell>
          <cell r="GN84">
            <v>8862064.1500000004</v>
          </cell>
          <cell r="GO84">
            <v>9613883</v>
          </cell>
          <cell r="GP84">
            <v>9799008.0200000014</v>
          </cell>
          <cell r="GQ84">
            <v>-5.9476002092085228E-2</v>
          </cell>
          <cell r="GR84">
            <v>-6.9731540880074563E-2</v>
          </cell>
          <cell r="GS84">
            <v>-3.2146673440342155E-4</v>
          </cell>
          <cell r="GT84">
            <v>3.6954926621519814E-2</v>
          </cell>
          <cell r="GU84">
            <v>5.4142323308710237E-2</v>
          </cell>
          <cell r="GV84">
            <v>4.5758802862298206E-2</v>
          </cell>
          <cell r="GW84">
            <v>7.3489597551633049E-2</v>
          </cell>
          <cell r="GX84">
            <v>7.3703094521788318E-2</v>
          </cell>
          <cell r="GY84">
            <v>7.9907035677643679E-2</v>
          </cell>
          <cell r="GZ84">
            <v>12.115606936416185</v>
          </cell>
          <cell r="HA84">
            <v>12.138728323699421</v>
          </cell>
          <cell r="HB84">
            <v>11.493023255813954</v>
          </cell>
          <cell r="HC84">
            <v>11.650588235294117</v>
          </cell>
          <cell r="HD84">
            <v>11.251136363636364</v>
          </cell>
          <cell r="HE84">
            <v>10.81123595505618</v>
          </cell>
          <cell r="HF84">
            <v>10.941121928604543</v>
          </cell>
          <cell r="HG84">
            <v>12.682051282051283</v>
          </cell>
          <cell r="HH84">
            <v>1368</v>
          </cell>
          <cell r="HI84" t="str">
            <v>Y</v>
          </cell>
        </row>
        <row r="85">
          <cell r="A85">
            <v>80</v>
          </cell>
          <cell r="B85">
            <v>1413</v>
          </cell>
          <cell r="C85" t="str">
            <v>Coon Rapids-Bayard</v>
          </cell>
          <cell r="D85">
            <v>11.97539818459558</v>
          </cell>
          <cell r="E85">
            <v>196</v>
          </cell>
          <cell r="F85">
            <v>5.4</v>
          </cell>
          <cell r="G85">
            <v>1</v>
          </cell>
          <cell r="H85">
            <v>4.3224133574359147</v>
          </cell>
          <cell r="I85">
            <v>207</v>
          </cell>
          <cell r="J85">
            <v>0.96135923053022798</v>
          </cell>
          <cell r="K85">
            <v>71</v>
          </cell>
          <cell r="L85">
            <v>1.2916280201549821</v>
          </cell>
          <cell r="M85">
            <v>233</v>
          </cell>
          <cell r="N85">
            <v>0</v>
          </cell>
          <cell r="O85">
            <v>6</v>
          </cell>
          <cell r="P85">
            <v>0.71993247100490676</v>
          </cell>
          <cell r="Q85">
            <v>98</v>
          </cell>
          <cell r="R85">
            <v>0</v>
          </cell>
          <cell r="S85">
            <v>8</v>
          </cell>
          <cell r="T85">
            <v>12.695330655600486</v>
          </cell>
          <cell r="U85">
            <v>181</v>
          </cell>
          <cell r="V85">
            <v>0.65149000000000001</v>
          </cell>
          <cell r="W85">
            <v>252</v>
          </cell>
          <cell r="X85">
            <v>0</v>
          </cell>
          <cell r="Y85">
            <v>1</v>
          </cell>
          <cell r="Z85">
            <v>1.34</v>
          </cell>
          <cell r="AA85">
            <v>2</v>
          </cell>
          <cell r="AB85">
            <v>0.33</v>
          </cell>
          <cell r="AC85">
            <v>1</v>
          </cell>
          <cell r="AD85">
            <v>1.6700000000000002</v>
          </cell>
          <cell r="AE85">
            <v>2</v>
          </cell>
          <cell r="AF85">
            <v>0</v>
          </cell>
          <cell r="AG85">
            <v>19</v>
          </cell>
          <cell r="AH85">
            <v>0</v>
          </cell>
          <cell r="AI85">
            <v>184</v>
          </cell>
          <cell r="AJ85">
            <v>2.3214900000000003</v>
          </cell>
          <cell r="AK85">
            <v>175</v>
          </cell>
          <cell r="AL85">
            <v>15.016819999999999</v>
          </cell>
          <cell r="AM85">
            <v>169</v>
          </cell>
          <cell r="AN85">
            <v>2228877</v>
          </cell>
          <cell r="AO85">
            <v>234</v>
          </cell>
          <cell r="AP85">
            <v>145820621</v>
          </cell>
          <cell r="AQ85">
            <v>238</v>
          </cell>
          <cell r="AR85">
            <v>7.0000000000000007E-2</v>
          </cell>
          <cell r="AS85">
            <v>8.1150184419354482E-2</v>
          </cell>
          <cell r="AT85">
            <v>0</v>
          </cell>
          <cell r="AU85">
            <v>7.0000000000000007E-2</v>
          </cell>
          <cell r="AV85">
            <v>117387</v>
          </cell>
          <cell r="AW85">
            <v>214</v>
          </cell>
          <cell r="AX85">
            <v>0</v>
          </cell>
          <cell r="AY85">
            <v>89</v>
          </cell>
          <cell r="AZ85">
            <v>2012</v>
          </cell>
          <cell r="BA85">
            <v>2012</v>
          </cell>
          <cell r="BB85">
            <v>23422572</v>
          </cell>
          <cell r="BC85">
            <v>76</v>
          </cell>
          <cell r="BD85">
            <v>169243193</v>
          </cell>
          <cell r="BE85">
            <v>209</v>
          </cell>
          <cell r="BF85">
            <v>444.4</v>
          </cell>
          <cell r="BG85">
            <v>258</v>
          </cell>
          <cell r="BH85">
            <v>328129.2101710171</v>
          </cell>
          <cell r="BI85">
            <v>111</v>
          </cell>
          <cell r="BJ85">
            <v>52706.057605760579</v>
          </cell>
          <cell r="BK85">
            <v>16</v>
          </cell>
          <cell r="BL85">
            <v>380835.26777677768</v>
          </cell>
          <cell r="BM85">
            <v>76</v>
          </cell>
          <cell r="BN85">
            <v>0.13839594718589363</v>
          </cell>
          <cell r="BO85">
            <v>18</v>
          </cell>
          <cell r="BP85">
            <v>787431</v>
          </cell>
          <cell r="BQ85">
            <v>243</v>
          </cell>
          <cell r="BR85">
            <v>630297</v>
          </cell>
          <cell r="BS85">
            <v>234</v>
          </cell>
          <cell r="BT85">
            <v>140186</v>
          </cell>
          <cell r="BU85">
            <v>107</v>
          </cell>
          <cell r="BV85">
            <v>188346</v>
          </cell>
          <cell r="BW85">
            <v>248</v>
          </cell>
          <cell r="BX85">
            <v>0</v>
          </cell>
          <cell r="BY85">
            <v>6</v>
          </cell>
          <cell r="BZ85">
            <v>1746260</v>
          </cell>
          <cell r="CA85">
            <v>238</v>
          </cell>
          <cell r="CB85">
            <v>104981</v>
          </cell>
          <cell r="CC85">
            <v>119</v>
          </cell>
          <cell r="CD85">
            <v>95000</v>
          </cell>
          <cell r="CE85">
            <v>267</v>
          </cell>
          <cell r="CF85">
            <v>0</v>
          </cell>
          <cell r="CG85">
            <v>2</v>
          </cell>
          <cell r="CH85">
            <v>226786</v>
          </cell>
          <cell r="CI85">
            <v>73</v>
          </cell>
          <cell r="CJ85">
            <v>55850</v>
          </cell>
          <cell r="CK85">
            <v>195</v>
          </cell>
          <cell r="CL85">
            <v>282636</v>
          </cell>
          <cell r="CM85">
            <v>83</v>
          </cell>
          <cell r="CN85">
            <v>0</v>
          </cell>
          <cell r="CO85">
            <v>19</v>
          </cell>
          <cell r="CP85">
            <v>0</v>
          </cell>
          <cell r="CQ85">
            <v>185</v>
          </cell>
          <cell r="CR85">
            <v>2228877</v>
          </cell>
          <cell r="CS85">
            <v>234</v>
          </cell>
          <cell r="CT85">
            <v>444.4</v>
          </cell>
          <cell r="CU85">
            <v>258</v>
          </cell>
          <cell r="CV85">
            <v>5915</v>
          </cell>
          <cell r="CW85">
            <v>21</v>
          </cell>
          <cell r="CX85">
            <v>2696632</v>
          </cell>
          <cell r="CY85">
            <v>254</v>
          </cell>
          <cell r="CZ85">
            <v>468.1</v>
          </cell>
          <cell r="DA85">
            <v>249</v>
          </cell>
          <cell r="DB85">
            <v>6030</v>
          </cell>
          <cell r="DC85">
            <v>21</v>
          </cell>
          <cell r="DD85">
            <v>2822643</v>
          </cell>
          <cell r="DE85">
            <v>249</v>
          </cell>
          <cell r="DF85">
            <v>126011</v>
          </cell>
          <cell r="DG85">
            <v>85</v>
          </cell>
          <cell r="DH85">
            <v>0</v>
          </cell>
          <cell r="DI85">
            <v>223</v>
          </cell>
          <cell r="DJ85" t="str">
            <v>No Guar</v>
          </cell>
          <cell r="DK85">
            <v>617.1</v>
          </cell>
          <cell r="DL85">
            <v>637.20000000000005</v>
          </cell>
          <cell r="DM85">
            <v>629.1</v>
          </cell>
          <cell r="DN85">
            <v>621.4</v>
          </cell>
          <cell r="DO85">
            <v>624</v>
          </cell>
          <cell r="DP85">
            <v>571.1</v>
          </cell>
          <cell r="DQ85">
            <v>541.9</v>
          </cell>
          <cell r="DR85">
            <v>237</v>
          </cell>
          <cell r="DS85">
            <v>510</v>
          </cell>
          <cell r="DT85">
            <v>250</v>
          </cell>
          <cell r="DU85">
            <v>497.7</v>
          </cell>
          <cell r="DV85">
            <v>251</v>
          </cell>
          <cell r="DW85">
            <v>522.5</v>
          </cell>
          <cell r="DX85">
            <v>241</v>
          </cell>
          <cell r="DY85">
            <v>480.7</v>
          </cell>
          <cell r="DZ85">
            <v>256</v>
          </cell>
          <cell r="EA85">
            <v>485.7</v>
          </cell>
          <cell r="EB85">
            <v>254</v>
          </cell>
          <cell r="EC85">
            <v>465.3</v>
          </cell>
          <cell r="ED85">
            <v>255</v>
          </cell>
          <cell r="EE85">
            <v>444.4</v>
          </cell>
          <cell r="EF85">
            <v>257</v>
          </cell>
          <cell r="EG85">
            <v>468.1</v>
          </cell>
          <cell r="EH85">
            <v>248</v>
          </cell>
          <cell r="EI85">
            <v>4761.5402691732534</v>
          </cell>
          <cell r="EJ85">
            <v>121</v>
          </cell>
          <cell r="EK85">
            <v>3730.5276650288397</v>
          </cell>
          <cell r="EL85">
            <v>122</v>
          </cell>
          <cell r="EM85">
            <v>107577</v>
          </cell>
          <cell r="EN85">
            <v>174.32668935342733</v>
          </cell>
          <cell r="EO85">
            <v>-127566</v>
          </cell>
          <cell r="EP85">
            <v>-200.19774011299432</v>
          </cell>
          <cell r="EQ85">
            <v>-38759</v>
          </cell>
          <cell r="ER85">
            <v>-61.610236846288345</v>
          </cell>
          <cell r="ES85">
            <v>-81558</v>
          </cell>
          <cell r="ET85">
            <v>-131.24879304795624</v>
          </cell>
          <cell r="EU85">
            <v>111264</v>
          </cell>
          <cell r="EV85">
            <v>178.30769230769232</v>
          </cell>
          <cell r="EW85">
            <v>264516</v>
          </cell>
          <cell r="EX85">
            <v>463.16932236035717</v>
          </cell>
          <cell r="EY85">
            <v>364584</v>
          </cell>
          <cell r="EZ85">
            <v>672.78833733161105</v>
          </cell>
          <cell r="FA85">
            <v>350988</v>
          </cell>
          <cell r="FB85">
            <v>647.69883742387901</v>
          </cell>
          <cell r="FC85">
            <v>519027</v>
          </cell>
          <cell r="FD85">
            <v>1017.7</v>
          </cell>
          <cell r="FE85">
            <v>656995</v>
          </cell>
          <cell r="FF85">
            <v>1320.0622865179828</v>
          </cell>
          <cell r="FG85">
            <v>626893</v>
          </cell>
          <cell r="FH85">
            <v>1199.7952153110048</v>
          </cell>
          <cell r="FI85">
            <v>542674</v>
          </cell>
          <cell r="FJ85">
            <v>1128.9244851258582</v>
          </cell>
          <cell r="FK85">
            <v>303605</v>
          </cell>
          <cell r="FL85">
            <v>683.17956795679572</v>
          </cell>
          <cell r="FM85">
            <v>317555</v>
          </cell>
          <cell r="FN85">
            <v>678.39136936552018</v>
          </cell>
          <cell r="FO85">
            <v>3.4415102886688038E-2</v>
          </cell>
          <cell r="FP85">
            <v>-3.9917952376705611E-2</v>
          </cell>
          <cell r="FQ85">
            <v>-1.1588166968387346E-2</v>
          </cell>
          <cell r="FR85">
            <v>-2.2469056078144423E-2</v>
          </cell>
          <cell r="FS85">
            <v>3.0006610062667492E-2</v>
          </cell>
          <cell r="FT85">
            <v>6.5000174470065605E-2</v>
          </cell>
          <cell r="FU85">
            <v>8.3778574952599605E-2</v>
          </cell>
          <cell r="FV85">
            <v>8.7792300827226846E-2</v>
          </cell>
          <cell r="FW85">
            <v>0.12177343576785418</v>
          </cell>
          <cell r="FX85">
            <v>0.16379859052359352</v>
          </cell>
          <cell r="FY85">
            <v>0.14143271199858679</v>
          </cell>
          <cell r="FZ85">
            <v>0.12847917749575438</v>
          </cell>
          <cell r="GA85">
            <v>7.2553296281418031E-2</v>
          </cell>
          <cell r="GB85">
            <v>7.2552147700074635E-2</v>
          </cell>
          <cell r="GC85">
            <v>3018289</v>
          </cell>
          <cell r="GD85">
            <v>3323271</v>
          </cell>
          <cell r="GE85">
            <v>3383464</v>
          </cell>
          <cell r="GF85">
            <v>3711350</v>
          </cell>
          <cell r="GG85">
            <v>3596719</v>
          </cell>
          <cell r="GH85">
            <v>3804950</v>
          </cell>
          <cell r="GI85">
            <v>3987173</v>
          </cell>
          <cell r="GJ85">
            <v>3997936</v>
          </cell>
          <cell r="GK85">
            <v>4262235</v>
          </cell>
          <cell r="GL85">
            <v>4010993</v>
          </cell>
          <cell r="GM85">
            <v>4432447</v>
          </cell>
          <cell r="GN85">
            <v>4223828.41</v>
          </cell>
          <cell r="GO85">
            <v>4423648</v>
          </cell>
          <cell r="GP85">
            <v>4376920.74</v>
          </cell>
          <cell r="GQ85">
            <v>0.1087217654730214</v>
          </cell>
          <cell r="GR85">
            <v>0.17134132540804475</v>
          </cell>
          <cell r="GS85">
            <v>0.16803776237607884</v>
          </cell>
          <cell r="GT85">
            <v>6.3885261018705952E-2</v>
          </cell>
          <cell r="GU85">
            <v>8.8123816739439531E-2</v>
          </cell>
          <cell r="GV85">
            <v>0.1093812292818605</v>
          </cell>
          <cell r="GW85">
            <v>9.6071167894665563E-2</v>
          </cell>
          <cell r="GX85">
            <v>5.0664546719715063E-2</v>
          </cell>
          <cell r="GY85">
            <v>6.0700841326358043E-2</v>
          </cell>
          <cell r="GZ85">
            <v>9.9385245901639347</v>
          </cell>
          <cell r="HA85">
            <v>9.9851506151887985</v>
          </cell>
          <cell r="HB85">
            <v>10.750927745033835</v>
          </cell>
          <cell r="HC85">
            <v>9.8813447593935404</v>
          </cell>
          <cell r="HD85">
            <v>9.8782343987823431</v>
          </cell>
          <cell r="HE85">
            <v>9.4651714470562869</v>
          </cell>
          <cell r="HF85">
            <v>10.031832651205093</v>
          </cell>
          <cell r="HG85">
            <v>9.660869565217391</v>
          </cell>
          <cell r="HH85">
            <v>1413</v>
          </cell>
          <cell r="HI85" t="str">
            <v>Y</v>
          </cell>
        </row>
        <row r="86">
          <cell r="A86">
            <v>81</v>
          </cell>
          <cell r="B86">
            <v>1431</v>
          </cell>
          <cell r="C86" t="str">
            <v>Corning</v>
          </cell>
          <cell r="D86">
            <v>11.091708464742855</v>
          </cell>
          <cell r="E86">
            <v>257</v>
          </cell>
          <cell r="F86">
            <v>5.4</v>
          </cell>
          <cell r="G86">
            <v>1</v>
          </cell>
          <cell r="H86">
            <v>4.5514473341046529</v>
          </cell>
          <cell r="I86">
            <v>171</v>
          </cell>
          <cell r="J86">
            <v>0.65173461416043221</v>
          </cell>
          <cell r="K86">
            <v>118</v>
          </cell>
          <cell r="L86">
            <v>0.48880096062032413</v>
          </cell>
          <cell r="M86">
            <v>296</v>
          </cell>
          <cell r="N86">
            <v>0</v>
          </cell>
          <cell r="O86">
            <v>6</v>
          </cell>
          <cell r="P86">
            <v>0.87900750881045808</v>
          </cell>
          <cell r="Q86">
            <v>78</v>
          </cell>
          <cell r="R86">
            <v>0</v>
          </cell>
          <cell r="S86">
            <v>8</v>
          </cell>
          <cell r="T86">
            <v>11.970715973553313</v>
          </cell>
          <cell r="U86">
            <v>227</v>
          </cell>
          <cell r="V86">
            <v>0</v>
          </cell>
          <cell r="W86">
            <v>347</v>
          </cell>
          <cell r="X86">
            <v>0</v>
          </cell>
          <cell r="Y86">
            <v>1</v>
          </cell>
          <cell r="Z86">
            <v>0.67</v>
          </cell>
          <cell r="AA86">
            <v>81</v>
          </cell>
          <cell r="AB86">
            <v>0.33</v>
          </cell>
          <cell r="AC86">
            <v>1</v>
          </cell>
          <cell r="AD86">
            <v>1</v>
          </cell>
          <cell r="AE86">
            <v>78</v>
          </cell>
          <cell r="AF86">
            <v>0</v>
          </cell>
          <cell r="AG86">
            <v>19</v>
          </cell>
          <cell r="AH86">
            <v>1.74407</v>
          </cell>
          <cell r="AI86">
            <v>75</v>
          </cell>
          <cell r="AJ86">
            <v>2.7440699999999998</v>
          </cell>
          <cell r="AK86">
            <v>133</v>
          </cell>
          <cell r="AL86">
            <v>14.715059999999999</v>
          </cell>
          <cell r="AM86">
            <v>192</v>
          </cell>
          <cell r="AN86">
            <v>2306319</v>
          </cell>
          <cell r="AO86">
            <v>224</v>
          </cell>
          <cell r="AP86">
            <v>153436687</v>
          </cell>
          <cell r="AQ86">
            <v>228</v>
          </cell>
          <cell r="AR86">
            <v>0.05</v>
          </cell>
          <cell r="AS86">
            <v>8.3803562935097511E-2</v>
          </cell>
          <cell r="AT86">
            <v>0</v>
          </cell>
          <cell r="AU86">
            <v>0.05</v>
          </cell>
          <cell r="AV86">
            <v>91324</v>
          </cell>
          <cell r="AW86">
            <v>247</v>
          </cell>
          <cell r="AX86">
            <v>0</v>
          </cell>
          <cell r="AY86">
            <v>89</v>
          </cell>
          <cell r="AZ86">
            <v>2020</v>
          </cell>
          <cell r="BA86">
            <v>2014</v>
          </cell>
          <cell r="BB86">
            <v>17685900</v>
          </cell>
          <cell r="BC86">
            <v>87</v>
          </cell>
          <cell r="BD86">
            <v>171122587</v>
          </cell>
          <cell r="BE86">
            <v>207</v>
          </cell>
          <cell r="BF86">
            <v>475.7</v>
          </cell>
          <cell r="BG86">
            <v>245</v>
          </cell>
          <cell r="BH86">
            <v>322549.26844649989</v>
          </cell>
          <cell r="BI86">
            <v>125</v>
          </cell>
          <cell r="BJ86">
            <v>37178.684044565904</v>
          </cell>
          <cell r="BK86">
            <v>27</v>
          </cell>
          <cell r="BL86">
            <v>359727.95249106578</v>
          </cell>
          <cell r="BM86">
            <v>96</v>
          </cell>
          <cell r="BN86">
            <v>0.10335222433260666</v>
          </cell>
          <cell r="BO86">
            <v>34</v>
          </cell>
          <cell r="BP86">
            <v>828516</v>
          </cell>
          <cell r="BQ86">
            <v>231</v>
          </cell>
          <cell r="BR86">
            <v>698359</v>
          </cell>
          <cell r="BS86">
            <v>212</v>
          </cell>
          <cell r="BT86">
            <v>100000</v>
          </cell>
          <cell r="BU86">
            <v>141</v>
          </cell>
          <cell r="BV86">
            <v>75000</v>
          </cell>
          <cell r="BW86">
            <v>294</v>
          </cell>
          <cell r="BX86">
            <v>0</v>
          </cell>
          <cell r="BY86">
            <v>6</v>
          </cell>
          <cell r="BZ86">
            <v>1701875</v>
          </cell>
          <cell r="CA86">
            <v>247</v>
          </cell>
          <cell r="CB86">
            <v>134872</v>
          </cell>
          <cell r="CC86">
            <v>100</v>
          </cell>
          <cell r="CD86">
            <v>0</v>
          </cell>
          <cell r="CE86">
            <v>347</v>
          </cell>
          <cell r="CF86">
            <v>0</v>
          </cell>
          <cell r="CG86">
            <v>2</v>
          </cell>
          <cell r="CH86">
            <v>114652</v>
          </cell>
          <cell r="CI86">
            <v>134</v>
          </cell>
          <cell r="CJ86">
            <v>56470</v>
          </cell>
          <cell r="CK86">
            <v>193</v>
          </cell>
          <cell r="CL86">
            <v>171122</v>
          </cell>
          <cell r="CM86">
            <v>142</v>
          </cell>
          <cell r="CN86">
            <v>0</v>
          </cell>
          <cell r="CO86">
            <v>19</v>
          </cell>
          <cell r="CP86">
            <v>298450</v>
          </cell>
          <cell r="CQ86">
            <v>93</v>
          </cell>
          <cell r="CR86">
            <v>2306319</v>
          </cell>
          <cell r="CS86">
            <v>224</v>
          </cell>
          <cell r="CT86">
            <v>475.7</v>
          </cell>
          <cell r="CU86">
            <v>245</v>
          </cell>
          <cell r="CV86">
            <v>5815</v>
          </cell>
          <cell r="CW86">
            <v>100</v>
          </cell>
          <cell r="CX86">
            <v>2901855</v>
          </cell>
          <cell r="CY86">
            <v>238</v>
          </cell>
          <cell r="CZ86">
            <v>468</v>
          </cell>
          <cell r="DA86">
            <v>250</v>
          </cell>
          <cell r="DB86">
            <v>5930</v>
          </cell>
          <cell r="DC86">
            <v>100</v>
          </cell>
          <cell r="DD86">
            <v>2833122</v>
          </cell>
          <cell r="DE86">
            <v>248</v>
          </cell>
          <cell r="DF86">
            <v>-68733</v>
          </cell>
          <cell r="DG86">
            <v>332</v>
          </cell>
          <cell r="DH86">
            <v>57882</v>
          </cell>
          <cell r="DI86">
            <v>133</v>
          </cell>
          <cell r="DJ86" t="str">
            <v>Scale down</v>
          </cell>
          <cell r="DK86">
            <v>662.2</v>
          </cell>
          <cell r="DL86">
            <v>653.6</v>
          </cell>
          <cell r="DM86">
            <v>643.9</v>
          </cell>
          <cell r="DN86">
            <v>632.4</v>
          </cell>
          <cell r="DO86">
            <v>634.4</v>
          </cell>
          <cell r="DP86">
            <v>642.5</v>
          </cell>
          <cell r="DQ86">
            <v>629.70000000000005</v>
          </cell>
          <cell r="DR86">
            <v>203</v>
          </cell>
          <cell r="DS86">
            <v>632.20000000000005</v>
          </cell>
          <cell r="DT86">
            <v>200</v>
          </cell>
          <cell r="DU86">
            <v>596.70000000000005</v>
          </cell>
          <cell r="DV86">
            <v>210</v>
          </cell>
          <cell r="DW86">
            <v>554.9</v>
          </cell>
          <cell r="DX86">
            <v>225</v>
          </cell>
          <cell r="DY86">
            <v>535.9</v>
          </cell>
          <cell r="DZ86">
            <v>235</v>
          </cell>
          <cell r="EA86">
            <v>509.5</v>
          </cell>
          <cell r="EB86">
            <v>240</v>
          </cell>
          <cell r="EC86">
            <v>513.70000000000005</v>
          </cell>
          <cell r="ED86">
            <v>235</v>
          </cell>
          <cell r="EE86">
            <v>475.7</v>
          </cell>
          <cell r="EF86">
            <v>244</v>
          </cell>
          <cell r="EG86">
            <v>468</v>
          </cell>
          <cell r="EH86">
            <v>249</v>
          </cell>
          <cell r="EI86">
            <v>4928.0320512820517</v>
          </cell>
          <cell r="EJ86">
            <v>107</v>
          </cell>
          <cell r="EK86">
            <v>3636.485042735043</v>
          </cell>
          <cell r="EL86">
            <v>131</v>
          </cell>
          <cell r="EM86">
            <v>118474</v>
          </cell>
          <cell r="EN86">
            <v>178.90969495620658</v>
          </cell>
          <cell r="EO86">
            <v>120965</v>
          </cell>
          <cell r="EP86">
            <v>185.07496940024478</v>
          </cell>
          <cell r="EQ86">
            <v>87323</v>
          </cell>
          <cell r="ER86">
            <v>135.61577884764716</v>
          </cell>
          <cell r="ES86">
            <v>80211</v>
          </cell>
          <cell r="ET86">
            <v>126.83586337760912</v>
          </cell>
          <cell r="EU86">
            <v>58744</v>
          </cell>
          <cell r="EV86">
            <v>92.597730138713743</v>
          </cell>
          <cell r="EW86">
            <v>165776</v>
          </cell>
          <cell r="EX86">
            <v>258.01712062256809</v>
          </cell>
          <cell r="EY86">
            <v>313070</v>
          </cell>
          <cell r="EZ86">
            <v>497.17325710655865</v>
          </cell>
          <cell r="FA86">
            <v>421165</v>
          </cell>
          <cell r="FB86">
            <v>668.8343655709067</v>
          </cell>
          <cell r="FC86">
            <v>787365</v>
          </cell>
          <cell r="FD86">
            <v>1245.4365707054728</v>
          </cell>
          <cell r="FE86">
            <v>1361623</v>
          </cell>
          <cell r="FF86">
            <v>2281.9222389810625</v>
          </cell>
          <cell r="FG86">
            <v>2029052</v>
          </cell>
          <cell r="FH86">
            <v>3656.6083979095333</v>
          </cell>
          <cell r="FI86">
            <v>2287525</v>
          </cell>
          <cell r="FJ86">
            <v>4268.5668968091068</v>
          </cell>
          <cell r="FK86">
            <v>2546287</v>
          </cell>
          <cell r="FL86">
            <v>5352.7159974774022</v>
          </cell>
          <cell r="FM86">
            <v>2813620</v>
          </cell>
          <cell r="FN86">
            <v>6012.0085470085469</v>
          </cell>
          <cell r="FO86">
            <v>3.3234253885754551E-2</v>
          </cell>
          <cell r="FP86">
            <v>3.2272531544188542E-2</v>
          </cell>
          <cell r="FQ86">
            <v>2.2787868982083744E-2</v>
          </cell>
          <cell r="FR86">
            <v>2.0456056495858216E-2</v>
          </cell>
          <cell r="FS86">
            <v>1.4387449629598606E-2</v>
          </cell>
          <cell r="FT86">
            <v>3.9098408289873883E-2</v>
          </cell>
          <cell r="FU86">
            <v>7.1866528015940248E-2</v>
          </cell>
          <cell r="FV86">
            <v>9.9719875619187118E-2</v>
          </cell>
          <cell r="FW86">
            <v>0.19048246897929857</v>
          </cell>
          <cell r="FX86">
            <v>0.32827405405822424</v>
          </cell>
          <cell r="FY86">
            <v>0.43950733984440238</v>
          </cell>
          <cell r="FZ86">
            <v>0.48376481863828724</v>
          </cell>
          <cell r="GA86">
            <v>0.4672221690096704</v>
          </cell>
          <cell r="GB86">
            <v>0.49932705172796443</v>
          </cell>
          <cell r="GC86">
            <v>3446342</v>
          </cell>
          <cell r="GD86">
            <v>3627269</v>
          </cell>
          <cell r="GE86">
            <v>3744672</v>
          </cell>
          <cell r="GF86">
            <v>3840926</v>
          </cell>
          <cell r="GG86">
            <v>4024259</v>
          </cell>
          <cell r="GH86">
            <v>4074192</v>
          </cell>
          <cell r="GI86">
            <v>4043200</v>
          </cell>
          <cell r="GJ86">
            <v>4223481</v>
          </cell>
          <cell r="GK86">
            <v>4133530</v>
          </cell>
          <cell r="GL86">
            <v>4147824</v>
          </cell>
          <cell r="GM86">
            <v>4616651</v>
          </cell>
          <cell r="GN86">
            <v>4728589</v>
          </cell>
          <cell r="GO86">
            <v>5191080</v>
          </cell>
          <cell r="GP86">
            <v>5634823.8900000006</v>
          </cell>
          <cell r="GQ86">
            <v>0.14901194401049678</v>
          </cell>
          <cell r="GR86">
            <v>0.16973794331080802</v>
          </cell>
          <cell r="GS86">
            <v>0.19436970798140824</v>
          </cell>
          <cell r="GT86">
            <v>0.27031617196911351</v>
          </cell>
          <cell r="GU86">
            <v>0.2795511828119942</v>
          </cell>
          <cell r="GV86">
            <v>0.30868580592218187</v>
          </cell>
          <cell r="GW86">
            <v>0.32782376616556974</v>
          </cell>
          <cell r="GX86">
            <v>0.38987250692090542</v>
          </cell>
          <cell r="GY86">
            <v>0.2653631889248369</v>
          </cell>
          <cell r="GZ86">
            <v>13.477720207253885</v>
          </cell>
          <cell r="HA86">
            <v>12.77892136681762</v>
          </cell>
          <cell r="HB86">
            <v>12.531914893617021</v>
          </cell>
          <cell r="HC86">
            <v>11.795028524857376</v>
          </cell>
          <cell r="HD86">
            <v>11.591623036649215</v>
          </cell>
          <cell r="HE86">
            <v>11.098207008964957</v>
          </cell>
          <cell r="HF86">
            <v>10.28035498184752</v>
          </cell>
          <cell r="HG86">
            <v>10.811363636363636</v>
          </cell>
          <cell r="HH86">
            <v>1431</v>
          </cell>
          <cell r="HI86" t="str">
            <v>Y</v>
          </cell>
        </row>
        <row r="87">
          <cell r="A87">
            <v>82</v>
          </cell>
          <cell r="B87">
            <v>1449</v>
          </cell>
          <cell r="C87" t="str">
            <v>Corwith-Wesley</v>
          </cell>
          <cell r="D87">
            <v>13.923451571546796</v>
          </cell>
          <cell r="E87">
            <v>65</v>
          </cell>
          <cell r="F87">
            <v>5.4</v>
          </cell>
          <cell r="G87">
            <v>1</v>
          </cell>
          <cell r="H87">
            <v>2.3115576134973792</v>
          </cell>
          <cell r="I87">
            <v>355</v>
          </cell>
          <cell r="J87">
            <v>0.30562780306327603</v>
          </cell>
          <cell r="K87">
            <v>203</v>
          </cell>
          <cell r="L87">
            <v>5.2541807453573268</v>
          </cell>
          <cell r="M87">
            <v>2</v>
          </cell>
          <cell r="N87">
            <v>0.65208999999999995</v>
          </cell>
          <cell r="O87">
            <v>4</v>
          </cell>
          <cell r="P87">
            <v>8.2492508096122463E-2</v>
          </cell>
          <cell r="Q87">
            <v>286</v>
          </cell>
          <cell r="R87">
            <v>0</v>
          </cell>
          <cell r="S87">
            <v>8</v>
          </cell>
          <cell r="T87">
            <v>14.005944079642918</v>
          </cell>
          <cell r="U87">
            <v>95</v>
          </cell>
          <cell r="V87">
            <v>0.54213999999999996</v>
          </cell>
          <cell r="W87">
            <v>283</v>
          </cell>
          <cell r="X87">
            <v>0</v>
          </cell>
          <cell r="Y87">
            <v>1</v>
          </cell>
          <cell r="Z87">
            <v>0</v>
          </cell>
          <cell r="AA87">
            <v>249</v>
          </cell>
          <cell r="AB87">
            <v>0.33</v>
          </cell>
          <cell r="AC87">
            <v>1</v>
          </cell>
          <cell r="AD87">
            <v>0.33</v>
          </cell>
          <cell r="AE87">
            <v>244</v>
          </cell>
          <cell r="AF87">
            <v>0</v>
          </cell>
          <cell r="AG87">
            <v>19</v>
          </cell>
          <cell r="AH87">
            <v>0</v>
          </cell>
          <cell r="AI87">
            <v>184</v>
          </cell>
          <cell r="AJ87">
            <v>0.87213999999999992</v>
          </cell>
          <cell r="AK87">
            <v>342</v>
          </cell>
          <cell r="AL87">
            <v>14.878080000000001</v>
          </cell>
          <cell r="AM87">
            <v>181</v>
          </cell>
          <cell r="AN87">
            <v>1372155</v>
          </cell>
          <cell r="AO87">
            <v>311</v>
          </cell>
          <cell r="AP87">
            <v>92226557</v>
          </cell>
          <cell r="AQ87">
            <v>316</v>
          </cell>
          <cell r="AR87">
            <v>0.1</v>
          </cell>
          <cell r="AS87">
            <v>0.10413291668906002</v>
          </cell>
          <cell r="AT87">
            <v>0</v>
          </cell>
          <cell r="AU87">
            <v>0.1</v>
          </cell>
          <cell r="AV87">
            <v>72854</v>
          </cell>
          <cell r="AW87">
            <v>265</v>
          </cell>
          <cell r="AX87">
            <v>0</v>
          </cell>
          <cell r="AY87">
            <v>89</v>
          </cell>
          <cell r="AZ87">
            <v>0</v>
          </cell>
          <cell r="BA87">
            <v>2012</v>
          </cell>
          <cell r="BB87">
            <v>0</v>
          </cell>
          <cell r="BC87">
            <v>267</v>
          </cell>
          <cell r="BD87">
            <v>92226557</v>
          </cell>
          <cell r="BE87">
            <v>318</v>
          </cell>
          <cell r="BF87">
            <v>134</v>
          </cell>
          <cell r="BG87">
            <v>354</v>
          </cell>
          <cell r="BH87">
            <v>688257.88805970154</v>
          </cell>
          <cell r="BI87">
            <v>5</v>
          </cell>
          <cell r="BJ87">
            <v>0</v>
          </cell>
          <cell r="BK87">
            <v>267</v>
          </cell>
          <cell r="BL87">
            <v>688257.88805970154</v>
          </cell>
          <cell r="BM87">
            <v>6</v>
          </cell>
          <cell r="BN87">
            <v>0</v>
          </cell>
          <cell r="BO87">
            <v>267</v>
          </cell>
          <cell r="BP87">
            <v>498023</v>
          </cell>
          <cell r="BQ87">
            <v>316</v>
          </cell>
          <cell r="BR87">
            <v>213187</v>
          </cell>
          <cell r="BS87">
            <v>353</v>
          </cell>
          <cell r="BT87">
            <v>28187</v>
          </cell>
          <cell r="BU87">
            <v>245</v>
          </cell>
          <cell r="BV87">
            <v>484575</v>
          </cell>
          <cell r="BW87">
            <v>101</v>
          </cell>
          <cell r="BX87">
            <v>60140</v>
          </cell>
          <cell r="BY87">
            <v>4</v>
          </cell>
          <cell r="BZ87">
            <v>1284112</v>
          </cell>
          <cell r="CA87">
            <v>289</v>
          </cell>
          <cell r="CB87">
            <v>7608</v>
          </cell>
          <cell r="CC87">
            <v>309</v>
          </cell>
          <cell r="CD87">
            <v>50000</v>
          </cell>
          <cell r="CE87">
            <v>314</v>
          </cell>
          <cell r="CF87">
            <v>0</v>
          </cell>
          <cell r="CG87">
            <v>2</v>
          </cell>
          <cell r="CH87">
            <v>0</v>
          </cell>
          <cell r="CI87">
            <v>249</v>
          </cell>
          <cell r="CJ87">
            <v>30435</v>
          </cell>
          <cell r="CK87">
            <v>295</v>
          </cell>
          <cell r="CL87">
            <v>30435</v>
          </cell>
          <cell r="CM87">
            <v>331</v>
          </cell>
          <cell r="CN87">
            <v>0</v>
          </cell>
          <cell r="CO87">
            <v>19</v>
          </cell>
          <cell r="CP87">
            <v>0</v>
          </cell>
          <cell r="CQ87">
            <v>185</v>
          </cell>
          <cell r="CR87">
            <v>1372155</v>
          </cell>
          <cell r="CS87">
            <v>311</v>
          </cell>
          <cell r="CT87">
            <v>134</v>
          </cell>
          <cell r="CU87">
            <v>354</v>
          </cell>
          <cell r="CV87">
            <v>5943</v>
          </cell>
          <cell r="CW87">
            <v>1</v>
          </cell>
          <cell r="CX87">
            <v>930600</v>
          </cell>
          <cell r="CY87">
            <v>352</v>
          </cell>
          <cell r="CZ87">
            <v>129</v>
          </cell>
          <cell r="DA87">
            <v>353</v>
          </cell>
          <cell r="DB87">
            <v>6058</v>
          </cell>
          <cell r="DC87">
            <v>1</v>
          </cell>
          <cell r="DD87">
            <v>886625</v>
          </cell>
          <cell r="DE87">
            <v>352</v>
          </cell>
          <cell r="DF87">
            <v>-43975</v>
          </cell>
          <cell r="DG87">
            <v>318</v>
          </cell>
          <cell r="DH87">
            <v>105143</v>
          </cell>
          <cell r="DI87">
            <v>85</v>
          </cell>
          <cell r="DJ87" t="str">
            <v>Scale down</v>
          </cell>
          <cell r="DK87">
            <v>201</v>
          </cell>
          <cell r="DL87">
            <v>214.1</v>
          </cell>
          <cell r="DM87">
            <v>219.1</v>
          </cell>
          <cell r="DN87">
            <v>219.1</v>
          </cell>
          <cell r="DO87">
            <v>228.1</v>
          </cell>
          <cell r="DP87">
            <v>210.1</v>
          </cell>
          <cell r="DQ87">
            <v>220</v>
          </cell>
          <cell r="DR87">
            <v>352</v>
          </cell>
          <cell r="DS87">
            <v>234.7</v>
          </cell>
          <cell r="DT87">
            <v>344</v>
          </cell>
          <cell r="DU87">
            <v>223.1</v>
          </cell>
          <cell r="DV87">
            <v>349</v>
          </cell>
          <cell r="DW87">
            <v>208.1</v>
          </cell>
          <cell r="DX87">
            <v>350</v>
          </cell>
          <cell r="DY87">
            <v>190.1</v>
          </cell>
          <cell r="DZ87">
            <v>352</v>
          </cell>
          <cell r="EA87">
            <v>164</v>
          </cell>
          <cell r="EB87">
            <v>354</v>
          </cell>
          <cell r="EC87">
            <v>155.19999999999999</v>
          </cell>
          <cell r="ED87">
            <v>354</v>
          </cell>
          <cell r="EE87">
            <v>134</v>
          </cell>
          <cell r="EF87">
            <v>357</v>
          </cell>
          <cell r="EG87">
            <v>129</v>
          </cell>
          <cell r="EH87">
            <v>353</v>
          </cell>
          <cell r="EI87">
            <v>10636.860465116279</v>
          </cell>
          <cell r="EJ87">
            <v>1</v>
          </cell>
          <cell r="EK87">
            <v>9954.3565891472863</v>
          </cell>
          <cell r="EL87">
            <v>1</v>
          </cell>
          <cell r="EM87">
            <v>611366</v>
          </cell>
          <cell r="EN87">
            <v>3041.6218905472638</v>
          </cell>
          <cell r="EO87">
            <v>621593</v>
          </cell>
          <cell r="EP87">
            <v>2903.2835123773939</v>
          </cell>
          <cell r="EQ87">
            <v>528306</v>
          </cell>
          <cell r="ER87">
            <v>2411.2551346417163</v>
          </cell>
          <cell r="ES87">
            <v>622054</v>
          </cell>
          <cell r="ET87">
            <v>2839.1328160657235</v>
          </cell>
          <cell r="EU87">
            <v>614475</v>
          </cell>
          <cell r="EV87">
            <v>2693.8842612889084</v>
          </cell>
          <cell r="EW87">
            <v>464982</v>
          </cell>
          <cell r="EX87">
            <v>2213.1461208948122</v>
          </cell>
          <cell r="EY87">
            <v>466777</v>
          </cell>
          <cell r="EZ87">
            <v>2121.7136363636364</v>
          </cell>
          <cell r="FA87">
            <v>499626</v>
          </cell>
          <cell r="FB87">
            <v>2271.0272727272727</v>
          </cell>
          <cell r="FC87">
            <v>434436</v>
          </cell>
          <cell r="FD87">
            <v>1851.0268427780145</v>
          </cell>
          <cell r="FE87">
            <v>263844</v>
          </cell>
          <cell r="FF87">
            <v>1182.6266248319139</v>
          </cell>
          <cell r="FG87">
            <v>115092</v>
          </cell>
          <cell r="FH87">
            <v>553.06102835175398</v>
          </cell>
          <cell r="FI87">
            <v>59482</v>
          </cell>
          <cell r="FJ87">
            <v>312.89847448711208</v>
          </cell>
          <cell r="FK87">
            <v>-81286</v>
          </cell>
          <cell r="FL87">
            <v>-606.61194029850742</v>
          </cell>
          <cell r="FM87">
            <v>-184747</v>
          </cell>
          <cell r="FN87">
            <v>-1432.1472868217054</v>
          </cell>
          <cell r="FO87">
            <v>0.27694459758128848</v>
          </cell>
          <cell r="FP87">
            <v>0.26728262187597018</v>
          </cell>
          <cell r="FQ87">
            <v>0.23038219549165959</v>
          </cell>
          <cell r="FR87">
            <v>0.26291322292218317</v>
          </cell>
          <cell r="FS87">
            <v>0.24931683596151155</v>
          </cell>
          <cell r="FT87">
            <v>0.17925074912366121</v>
          </cell>
          <cell r="FU87">
            <v>0.18388275675422275</v>
          </cell>
          <cell r="FV87">
            <v>0.24098708885767645</v>
          </cell>
          <cell r="FW87">
            <v>0.19784843988665646</v>
          </cell>
          <cell r="FX87">
            <v>0.11679774340831402</v>
          </cell>
          <cell r="FY87">
            <v>4.9267802173670161E-2</v>
          </cell>
          <cell r="FZ87">
            <v>2.6080509931714419E-2</v>
          </cell>
          <cell r="GA87">
            <v>-3.8550809042456828E-2</v>
          </cell>
          <cell r="GB87">
            <v>-8.3071809139313613E-2</v>
          </cell>
          <cell r="GC87">
            <v>1596173</v>
          </cell>
          <cell r="GD87">
            <v>1704009</v>
          </cell>
          <cell r="GE87">
            <v>1764866</v>
          </cell>
          <cell r="GF87">
            <v>1743951</v>
          </cell>
          <cell r="GG87">
            <v>1850160</v>
          </cell>
          <cell r="GH87">
            <v>2129049</v>
          </cell>
          <cell r="GI87">
            <v>2071672</v>
          </cell>
          <cell r="GJ87">
            <v>2073248</v>
          </cell>
          <cell r="GK87">
            <v>2195802</v>
          </cell>
          <cell r="GL87">
            <v>2258982</v>
          </cell>
          <cell r="GM87">
            <v>2336049</v>
          </cell>
          <cell r="GN87">
            <v>2280706.94</v>
          </cell>
          <cell r="GO87">
            <v>2249310</v>
          </cell>
          <cell r="GP87">
            <v>2223943.38</v>
          </cell>
          <cell r="GQ87">
            <v>5.0762896426973847E-2</v>
          </cell>
          <cell r="GR87">
            <v>1.5145626847729734E-2</v>
          </cell>
          <cell r="GS87">
            <v>6.8858184581436638E-3</v>
          </cell>
          <cell r="GT87">
            <v>2.2359141377607295E-2</v>
          </cell>
          <cell r="GU87">
            <v>6.3918117053101383E-3</v>
          </cell>
          <cell r="GV87">
            <v>-2.6231260464801686E-2</v>
          </cell>
          <cell r="GW87">
            <v>-5.5050688595976116E-2</v>
          </cell>
          <cell r="GX87">
            <v>-7.6215545476432764E-2</v>
          </cell>
          <cell r="GY87">
            <v>-6.2267180542047031E-2</v>
          </cell>
          <cell r="GZ87">
            <v>8.4553191489361694</v>
          </cell>
          <cell r="HA87">
            <v>8.137777777777778</v>
          </cell>
          <cell r="HB87">
            <v>8.0933333333333337</v>
          </cell>
          <cell r="HC87">
            <v>6.6711711711711708</v>
          </cell>
          <cell r="HD87">
            <v>7.2972972972972974</v>
          </cell>
          <cell r="HE87">
            <v>6.1254901960784309</v>
          </cell>
          <cell r="HF87">
            <v>5.508474576271186</v>
          </cell>
          <cell r="HG87">
            <v>5.8260869565217392</v>
          </cell>
          <cell r="HH87">
            <v>1449</v>
          </cell>
          <cell r="HI87" t="str">
            <v>Y</v>
          </cell>
        </row>
        <row r="88">
          <cell r="A88">
            <v>83</v>
          </cell>
          <cell r="B88">
            <v>1476</v>
          </cell>
          <cell r="C88" t="str">
            <v>Council Bluffs</v>
          </cell>
          <cell r="D88">
            <v>15.894593213158201</v>
          </cell>
          <cell r="E88">
            <v>7</v>
          </cell>
          <cell r="F88">
            <v>5.4</v>
          </cell>
          <cell r="G88">
            <v>1</v>
          </cell>
          <cell r="H88">
            <v>5.7539444689066119</v>
          </cell>
          <cell r="I88">
            <v>38</v>
          </cell>
          <cell r="J88">
            <v>0.83732552451987807</v>
          </cell>
          <cell r="K88">
            <v>88</v>
          </cell>
          <cell r="L88">
            <v>3.9033233841848869</v>
          </cell>
          <cell r="M88">
            <v>16</v>
          </cell>
          <cell r="N88">
            <v>0</v>
          </cell>
          <cell r="O88">
            <v>6</v>
          </cell>
          <cell r="P88">
            <v>0.41981886501491278</v>
          </cell>
          <cell r="Q88">
            <v>153</v>
          </cell>
          <cell r="R88">
            <v>0</v>
          </cell>
          <cell r="S88">
            <v>8</v>
          </cell>
          <cell r="T88">
            <v>16.314412078173113</v>
          </cell>
          <cell r="U88">
            <v>12</v>
          </cell>
          <cell r="V88">
            <v>0.74470999999999998</v>
          </cell>
          <cell r="W88">
            <v>223</v>
          </cell>
          <cell r="X88">
            <v>0</v>
          </cell>
          <cell r="Y88">
            <v>1</v>
          </cell>
          <cell r="Z88">
            <v>0.67</v>
          </cell>
          <cell r="AA88">
            <v>81</v>
          </cell>
          <cell r="AB88">
            <v>0.33</v>
          </cell>
          <cell r="AC88">
            <v>1</v>
          </cell>
          <cell r="AD88">
            <v>1</v>
          </cell>
          <cell r="AE88">
            <v>78</v>
          </cell>
          <cell r="AF88">
            <v>0</v>
          </cell>
          <cell r="AG88">
            <v>19</v>
          </cell>
          <cell r="AH88">
            <v>0.52732000000000001</v>
          </cell>
          <cell r="AI88">
            <v>167</v>
          </cell>
          <cell r="AJ88">
            <v>2.27203</v>
          </cell>
          <cell r="AK88">
            <v>181</v>
          </cell>
          <cell r="AL88">
            <v>18.58644</v>
          </cell>
          <cell r="AM88">
            <v>32</v>
          </cell>
          <cell r="AN88">
            <v>36411042</v>
          </cell>
          <cell r="AO88">
            <v>10</v>
          </cell>
          <cell r="AP88">
            <v>1947058763</v>
          </cell>
          <cell r="AQ88">
            <v>12</v>
          </cell>
          <cell r="AR88">
            <v>0</v>
          </cell>
          <cell r="AS88">
            <v>1.5674227174813846E-2</v>
          </cell>
          <cell r="AT88">
            <v>0</v>
          </cell>
          <cell r="AU88">
            <v>0</v>
          </cell>
          <cell r="AV88">
            <v>0</v>
          </cell>
          <cell r="AW88">
            <v>284</v>
          </cell>
          <cell r="AX88">
            <v>0</v>
          </cell>
          <cell r="AY88">
            <v>89</v>
          </cell>
          <cell r="AZ88">
            <v>2018</v>
          </cell>
          <cell r="BA88">
            <v>2016</v>
          </cell>
          <cell r="BB88">
            <v>145446956</v>
          </cell>
          <cell r="BC88">
            <v>15</v>
          </cell>
          <cell r="BD88">
            <v>2092505719</v>
          </cell>
          <cell r="BE88">
            <v>11</v>
          </cell>
          <cell r="BF88">
            <v>9212.2000000000007</v>
          </cell>
          <cell r="BG88">
            <v>8</v>
          </cell>
          <cell r="BH88">
            <v>211356.54490783959</v>
          </cell>
          <cell r="BI88">
            <v>291</v>
          </cell>
          <cell r="BJ88">
            <v>15788.514795597142</v>
          </cell>
          <cell r="BK88">
            <v>103</v>
          </cell>
          <cell r="BL88">
            <v>227145.05970343674</v>
          </cell>
          <cell r="BM88">
            <v>285</v>
          </cell>
          <cell r="BN88">
            <v>6.9508510624051487E-2</v>
          </cell>
          <cell r="BO88">
            <v>74</v>
          </cell>
          <cell r="BP88">
            <v>10514117</v>
          </cell>
          <cell r="BQ88">
            <v>12</v>
          </cell>
          <cell r="BR88">
            <v>11203268</v>
          </cell>
          <cell r="BS88">
            <v>9</v>
          </cell>
          <cell r="BT88">
            <v>1630322</v>
          </cell>
          <cell r="BU88">
            <v>12</v>
          </cell>
          <cell r="BV88">
            <v>7600000</v>
          </cell>
          <cell r="BW88">
            <v>2</v>
          </cell>
          <cell r="BX88">
            <v>0</v>
          </cell>
          <cell r="BY88">
            <v>6</v>
          </cell>
          <cell r="BZ88">
            <v>30947707</v>
          </cell>
          <cell r="CA88">
            <v>9</v>
          </cell>
          <cell r="CB88">
            <v>817412</v>
          </cell>
          <cell r="CC88">
            <v>22</v>
          </cell>
          <cell r="CD88">
            <v>1450000</v>
          </cell>
          <cell r="CE88">
            <v>15</v>
          </cell>
          <cell r="CF88">
            <v>0</v>
          </cell>
          <cell r="CG88">
            <v>2</v>
          </cell>
          <cell r="CH88">
            <v>1401979</v>
          </cell>
          <cell r="CI88">
            <v>15</v>
          </cell>
          <cell r="CJ88">
            <v>690527</v>
          </cell>
          <cell r="CK88">
            <v>11</v>
          </cell>
          <cell r="CL88">
            <v>2092506</v>
          </cell>
          <cell r="CM88">
            <v>14</v>
          </cell>
          <cell r="CN88">
            <v>0</v>
          </cell>
          <cell r="CO88">
            <v>19</v>
          </cell>
          <cell r="CP88">
            <v>1103417</v>
          </cell>
          <cell r="CQ88">
            <v>18</v>
          </cell>
          <cell r="CR88">
            <v>36411042</v>
          </cell>
          <cell r="CS88">
            <v>10</v>
          </cell>
          <cell r="CT88">
            <v>9212.2000000000007</v>
          </cell>
          <cell r="CU88">
            <v>8</v>
          </cell>
          <cell r="CV88">
            <v>5837</v>
          </cell>
          <cell r="CW88">
            <v>69</v>
          </cell>
          <cell r="CX88">
            <v>53771611</v>
          </cell>
          <cell r="CY88">
            <v>8</v>
          </cell>
          <cell r="CZ88">
            <v>9206.7999999999993</v>
          </cell>
          <cell r="DA88">
            <v>8</v>
          </cell>
          <cell r="DB88">
            <v>5952</v>
          </cell>
          <cell r="DC88">
            <v>69</v>
          </cell>
          <cell r="DD88">
            <v>54798874</v>
          </cell>
          <cell r="DE88">
            <v>8</v>
          </cell>
          <cell r="DF88">
            <v>1027263</v>
          </cell>
          <cell r="DG88">
            <v>13</v>
          </cell>
          <cell r="DH88">
            <v>0</v>
          </cell>
          <cell r="DI88">
            <v>223</v>
          </cell>
          <cell r="DJ88" t="str">
            <v>No Guar</v>
          </cell>
          <cell r="DK88">
            <v>10413.4</v>
          </cell>
          <cell r="DL88">
            <v>10508.1</v>
          </cell>
          <cell r="DM88">
            <v>10519.5</v>
          </cell>
          <cell r="DN88">
            <v>10494.6</v>
          </cell>
          <cell r="DO88">
            <v>10469.200000000001</v>
          </cell>
          <cell r="DP88">
            <v>9984.1</v>
          </cell>
          <cell r="DQ88">
            <v>9956.7000000000007</v>
          </cell>
          <cell r="DR88">
            <v>7</v>
          </cell>
          <cell r="DS88">
            <v>9888.7999999999993</v>
          </cell>
          <cell r="DT88">
            <v>8</v>
          </cell>
          <cell r="DU88">
            <v>9820.2000000000007</v>
          </cell>
          <cell r="DV88">
            <v>8</v>
          </cell>
          <cell r="DW88">
            <v>9662.2000000000007</v>
          </cell>
          <cell r="DX88">
            <v>8</v>
          </cell>
          <cell r="DY88">
            <v>9477.6</v>
          </cell>
          <cell r="DZ88">
            <v>8</v>
          </cell>
          <cell r="EA88">
            <v>9407.2999999999993</v>
          </cell>
          <cell r="EB88">
            <v>8</v>
          </cell>
          <cell r="EC88">
            <v>9296.7000000000007</v>
          </cell>
          <cell r="ED88">
            <v>8</v>
          </cell>
          <cell r="EE88">
            <v>9212.2000000000007</v>
          </cell>
          <cell r="EF88">
            <v>8</v>
          </cell>
          <cell r="EG88">
            <v>9206.7999999999993</v>
          </cell>
          <cell r="EH88">
            <v>8</v>
          </cell>
          <cell r="EI88">
            <v>3954.7988443324502</v>
          </cell>
          <cell r="EJ88">
            <v>229</v>
          </cell>
          <cell r="EK88">
            <v>3361.3966850588699</v>
          </cell>
          <cell r="EL88">
            <v>188</v>
          </cell>
          <cell r="EM88">
            <v>11725135</v>
          </cell>
          <cell r="EN88">
            <v>1125.9660629573434</v>
          </cell>
          <cell r="EO88">
            <v>14733277</v>
          </cell>
          <cell r="EP88">
            <v>1402.0876276396302</v>
          </cell>
          <cell r="EQ88">
            <v>15313929</v>
          </cell>
          <cell r="ER88">
            <v>1455.7658633965493</v>
          </cell>
          <cell r="ES88">
            <v>17438594</v>
          </cell>
          <cell r="ET88">
            <v>1661.6730509023687</v>
          </cell>
          <cell r="EU88">
            <v>19744826</v>
          </cell>
          <cell r="EV88">
            <v>1885.9918618423565</v>
          </cell>
          <cell r="EW88">
            <v>20026773</v>
          </cell>
          <cell r="EX88">
            <v>2005.866627938422</v>
          </cell>
          <cell r="EY88">
            <v>18754461</v>
          </cell>
          <cell r="EZ88">
            <v>1883.6020970803579</v>
          </cell>
          <cell r="FA88">
            <v>10242184</v>
          </cell>
          <cell r="FB88">
            <v>1028.6725521508129</v>
          </cell>
          <cell r="FC88">
            <v>10239453</v>
          </cell>
          <cell r="FD88">
            <v>1035.4596108729068</v>
          </cell>
          <cell r="FE88">
            <v>10222821</v>
          </cell>
          <cell r="FF88">
            <v>1040.9992668173763</v>
          </cell>
          <cell r="FG88">
            <v>20280893</v>
          </cell>
          <cell r="FH88">
            <v>2098.9932934528365</v>
          </cell>
          <cell r="FI88">
            <v>22086839</v>
          </cell>
          <cell r="FJ88">
            <v>2330.4253186460705</v>
          </cell>
          <cell r="FK88">
            <v>24286675</v>
          </cell>
          <cell r="FL88">
            <v>2636.3599357373914</v>
          </cell>
          <cell r="FM88">
            <v>20804631</v>
          </cell>
          <cell r="FN88">
            <v>2259.7027197288962</v>
          </cell>
          <cell r="FO88">
            <v>0.18587521272955185</v>
          </cell>
          <cell r="FP88">
            <v>0.21581933766432643</v>
          </cell>
          <cell r="FQ88">
            <v>0.20893037846506923</v>
          </cell>
          <cell r="FR88">
            <v>0.22780896171600798</v>
          </cell>
          <cell r="FS88">
            <v>0.23894574827237494</v>
          </cell>
          <cell r="FT88">
            <v>0.23143883852835265</v>
          </cell>
          <cell r="FU88">
            <v>0.2151329842240072</v>
          </cell>
          <cell r="FV88">
            <v>0.12889871817297441</v>
          </cell>
          <cell r="FW88">
            <v>0.14258913139279397</v>
          </cell>
          <cell r="FX88">
            <v>0.14087493534563719</v>
          </cell>
          <cell r="FY88">
            <v>0.27609714445079658</v>
          </cell>
          <cell r="FZ88">
            <v>0.28353000622162078</v>
          </cell>
          <cell r="GA88">
            <v>0.28646164975928207</v>
          </cell>
          <cell r="GB88">
            <v>0.22763088354944816</v>
          </cell>
          <cell r="GC88">
            <v>51355546</v>
          </cell>
          <cell r="GD88">
            <v>53533437</v>
          </cell>
          <cell r="GE88">
            <v>57982875</v>
          </cell>
          <cell r="GF88">
            <v>59110607</v>
          </cell>
          <cell r="GG88">
            <v>62888266</v>
          </cell>
          <cell r="GH88">
            <v>66504827</v>
          </cell>
          <cell r="GI88">
            <v>68421669</v>
          </cell>
          <cell r="GJ88">
            <v>79459161</v>
          </cell>
          <cell r="GK88">
            <v>71810894</v>
          </cell>
          <cell r="GL88">
            <v>72566642</v>
          </cell>
          <cell r="GM88">
            <v>73455642</v>
          </cell>
          <cell r="GN88">
            <v>77899476.299999997</v>
          </cell>
          <cell r="GO88">
            <v>82458081</v>
          </cell>
          <cell r="GP88">
            <v>91396346.030000001</v>
          </cell>
          <cell r="GQ88">
            <v>0.15128431344000426</v>
          </cell>
          <cell r="GR88">
            <v>0.11531612693368953</v>
          </cell>
          <cell r="GS88">
            <v>6.464592465462074E-2</v>
          </cell>
          <cell r="GT88">
            <v>4.6145790549397908E-2</v>
          </cell>
          <cell r="GU88">
            <v>4.5386380860750239E-2</v>
          </cell>
          <cell r="GV88">
            <v>8.3067361839783443E-2</v>
          </cell>
          <cell r="GW88">
            <v>0.10709547877226509</v>
          </cell>
          <cell r="GX88">
            <v>0.13427314108530439</v>
          </cell>
          <cell r="GY88">
            <v>8.5166236965619396E-2</v>
          </cell>
          <cell r="GZ88">
            <v>13.407240935127579</v>
          </cell>
          <cell r="HA88">
            <v>13.464571332699514</v>
          </cell>
          <cell r="HB88">
            <v>13.610831052858996</v>
          </cell>
          <cell r="HC88">
            <v>13.720763723150357</v>
          </cell>
          <cell r="HD88">
            <v>13.735524728588659</v>
          </cell>
          <cell r="HE88">
            <v>14.149449194977276</v>
          </cell>
          <cell r="HF88">
            <v>13.753218066874854</v>
          </cell>
          <cell r="HG88">
            <v>14.000303951367782</v>
          </cell>
          <cell r="HH88">
            <v>1476</v>
          </cell>
          <cell r="HI88" t="str">
            <v>Y</v>
          </cell>
        </row>
        <row r="89">
          <cell r="A89">
            <v>84</v>
          </cell>
          <cell r="B89">
            <v>1503</v>
          </cell>
          <cell r="C89" t="str">
            <v>Creston</v>
          </cell>
          <cell r="D89">
            <v>12.893130867846367</v>
          </cell>
          <cell r="E89">
            <v>128</v>
          </cell>
          <cell r="F89">
            <v>5.4</v>
          </cell>
          <cell r="G89">
            <v>1</v>
          </cell>
          <cell r="H89">
            <v>5.1393959629333708</v>
          </cell>
          <cell r="I89">
            <v>95</v>
          </cell>
          <cell r="J89">
            <v>0.39063453272325416</v>
          </cell>
          <cell r="K89">
            <v>178</v>
          </cell>
          <cell r="L89">
            <v>1.9631013929327896</v>
          </cell>
          <cell r="M89">
            <v>141</v>
          </cell>
          <cell r="N89">
            <v>0</v>
          </cell>
          <cell r="O89">
            <v>6</v>
          </cell>
          <cell r="P89">
            <v>0</v>
          </cell>
          <cell r="Q89">
            <v>342</v>
          </cell>
          <cell r="R89">
            <v>0</v>
          </cell>
          <cell r="S89">
            <v>8</v>
          </cell>
          <cell r="T89">
            <v>12.893130867846367</v>
          </cell>
          <cell r="U89">
            <v>166</v>
          </cell>
          <cell r="V89">
            <v>0.91100000000000003</v>
          </cell>
          <cell r="W89">
            <v>157</v>
          </cell>
          <cell r="X89">
            <v>0</v>
          </cell>
          <cell r="Y89">
            <v>1</v>
          </cell>
          <cell r="Z89">
            <v>0.30570000000000003</v>
          </cell>
          <cell r="AA89">
            <v>208</v>
          </cell>
          <cell r="AB89">
            <v>0.33</v>
          </cell>
          <cell r="AC89">
            <v>1</v>
          </cell>
          <cell r="AD89">
            <v>0.63570000000000004</v>
          </cell>
          <cell r="AE89">
            <v>202</v>
          </cell>
          <cell r="AF89">
            <v>0</v>
          </cell>
          <cell r="AG89">
            <v>19</v>
          </cell>
          <cell r="AH89">
            <v>1.92639</v>
          </cell>
          <cell r="AI89">
            <v>62</v>
          </cell>
          <cell r="AJ89">
            <v>3.47309</v>
          </cell>
          <cell r="AK89">
            <v>76</v>
          </cell>
          <cell r="AL89">
            <v>16.366219999999998</v>
          </cell>
          <cell r="AM89">
            <v>109</v>
          </cell>
          <cell r="AN89">
            <v>4780752</v>
          </cell>
          <cell r="AO89">
            <v>84</v>
          </cell>
          <cell r="AP89">
            <v>287045795</v>
          </cell>
          <cell r="AQ89">
            <v>94</v>
          </cell>
          <cell r="AR89">
            <v>0</v>
          </cell>
          <cell r="AS89">
            <v>0</v>
          </cell>
          <cell r="AT89">
            <v>0.02</v>
          </cell>
          <cell r="AU89">
            <v>0.02</v>
          </cell>
          <cell r="AV89">
            <v>0</v>
          </cell>
          <cell r="AW89">
            <v>284</v>
          </cell>
          <cell r="AX89">
            <v>116358</v>
          </cell>
          <cell r="AY89">
            <v>35</v>
          </cell>
          <cell r="AZ89">
            <v>2015</v>
          </cell>
          <cell r="BA89">
            <v>0</v>
          </cell>
          <cell r="BB89">
            <v>32355279</v>
          </cell>
          <cell r="BC89">
            <v>58</v>
          </cell>
          <cell r="BD89">
            <v>319401074</v>
          </cell>
          <cell r="BE89">
            <v>87</v>
          </cell>
          <cell r="BF89">
            <v>1353.2</v>
          </cell>
          <cell r="BG89">
            <v>78</v>
          </cell>
          <cell r="BH89">
            <v>212123.70307419449</v>
          </cell>
          <cell r="BI89">
            <v>289</v>
          </cell>
          <cell r="BJ89">
            <v>23910.19731007981</v>
          </cell>
          <cell r="BK89">
            <v>57</v>
          </cell>
          <cell r="BL89">
            <v>236033.90038427431</v>
          </cell>
          <cell r="BM89">
            <v>274</v>
          </cell>
          <cell r="BN89">
            <v>0.10129984409507653</v>
          </cell>
          <cell r="BO89">
            <v>37</v>
          </cell>
          <cell r="BP89">
            <v>1550047</v>
          </cell>
          <cell r="BQ89">
            <v>94</v>
          </cell>
          <cell r="BR89">
            <v>1475242</v>
          </cell>
          <cell r="BS89">
            <v>84</v>
          </cell>
          <cell r="BT89">
            <v>112130</v>
          </cell>
          <cell r="BU89">
            <v>124</v>
          </cell>
          <cell r="BV89">
            <v>563500</v>
          </cell>
          <cell r="BW89">
            <v>80</v>
          </cell>
          <cell r="BX89">
            <v>0</v>
          </cell>
          <cell r="BY89">
            <v>6</v>
          </cell>
          <cell r="BZ89">
            <v>3700919</v>
          </cell>
          <cell r="CA89">
            <v>87</v>
          </cell>
          <cell r="CB89">
            <v>0</v>
          </cell>
          <cell r="CC89">
            <v>342</v>
          </cell>
          <cell r="CD89">
            <v>261500</v>
          </cell>
          <cell r="CE89">
            <v>97</v>
          </cell>
          <cell r="CF89">
            <v>0</v>
          </cell>
          <cell r="CG89">
            <v>2</v>
          </cell>
          <cell r="CH89">
            <v>97641</v>
          </cell>
          <cell r="CI89">
            <v>151</v>
          </cell>
          <cell r="CJ89">
            <v>105402</v>
          </cell>
          <cell r="CK89">
            <v>79</v>
          </cell>
          <cell r="CL89">
            <v>203043</v>
          </cell>
          <cell r="CM89">
            <v>119</v>
          </cell>
          <cell r="CN89">
            <v>0</v>
          </cell>
          <cell r="CO89">
            <v>19</v>
          </cell>
          <cell r="CP89">
            <v>615290</v>
          </cell>
          <cell r="CQ89">
            <v>44</v>
          </cell>
          <cell r="CR89">
            <v>4780752</v>
          </cell>
          <cell r="CS89">
            <v>84</v>
          </cell>
          <cell r="CT89">
            <v>1353.2</v>
          </cell>
          <cell r="CU89">
            <v>78</v>
          </cell>
          <cell r="CV89">
            <v>5768</v>
          </cell>
          <cell r="CW89">
            <v>184</v>
          </cell>
          <cell r="CX89">
            <v>7805258</v>
          </cell>
          <cell r="CY89">
            <v>79</v>
          </cell>
          <cell r="CZ89">
            <v>1320.2</v>
          </cell>
          <cell r="DA89">
            <v>79</v>
          </cell>
          <cell r="DB89">
            <v>5883</v>
          </cell>
          <cell r="DC89">
            <v>185</v>
          </cell>
          <cell r="DD89">
            <v>7883311</v>
          </cell>
          <cell r="DE89">
            <v>81</v>
          </cell>
          <cell r="DF89">
            <v>78053</v>
          </cell>
          <cell r="DG89">
            <v>136</v>
          </cell>
          <cell r="DH89">
            <v>116574</v>
          </cell>
          <cell r="DI89">
            <v>71</v>
          </cell>
          <cell r="DJ89" t="str">
            <v>101</v>
          </cell>
          <cell r="DK89">
            <v>1667.3</v>
          </cell>
          <cell r="DL89">
            <v>1655.2</v>
          </cell>
          <cell r="DM89">
            <v>1655.8</v>
          </cell>
          <cell r="DN89">
            <v>1599.5</v>
          </cell>
          <cell r="DO89">
            <v>1524.8</v>
          </cell>
          <cell r="DP89">
            <v>1512.5</v>
          </cell>
          <cell r="DQ89">
            <v>1522.5</v>
          </cell>
          <cell r="DR89">
            <v>72</v>
          </cell>
          <cell r="DS89">
            <v>1494.5</v>
          </cell>
          <cell r="DT89">
            <v>73</v>
          </cell>
          <cell r="DU89">
            <v>1470.3</v>
          </cell>
          <cell r="DV89">
            <v>70</v>
          </cell>
          <cell r="DW89">
            <v>1438.6</v>
          </cell>
          <cell r="DX89">
            <v>74</v>
          </cell>
          <cell r="DY89">
            <v>1454.6</v>
          </cell>
          <cell r="DZ89">
            <v>70</v>
          </cell>
          <cell r="EA89">
            <v>1431</v>
          </cell>
          <cell r="EB89">
            <v>71</v>
          </cell>
          <cell r="EC89">
            <v>1361.6</v>
          </cell>
          <cell r="ED89">
            <v>79</v>
          </cell>
          <cell r="EE89">
            <v>1353.2</v>
          </cell>
          <cell r="EF89">
            <v>78</v>
          </cell>
          <cell r="EG89">
            <v>1320.2</v>
          </cell>
          <cell r="EH89">
            <v>79</v>
          </cell>
          <cell r="EI89">
            <v>3621.2331464929557</v>
          </cell>
          <cell r="EJ89">
            <v>277</v>
          </cell>
          <cell r="EK89">
            <v>2803.3017724587185</v>
          </cell>
          <cell r="EL89">
            <v>295</v>
          </cell>
          <cell r="EM89">
            <v>187294</v>
          </cell>
          <cell r="EN89">
            <v>112.33371318898818</v>
          </cell>
          <cell r="EO89">
            <v>436066</v>
          </cell>
          <cell r="EP89">
            <v>263.45215079748669</v>
          </cell>
          <cell r="EQ89">
            <v>456297</v>
          </cell>
          <cell r="ER89">
            <v>275.57494866529777</v>
          </cell>
          <cell r="ES89">
            <v>622401</v>
          </cell>
          <cell r="ET89">
            <v>389.12222569552983</v>
          </cell>
          <cell r="EU89">
            <v>957091</v>
          </cell>
          <cell r="EV89">
            <v>627.68297481636932</v>
          </cell>
          <cell r="EW89">
            <v>1084641</v>
          </cell>
          <cell r="EX89">
            <v>717.11801652892564</v>
          </cell>
          <cell r="EY89">
            <v>1284677</v>
          </cell>
          <cell r="EZ89">
            <v>843.79441707717569</v>
          </cell>
          <cell r="FA89">
            <v>1821695</v>
          </cell>
          <cell r="FB89">
            <v>1196.5155993431856</v>
          </cell>
          <cell r="FC89">
            <v>2202237</v>
          </cell>
          <cell r="FD89">
            <v>1473.5610572097692</v>
          </cell>
          <cell r="FE89">
            <v>2051753</v>
          </cell>
          <cell r="FF89">
            <v>1395.4655512480447</v>
          </cell>
          <cell r="FG89">
            <v>3209426</v>
          </cell>
          <cell r="FH89">
            <v>2230.9370221048243</v>
          </cell>
          <cell r="FI89">
            <v>3268024</v>
          </cell>
          <cell r="FJ89">
            <v>2246.6822494156472</v>
          </cell>
          <cell r="FK89">
            <v>3211572</v>
          </cell>
          <cell r="FL89">
            <v>2373.3165829145728</v>
          </cell>
          <cell r="FM89">
            <v>3102161</v>
          </cell>
          <cell r="FN89">
            <v>2349.7659445538552</v>
          </cell>
          <cell r="FO89">
            <v>2.1576824480906951E-2</v>
          </cell>
          <cell r="FP89">
            <v>4.8165886482677264E-2</v>
          </cell>
          <cell r="FQ89">
            <v>4.7277123368615101E-2</v>
          </cell>
          <cell r="FR89">
            <v>5.9673518116406123E-2</v>
          </cell>
          <cell r="FS89">
            <v>9.2518310020355959E-2</v>
          </cell>
          <cell r="FT89">
            <v>0.10146233636121696</v>
          </cell>
          <cell r="FU89">
            <v>0.11339030458909291</v>
          </cell>
          <cell r="FV89">
            <v>0.1816911435572425</v>
          </cell>
          <cell r="FW89">
            <v>0.20776112796302515</v>
          </cell>
          <cell r="FX89">
            <v>0.1840336108072666</v>
          </cell>
          <cell r="FY89">
            <v>0.27478771635055005</v>
          </cell>
          <cell r="FZ89">
            <v>0.26009797048174271</v>
          </cell>
          <cell r="GA89">
            <v>0.24670661920951487</v>
          </cell>
          <cell r="GB89">
            <v>0.22912235802016806</v>
          </cell>
          <cell r="GC89">
            <v>8493038</v>
          </cell>
          <cell r="GD89">
            <v>8617354</v>
          </cell>
          <cell r="GE89">
            <v>9195242</v>
          </cell>
          <cell r="GF89">
            <v>9807703</v>
          </cell>
          <cell r="GG89">
            <v>9387791</v>
          </cell>
          <cell r="GH89">
            <v>9605444</v>
          </cell>
          <cell r="GI89">
            <v>10045013</v>
          </cell>
          <cell r="GJ89">
            <v>10026328</v>
          </cell>
          <cell r="GK89">
            <v>10599851</v>
          </cell>
          <cell r="GL89">
            <v>11148795</v>
          </cell>
          <cell r="GM89">
            <v>11679656</v>
          </cell>
          <cell r="GN89">
            <v>12564588.619999999</v>
          </cell>
          <cell r="GO89">
            <v>13032692</v>
          </cell>
          <cell r="GP89">
            <v>13539320.33</v>
          </cell>
          <cell r="GQ89">
            <v>0.12190037940610546</v>
          </cell>
          <cell r="GR89">
            <v>8.5512605424781743E-2</v>
          </cell>
          <cell r="GS89">
            <v>0.11867013207661657</v>
          </cell>
          <cell r="GT89">
            <v>0.10602433916035461</v>
          </cell>
          <cell r="GU89">
            <v>0.100123347687942</v>
          </cell>
          <cell r="GV89">
            <v>7.5000158320101359E-2</v>
          </cell>
          <cell r="GW89">
            <v>8.8005682952262465E-2</v>
          </cell>
          <cell r="GX89">
            <v>0.1034062525500785</v>
          </cell>
          <cell r="GY89">
            <v>9.9159238379535219E-2</v>
          </cell>
          <cell r="GZ89">
            <v>13.314655172413794</v>
          </cell>
          <cell r="HA89">
            <v>12.932708688245315</v>
          </cell>
          <cell r="HB89">
            <v>12.538023621378196</v>
          </cell>
          <cell r="HC89">
            <v>12.43270024772915</v>
          </cell>
          <cell r="HD89">
            <v>12.999481058640374</v>
          </cell>
          <cell r="HE89">
            <v>12.39198606271777</v>
          </cell>
          <cell r="HF89">
            <v>12.409246432445965</v>
          </cell>
          <cell r="HG89">
            <v>11.870175438596492</v>
          </cell>
          <cell r="HH89">
            <v>1503</v>
          </cell>
          <cell r="HI89" t="str">
            <v>Y</v>
          </cell>
        </row>
        <row r="90">
          <cell r="A90">
            <v>85</v>
          </cell>
          <cell r="B90">
            <v>1576</v>
          </cell>
          <cell r="C90" t="str">
            <v>Dallas Center-Grimes</v>
          </cell>
          <cell r="D90">
            <v>10.83015068224362</v>
          </cell>
          <cell r="E90">
            <v>279</v>
          </cell>
          <cell r="F90">
            <v>5.4</v>
          </cell>
          <cell r="G90">
            <v>1</v>
          </cell>
          <cell r="H90">
            <v>3.8959766901404866</v>
          </cell>
          <cell r="I90">
            <v>262</v>
          </cell>
          <cell r="J90">
            <v>0.81190903364382727</v>
          </cell>
          <cell r="K90">
            <v>91</v>
          </cell>
          <cell r="L90">
            <v>0.72226485355115166</v>
          </cell>
          <cell r="M90">
            <v>275</v>
          </cell>
          <cell r="N90">
            <v>0</v>
          </cell>
          <cell r="O90">
            <v>6</v>
          </cell>
          <cell r="P90">
            <v>1.4469922707545695</v>
          </cell>
          <cell r="Q90">
            <v>38</v>
          </cell>
          <cell r="R90">
            <v>0</v>
          </cell>
          <cell r="S90">
            <v>8</v>
          </cell>
          <cell r="T90">
            <v>12.277142952998188</v>
          </cell>
          <cell r="U90">
            <v>210</v>
          </cell>
          <cell r="V90">
            <v>1.04091</v>
          </cell>
          <cell r="W90">
            <v>117</v>
          </cell>
          <cell r="X90">
            <v>0</v>
          </cell>
          <cell r="Y90">
            <v>1</v>
          </cell>
          <cell r="Z90">
            <v>1.34</v>
          </cell>
          <cell r="AA90">
            <v>2</v>
          </cell>
          <cell r="AB90">
            <v>0.33</v>
          </cell>
          <cell r="AC90">
            <v>1</v>
          </cell>
          <cell r="AD90">
            <v>1.6700000000000002</v>
          </cell>
          <cell r="AE90">
            <v>2</v>
          </cell>
          <cell r="AF90">
            <v>0</v>
          </cell>
          <cell r="AG90">
            <v>19</v>
          </cell>
          <cell r="AH90">
            <v>1.5445199999999999</v>
          </cell>
          <cell r="AI90">
            <v>85</v>
          </cell>
          <cell r="AJ90">
            <v>4.2554300000000005</v>
          </cell>
          <cell r="AK90">
            <v>37</v>
          </cell>
          <cell r="AL90">
            <v>16.53257</v>
          </cell>
          <cell r="AM90">
            <v>100</v>
          </cell>
          <cell r="AN90">
            <v>11076390</v>
          </cell>
          <cell r="AO90">
            <v>31</v>
          </cell>
          <cell r="AP90">
            <v>611963877</v>
          </cell>
          <cell r="AQ90">
            <v>37</v>
          </cell>
          <cell r="AR90">
            <v>0</v>
          </cell>
          <cell r="AS90">
            <v>8.1842953417631259E-2</v>
          </cell>
          <cell r="AT90">
            <v>0</v>
          </cell>
          <cell r="AU90">
            <v>0</v>
          </cell>
          <cell r="AV90">
            <v>0</v>
          </cell>
          <cell r="AW90">
            <v>284</v>
          </cell>
          <cell r="AX90">
            <v>0</v>
          </cell>
          <cell r="AY90">
            <v>89</v>
          </cell>
          <cell r="AZ90">
            <v>2016</v>
          </cell>
          <cell r="BA90">
            <v>2014</v>
          </cell>
          <cell r="BB90">
            <v>52123933</v>
          </cell>
          <cell r="BC90">
            <v>36</v>
          </cell>
          <cell r="BD90">
            <v>664087810</v>
          </cell>
          <cell r="BE90">
            <v>37</v>
          </cell>
          <cell r="BF90">
            <v>1838.7</v>
          </cell>
          <cell r="BG90">
            <v>48</v>
          </cell>
          <cell r="BH90">
            <v>332824.211127427</v>
          </cell>
          <cell r="BI90">
            <v>101</v>
          </cell>
          <cell r="BJ90">
            <v>28348.253113612878</v>
          </cell>
          <cell r="BK90">
            <v>41</v>
          </cell>
          <cell r="BL90">
            <v>361172.46424103988</v>
          </cell>
          <cell r="BM90">
            <v>95</v>
          </cell>
          <cell r="BN90">
            <v>7.8489519330282545E-2</v>
          </cell>
          <cell r="BO90">
            <v>61</v>
          </cell>
          <cell r="BP90">
            <v>3304605</v>
          </cell>
          <cell r="BQ90">
            <v>37</v>
          </cell>
          <cell r="BR90">
            <v>2384197</v>
          </cell>
          <cell r="BS90">
            <v>40</v>
          </cell>
          <cell r="BT90">
            <v>496859</v>
          </cell>
          <cell r="BU90">
            <v>33</v>
          </cell>
          <cell r="BV90">
            <v>442000</v>
          </cell>
          <cell r="BW90">
            <v>117</v>
          </cell>
          <cell r="BX90">
            <v>0</v>
          </cell>
          <cell r="BY90">
            <v>6</v>
          </cell>
          <cell r="BZ90">
            <v>6627661</v>
          </cell>
          <cell r="CA90">
            <v>40</v>
          </cell>
          <cell r="CB90">
            <v>885507</v>
          </cell>
          <cell r="CC90">
            <v>20</v>
          </cell>
          <cell r="CD90">
            <v>637000</v>
          </cell>
          <cell r="CE90">
            <v>28</v>
          </cell>
          <cell r="CF90">
            <v>0</v>
          </cell>
          <cell r="CG90">
            <v>2</v>
          </cell>
          <cell r="CH90">
            <v>889878</v>
          </cell>
          <cell r="CI90">
            <v>20</v>
          </cell>
          <cell r="CJ90">
            <v>219148</v>
          </cell>
          <cell r="CK90">
            <v>34</v>
          </cell>
          <cell r="CL90">
            <v>1109026</v>
          </cell>
          <cell r="CM90">
            <v>20</v>
          </cell>
          <cell r="CN90">
            <v>0</v>
          </cell>
          <cell r="CO90">
            <v>19</v>
          </cell>
          <cell r="CP90">
            <v>1817196</v>
          </cell>
          <cell r="CQ90">
            <v>9</v>
          </cell>
          <cell r="CR90">
            <v>11076390</v>
          </cell>
          <cell r="CS90">
            <v>31</v>
          </cell>
          <cell r="CT90">
            <v>1838.7</v>
          </cell>
          <cell r="CU90">
            <v>48</v>
          </cell>
          <cell r="CV90">
            <v>5768</v>
          </cell>
          <cell r="CW90">
            <v>184</v>
          </cell>
          <cell r="CX90">
            <v>10605622</v>
          </cell>
          <cell r="CY90">
            <v>48</v>
          </cell>
          <cell r="CZ90">
            <v>1891.9</v>
          </cell>
          <cell r="DA90">
            <v>46</v>
          </cell>
          <cell r="DB90">
            <v>5883</v>
          </cell>
          <cell r="DC90">
            <v>185</v>
          </cell>
          <cell r="DD90">
            <v>11130048</v>
          </cell>
          <cell r="DE90">
            <v>46</v>
          </cell>
          <cell r="DF90">
            <v>524426</v>
          </cell>
          <cell r="DG90">
            <v>24</v>
          </cell>
          <cell r="DH90">
            <v>0</v>
          </cell>
          <cell r="DI90">
            <v>223</v>
          </cell>
          <cell r="DJ90" t="str">
            <v>No Guar</v>
          </cell>
          <cell r="DK90">
            <v>1329.9</v>
          </cell>
          <cell r="DL90">
            <v>1417.2</v>
          </cell>
          <cell r="DM90">
            <v>1453.9</v>
          </cell>
          <cell r="DN90">
            <v>1481.5</v>
          </cell>
          <cell r="DO90">
            <v>1496.4</v>
          </cell>
          <cell r="DP90">
            <v>1504</v>
          </cell>
          <cell r="DQ90">
            <v>1527</v>
          </cell>
          <cell r="DR90">
            <v>70</v>
          </cell>
          <cell r="DS90">
            <v>1549.7</v>
          </cell>
          <cell r="DT90">
            <v>65</v>
          </cell>
          <cell r="DU90">
            <v>1559.6</v>
          </cell>
          <cell r="DV90">
            <v>63</v>
          </cell>
          <cell r="DW90">
            <v>1594.6</v>
          </cell>
          <cell r="DX90">
            <v>60</v>
          </cell>
          <cell r="DY90">
            <v>1611.5</v>
          </cell>
          <cell r="DZ90">
            <v>61</v>
          </cell>
          <cell r="EA90">
            <v>1646.6</v>
          </cell>
          <cell r="EB90">
            <v>59</v>
          </cell>
          <cell r="EC90">
            <v>1775.3</v>
          </cell>
          <cell r="ED90">
            <v>53</v>
          </cell>
          <cell r="EE90">
            <v>1838.7</v>
          </cell>
          <cell r="EF90">
            <v>48</v>
          </cell>
          <cell r="EG90">
            <v>1891.9</v>
          </cell>
          <cell r="EH90">
            <v>46</v>
          </cell>
          <cell r="EI90">
            <v>5436.2762302447272</v>
          </cell>
          <cell r="EJ90">
            <v>66</v>
          </cell>
          <cell r="EK90">
            <v>3503.1772292404457</v>
          </cell>
          <cell r="EL90">
            <v>149</v>
          </cell>
          <cell r="EM90">
            <v>434981</v>
          </cell>
          <cell r="EN90">
            <v>327.0779757876532</v>
          </cell>
          <cell r="EO90">
            <v>842507</v>
          </cell>
          <cell r="EP90">
            <v>594.4870166525543</v>
          </cell>
          <cell r="EQ90">
            <v>550487</v>
          </cell>
          <cell r="ER90">
            <v>378.62782859894077</v>
          </cell>
          <cell r="ES90">
            <v>620343</v>
          </cell>
          <cell r="ET90">
            <v>418.7262909213635</v>
          </cell>
          <cell r="EU90">
            <v>737295</v>
          </cell>
          <cell r="EV90">
            <v>492.71251002405774</v>
          </cell>
          <cell r="EW90">
            <v>741796</v>
          </cell>
          <cell r="EX90">
            <v>493.21542553191489</v>
          </cell>
          <cell r="EY90">
            <v>940059</v>
          </cell>
          <cell r="EZ90">
            <v>615.62475442043217</v>
          </cell>
          <cell r="FA90">
            <v>1371847</v>
          </cell>
          <cell r="FB90">
            <v>898.39358218729535</v>
          </cell>
          <cell r="FC90">
            <v>1663964</v>
          </cell>
          <cell r="FD90">
            <v>1073.7329805768859</v>
          </cell>
          <cell r="FE90">
            <v>1934328</v>
          </cell>
          <cell r="FF90">
            <v>1240.2718645806617</v>
          </cell>
          <cell r="FG90">
            <v>2308538</v>
          </cell>
          <cell r="FH90">
            <v>1447.7223128057194</v>
          </cell>
          <cell r="FI90">
            <v>2663793</v>
          </cell>
          <cell r="FJ90">
            <v>1652.9897610921503</v>
          </cell>
          <cell r="FK90">
            <v>3402841</v>
          </cell>
          <cell r="FL90">
            <v>1850.6776526894</v>
          </cell>
          <cell r="FM90">
            <v>3921514</v>
          </cell>
          <cell r="FN90">
            <v>2072.7913737512554</v>
          </cell>
          <cell r="FO90">
            <v>6.6539384775980412E-2</v>
          </cell>
          <cell r="FP90">
            <v>0.10654076456052394</v>
          </cell>
          <cell r="FQ90">
            <v>6.6541268769492942E-2</v>
          </cell>
          <cell r="FR90">
            <v>7.2390693603675879E-2</v>
          </cell>
          <cell r="FS90">
            <v>8.2565540271550983E-2</v>
          </cell>
          <cell r="FT90">
            <v>7.8482654848287384E-2</v>
          </cell>
          <cell r="FU90">
            <v>9.2105225771501861E-2</v>
          </cell>
          <cell r="FV90">
            <v>0.14116450864281427</v>
          </cell>
          <cell r="FW90">
            <v>0.16191721919842625</v>
          </cell>
          <cell r="FX90">
            <v>0.1569785630749207</v>
          </cell>
          <cell r="FY90">
            <v>0.19551313837672987</v>
          </cell>
          <cell r="FZ90">
            <v>0.2084178572604562</v>
          </cell>
          <cell r="GA90">
            <v>0.2342565593352503</v>
          </cell>
          <cell r="GB90">
            <v>0.24870552534088591</v>
          </cell>
          <cell r="GC90">
            <v>6102215</v>
          </cell>
          <cell r="GD90">
            <v>7065330</v>
          </cell>
          <cell r="GE90">
            <v>7722379</v>
          </cell>
          <cell r="GF90">
            <v>7949032</v>
          </cell>
          <cell r="GG90">
            <v>8192520</v>
          </cell>
          <cell r="GH90">
            <v>8709923</v>
          </cell>
          <cell r="GI90">
            <v>9266300</v>
          </cell>
          <cell r="GJ90">
            <v>9718073</v>
          </cell>
          <cell r="GK90">
            <v>10276634</v>
          </cell>
          <cell r="GL90">
            <v>12322243</v>
          </cell>
          <cell r="GM90">
            <v>11807585</v>
          </cell>
          <cell r="GN90">
            <v>12781020.949999999</v>
          </cell>
          <cell r="GO90">
            <v>13787081</v>
          </cell>
          <cell r="GP90">
            <v>15767699.549999999</v>
          </cell>
          <cell r="GQ90">
            <v>2.5816117436372184E-2</v>
          </cell>
          <cell r="GR90">
            <v>5.7678973391238786E-2</v>
          </cell>
          <cell r="GS90">
            <v>0.10444930761550363</v>
          </cell>
          <cell r="GT90">
            <v>0.14323397692649767</v>
          </cell>
          <cell r="GU90">
            <v>0.14843452538665536</v>
          </cell>
          <cell r="GV90">
            <v>0.14807647428710821</v>
          </cell>
          <cell r="GW90">
            <v>0.14258774783906394</v>
          </cell>
          <cell r="GX90">
            <v>0.16102252469185657</v>
          </cell>
          <cell r="GY90">
            <v>0.14871422193974926</v>
          </cell>
          <cell r="GZ90">
            <v>13.441025641025639</v>
          </cell>
          <cell r="HA90">
            <v>13.312969536861223</v>
          </cell>
          <cell r="HB90">
            <v>13.358196721311476</v>
          </cell>
          <cell r="HC90">
            <v>13.356385068762279</v>
          </cell>
          <cell r="HD90">
            <v>13.385142857142856</v>
          </cell>
          <cell r="HE90">
            <v>13.788892975358587</v>
          </cell>
          <cell r="HF90">
            <v>13.951997720960046</v>
          </cell>
          <cell r="HG90">
            <v>13.323913043478262</v>
          </cell>
          <cell r="HH90">
            <v>1576</v>
          </cell>
          <cell r="HI90" t="str">
            <v>Y</v>
          </cell>
        </row>
        <row r="91">
          <cell r="A91">
            <v>86</v>
          </cell>
          <cell r="B91">
            <v>1602</v>
          </cell>
          <cell r="C91" t="str">
            <v>Danville</v>
          </cell>
          <cell r="D91">
            <v>14.706792322366351</v>
          </cell>
          <cell r="E91">
            <v>34</v>
          </cell>
          <cell r="F91">
            <v>5.4</v>
          </cell>
          <cell r="G91">
            <v>1</v>
          </cell>
          <cell r="H91">
            <v>5.4764124274662072</v>
          </cell>
          <cell r="I91">
            <v>62</v>
          </cell>
          <cell r="J91">
            <v>1.9939246491608957</v>
          </cell>
          <cell r="K91">
            <v>10</v>
          </cell>
          <cell r="L91">
            <v>1.8364565644325368</v>
          </cell>
          <cell r="M91">
            <v>155</v>
          </cell>
          <cell r="N91">
            <v>0</v>
          </cell>
          <cell r="O91">
            <v>6</v>
          </cell>
          <cell r="P91">
            <v>2.1642676095759882E-2</v>
          </cell>
          <cell r="Q91">
            <v>329</v>
          </cell>
          <cell r="R91">
            <v>0</v>
          </cell>
          <cell r="S91">
            <v>8</v>
          </cell>
          <cell r="T91">
            <v>14.728434998462111</v>
          </cell>
          <cell r="U91">
            <v>57</v>
          </cell>
          <cell r="V91">
            <v>1.1073</v>
          </cell>
          <cell r="W91">
            <v>96</v>
          </cell>
          <cell r="X91">
            <v>0</v>
          </cell>
          <cell r="Y91">
            <v>1</v>
          </cell>
          <cell r="Z91">
            <v>0</v>
          </cell>
          <cell r="AA91">
            <v>249</v>
          </cell>
          <cell r="AB91">
            <v>0.33</v>
          </cell>
          <cell r="AC91">
            <v>1</v>
          </cell>
          <cell r="AD91">
            <v>0.33</v>
          </cell>
          <cell r="AE91">
            <v>244</v>
          </cell>
          <cell r="AF91">
            <v>0</v>
          </cell>
          <cell r="AG91">
            <v>19</v>
          </cell>
          <cell r="AH91">
            <v>1.09758</v>
          </cell>
          <cell r="AI91">
            <v>125</v>
          </cell>
          <cell r="AJ91">
            <v>2.5348800000000002</v>
          </cell>
          <cell r="AK91">
            <v>153</v>
          </cell>
          <cell r="AL91">
            <v>17.263310000000001</v>
          </cell>
          <cell r="AM91">
            <v>68</v>
          </cell>
          <cell r="AN91">
            <v>1714950</v>
          </cell>
          <cell r="AO91">
            <v>282</v>
          </cell>
          <cell r="AP91">
            <v>99340765</v>
          </cell>
          <cell r="AQ91">
            <v>302</v>
          </cell>
          <cell r="AR91">
            <v>0.1</v>
          </cell>
          <cell r="AS91">
            <v>7.1280888717515742E-2</v>
          </cell>
          <cell r="AT91">
            <v>0</v>
          </cell>
          <cell r="AU91">
            <v>0.1</v>
          </cell>
          <cell r="AV91">
            <v>191248</v>
          </cell>
          <cell r="AW91">
            <v>147</v>
          </cell>
          <cell r="AX91">
            <v>0</v>
          </cell>
          <cell r="AY91">
            <v>89</v>
          </cell>
          <cell r="AZ91">
            <v>0</v>
          </cell>
          <cell r="BA91">
            <v>2017</v>
          </cell>
          <cell r="BB91">
            <v>0</v>
          </cell>
          <cell r="BC91">
            <v>267</v>
          </cell>
          <cell r="BD91">
            <v>99340765</v>
          </cell>
          <cell r="BE91">
            <v>306</v>
          </cell>
          <cell r="BF91">
            <v>486.3</v>
          </cell>
          <cell r="BG91">
            <v>243</v>
          </cell>
          <cell r="BH91">
            <v>204278.76825005139</v>
          </cell>
          <cell r="BI91">
            <v>307</v>
          </cell>
          <cell r="BJ91">
            <v>0</v>
          </cell>
          <cell r="BK91">
            <v>267</v>
          </cell>
          <cell r="BL91">
            <v>204278.76825005139</v>
          </cell>
          <cell r="BM91">
            <v>322</v>
          </cell>
          <cell r="BN91">
            <v>0</v>
          </cell>
          <cell r="BO91">
            <v>267</v>
          </cell>
          <cell r="BP91">
            <v>536440</v>
          </cell>
          <cell r="BQ91">
            <v>302</v>
          </cell>
          <cell r="BR91">
            <v>544031</v>
          </cell>
          <cell r="BS91">
            <v>261</v>
          </cell>
          <cell r="BT91">
            <v>198078</v>
          </cell>
          <cell r="BU91">
            <v>84</v>
          </cell>
          <cell r="BV91">
            <v>182435</v>
          </cell>
          <cell r="BW91">
            <v>251</v>
          </cell>
          <cell r="BX91">
            <v>0</v>
          </cell>
          <cell r="BY91">
            <v>6</v>
          </cell>
          <cell r="BZ91">
            <v>1460984</v>
          </cell>
          <cell r="CA91">
            <v>275</v>
          </cell>
          <cell r="CB91">
            <v>2150</v>
          </cell>
          <cell r="CC91">
            <v>334</v>
          </cell>
          <cell r="CD91">
            <v>110000</v>
          </cell>
          <cell r="CE91">
            <v>238</v>
          </cell>
          <cell r="CF91">
            <v>0</v>
          </cell>
          <cell r="CG91">
            <v>2</v>
          </cell>
          <cell r="CH91">
            <v>0</v>
          </cell>
          <cell r="CI91">
            <v>249</v>
          </cell>
          <cell r="CJ91">
            <v>32782</v>
          </cell>
          <cell r="CK91">
            <v>284</v>
          </cell>
          <cell r="CL91">
            <v>32782</v>
          </cell>
          <cell r="CM91">
            <v>328</v>
          </cell>
          <cell r="CN91">
            <v>0</v>
          </cell>
          <cell r="CO91">
            <v>19</v>
          </cell>
          <cell r="CP91">
            <v>109034</v>
          </cell>
          <cell r="CQ91">
            <v>160</v>
          </cell>
          <cell r="CR91">
            <v>1714950</v>
          </cell>
          <cell r="CS91">
            <v>282</v>
          </cell>
          <cell r="CT91">
            <v>486.3</v>
          </cell>
          <cell r="CU91">
            <v>243</v>
          </cell>
          <cell r="CV91">
            <v>5768</v>
          </cell>
          <cell r="CW91">
            <v>184</v>
          </cell>
          <cell r="CX91">
            <v>2804978</v>
          </cell>
          <cell r="CY91">
            <v>246</v>
          </cell>
          <cell r="CZ91">
            <v>485.8</v>
          </cell>
          <cell r="DA91">
            <v>240</v>
          </cell>
          <cell r="DB91">
            <v>5883</v>
          </cell>
          <cell r="DC91">
            <v>185</v>
          </cell>
          <cell r="DD91">
            <v>2857961</v>
          </cell>
          <cell r="DE91">
            <v>243</v>
          </cell>
          <cell r="DF91">
            <v>52983</v>
          </cell>
          <cell r="DG91">
            <v>163</v>
          </cell>
          <cell r="DH91">
            <v>0</v>
          </cell>
          <cell r="DI91">
            <v>223</v>
          </cell>
          <cell r="DJ91" t="str">
            <v>No Guar</v>
          </cell>
          <cell r="DK91">
            <v>535</v>
          </cell>
          <cell r="DL91">
            <v>532</v>
          </cell>
          <cell r="DM91">
            <v>546.20000000000005</v>
          </cell>
          <cell r="DN91">
            <v>545.20000000000005</v>
          </cell>
          <cell r="DO91">
            <v>492</v>
          </cell>
          <cell r="DP91">
            <v>472.5</v>
          </cell>
          <cell r="DQ91">
            <v>461.6</v>
          </cell>
          <cell r="DR91">
            <v>273</v>
          </cell>
          <cell r="DS91">
            <v>461.5</v>
          </cell>
          <cell r="DT91">
            <v>270</v>
          </cell>
          <cell r="DU91">
            <v>468.5</v>
          </cell>
          <cell r="DV91">
            <v>265</v>
          </cell>
          <cell r="DW91">
            <v>457.9</v>
          </cell>
          <cell r="DX91">
            <v>268</v>
          </cell>
          <cell r="DY91">
            <v>476.6</v>
          </cell>
          <cell r="DZ91">
            <v>259</v>
          </cell>
          <cell r="EA91">
            <v>464.1</v>
          </cell>
          <cell r="EB91">
            <v>260</v>
          </cell>
          <cell r="EC91">
            <v>489.5</v>
          </cell>
          <cell r="ED91">
            <v>245</v>
          </cell>
          <cell r="EE91">
            <v>486.3</v>
          </cell>
          <cell r="EF91">
            <v>242</v>
          </cell>
          <cell r="EG91">
            <v>485.8</v>
          </cell>
          <cell r="EH91">
            <v>239</v>
          </cell>
          <cell r="EI91">
            <v>3530.1564429806504</v>
          </cell>
          <cell r="EJ91">
            <v>291</v>
          </cell>
          <cell r="EK91">
            <v>3007.3775216138329</v>
          </cell>
          <cell r="EL91">
            <v>256</v>
          </cell>
          <cell r="EM91">
            <v>186872</v>
          </cell>
          <cell r="EN91">
            <v>349.29345794392526</v>
          </cell>
          <cell r="EO91">
            <v>264260</v>
          </cell>
          <cell r="EP91">
            <v>496.72932330827069</v>
          </cell>
          <cell r="EQ91">
            <v>165372</v>
          </cell>
          <cell r="ER91">
            <v>302.76821677041374</v>
          </cell>
          <cell r="ES91">
            <v>403463</v>
          </cell>
          <cell r="ET91">
            <v>740.02751283932491</v>
          </cell>
          <cell r="EU91">
            <v>557650</v>
          </cell>
          <cell r="EV91">
            <v>1133.4349593495936</v>
          </cell>
          <cell r="EW91">
            <v>610815</v>
          </cell>
          <cell r="EX91">
            <v>1292.7301587301588</v>
          </cell>
          <cell r="EY91">
            <v>609067</v>
          </cell>
          <cell r="EZ91">
            <v>1319.4692374350086</v>
          </cell>
          <cell r="FA91">
            <v>813704</v>
          </cell>
          <cell r="FB91">
            <v>1762.790294627383</v>
          </cell>
          <cell r="FC91">
            <v>878830</v>
          </cell>
          <cell r="FD91">
            <v>1904.2903575297942</v>
          </cell>
          <cell r="FE91">
            <v>620066</v>
          </cell>
          <cell r="FF91">
            <v>1323.513340448239</v>
          </cell>
          <cell r="FG91">
            <v>372989</v>
          </cell>
          <cell r="FH91">
            <v>814.56431535269712</v>
          </cell>
          <cell r="FI91">
            <v>189146</v>
          </cell>
          <cell r="FJ91">
            <v>396.8652958455728</v>
          </cell>
          <cell r="FK91">
            <v>258263</v>
          </cell>
          <cell r="FL91">
            <v>531.07752416203994</v>
          </cell>
          <cell r="FM91">
            <v>468501</v>
          </cell>
          <cell r="FN91">
            <v>964.39069575957183</v>
          </cell>
          <cell r="FO91">
            <v>6.3926962508009166E-2</v>
          </cell>
          <cell r="FP91">
            <v>8.3311002310866744E-2</v>
          </cell>
          <cell r="FQ91">
            <v>4.9161555456726937E-2</v>
          </cell>
          <cell r="FR91">
            <v>0.11225853159609266</v>
          </cell>
          <cell r="FS91">
            <v>0.14557741225413826</v>
          </cell>
          <cell r="FT91">
            <v>0.15186197905012516</v>
          </cell>
          <cell r="FU91">
            <v>0.14805402088960712</v>
          </cell>
          <cell r="FV91">
            <v>0.21969057179205284</v>
          </cell>
          <cell r="FW91">
            <v>0.2303689158324991</v>
          </cell>
          <cell r="FX91">
            <v>0.1509454263778755</v>
          </cell>
          <cell r="FY91">
            <v>8.2649552460525369E-2</v>
          </cell>
          <cell r="FZ91">
            <v>4.1245585544156922E-2</v>
          </cell>
          <cell r="GA91">
            <v>5.4714697079091969E-2</v>
          </cell>
          <cell r="GB91">
            <v>9.2877696665951956E-2</v>
          </cell>
          <cell r="GC91">
            <v>2736339</v>
          </cell>
          <cell r="GD91">
            <v>2907710</v>
          </cell>
          <cell r="GE91">
            <v>3198476</v>
          </cell>
          <cell r="GF91">
            <v>3190589</v>
          </cell>
          <cell r="GG91">
            <v>3272958</v>
          </cell>
          <cell r="GH91">
            <v>3411357</v>
          </cell>
          <cell r="GI91">
            <v>3504749</v>
          </cell>
          <cell r="GJ91">
            <v>3703864</v>
          </cell>
          <cell r="GK91">
            <v>3814881</v>
          </cell>
          <cell r="GL91">
            <v>4107882</v>
          </cell>
          <cell r="GM91">
            <v>4512898</v>
          </cell>
          <cell r="GN91">
            <v>4585848.34</v>
          </cell>
          <cell r="GO91">
            <v>4651059</v>
          </cell>
          <cell r="GP91">
            <v>5044278.84</v>
          </cell>
          <cell r="GQ91">
            <v>3.864099895366489E-3</v>
          </cell>
          <cell r="GR91">
            <v>-1.4769476010629156E-2</v>
          </cell>
          <cell r="GS91">
            <v>-3.6493756805993191E-2</v>
          </cell>
          <cell r="GT91">
            <v>-8.1412796748239452E-2</v>
          </cell>
          <cell r="GU91">
            <v>-0.10701930027328847</v>
          </cell>
          <cell r="GV91">
            <v>-0.15070324418551362</v>
          </cell>
          <cell r="GW91">
            <v>-0.17930543400753529</v>
          </cell>
          <cell r="GX91">
            <v>-0.15247963562732075</v>
          </cell>
          <cell r="GY91">
            <v>-7.5555182194530349E-2</v>
          </cell>
          <cell r="GZ91">
            <v>14.784313725490197</v>
          </cell>
          <cell r="HA91">
            <v>14.489171974522295</v>
          </cell>
          <cell r="HB91">
            <v>14.268664296597256</v>
          </cell>
          <cell r="HC91">
            <v>14.931612903225806</v>
          </cell>
          <cell r="HD91">
            <v>14.468982630272954</v>
          </cell>
          <cell r="HE91">
            <v>14.557084238474536</v>
          </cell>
          <cell r="HF91">
            <v>14.044308272448738</v>
          </cell>
          <cell r="HG91">
            <v>11.309302325581395</v>
          </cell>
          <cell r="HH91">
            <v>1602</v>
          </cell>
          <cell r="HI91" t="str">
            <v>Y</v>
          </cell>
        </row>
        <row r="92">
          <cell r="A92">
            <v>87</v>
          </cell>
          <cell r="B92">
            <v>1611</v>
          </cell>
          <cell r="C92" t="str">
            <v>Davenport</v>
          </cell>
          <cell r="D92">
            <v>13.544951782767821</v>
          </cell>
          <cell r="E92">
            <v>83</v>
          </cell>
          <cell r="F92">
            <v>5.4</v>
          </cell>
          <cell r="G92">
            <v>1</v>
          </cell>
          <cell r="H92">
            <v>5.2821676503132133</v>
          </cell>
          <cell r="I92">
            <v>77</v>
          </cell>
          <cell r="J92">
            <v>0.34438045010133778</v>
          </cell>
          <cell r="K92">
            <v>193</v>
          </cell>
          <cell r="L92">
            <v>2.5184036749052248</v>
          </cell>
          <cell r="M92">
            <v>88</v>
          </cell>
          <cell r="N92">
            <v>0</v>
          </cell>
          <cell r="O92">
            <v>6</v>
          </cell>
          <cell r="P92">
            <v>1.8123453601852189</v>
          </cell>
          <cell r="Q92">
            <v>16</v>
          </cell>
          <cell r="R92">
            <v>0</v>
          </cell>
          <cell r="S92">
            <v>8</v>
          </cell>
          <cell r="T92">
            <v>15.35729714295304</v>
          </cell>
          <cell r="U92">
            <v>30</v>
          </cell>
          <cell r="V92">
            <v>0.45545999999999998</v>
          </cell>
          <cell r="W92">
            <v>305</v>
          </cell>
          <cell r="X92">
            <v>0</v>
          </cell>
          <cell r="Y92">
            <v>1</v>
          </cell>
          <cell r="Z92">
            <v>0.97</v>
          </cell>
          <cell r="AA92">
            <v>59</v>
          </cell>
          <cell r="AB92">
            <v>0.33</v>
          </cell>
          <cell r="AC92">
            <v>1</v>
          </cell>
          <cell r="AD92">
            <v>1.3</v>
          </cell>
          <cell r="AE92">
            <v>57</v>
          </cell>
          <cell r="AF92">
            <v>0</v>
          </cell>
          <cell r="AG92">
            <v>19</v>
          </cell>
          <cell r="AH92">
            <v>0</v>
          </cell>
          <cell r="AI92">
            <v>184</v>
          </cell>
          <cell r="AJ92">
            <v>1.75546</v>
          </cell>
          <cell r="AK92">
            <v>246</v>
          </cell>
          <cell r="AL92">
            <v>17.112760000000002</v>
          </cell>
          <cell r="AM92">
            <v>74</v>
          </cell>
          <cell r="AN92">
            <v>64011985</v>
          </cell>
          <cell r="AO92">
            <v>3</v>
          </cell>
          <cell r="AP92">
            <v>3732523143</v>
          </cell>
          <cell r="AQ92">
            <v>5</v>
          </cell>
          <cell r="AR92">
            <v>0</v>
          </cell>
          <cell r="AS92">
            <v>7.4709812484459986E-2</v>
          </cell>
          <cell r="AT92">
            <v>0</v>
          </cell>
          <cell r="AU92">
            <v>0</v>
          </cell>
          <cell r="AV92">
            <v>0</v>
          </cell>
          <cell r="AW92">
            <v>284</v>
          </cell>
          <cell r="AX92">
            <v>0</v>
          </cell>
          <cell r="AY92">
            <v>89</v>
          </cell>
          <cell r="AZ92">
            <v>2019</v>
          </cell>
          <cell r="BA92">
            <v>2012</v>
          </cell>
          <cell r="BB92">
            <v>106336358</v>
          </cell>
          <cell r="BC92">
            <v>18</v>
          </cell>
          <cell r="BD92">
            <v>3838859501</v>
          </cell>
          <cell r="BE92">
            <v>5</v>
          </cell>
          <cell r="BF92">
            <v>16201.7</v>
          </cell>
          <cell r="BG92">
            <v>3</v>
          </cell>
          <cell r="BH92">
            <v>230378.4876278415</v>
          </cell>
          <cell r="BI92">
            <v>268</v>
          </cell>
          <cell r="BJ92">
            <v>6563.2839763728498</v>
          </cell>
          <cell r="BK92">
            <v>171</v>
          </cell>
          <cell r="BL92">
            <v>236941.77160421436</v>
          </cell>
          <cell r="BM92">
            <v>270</v>
          </cell>
          <cell r="BN92">
            <v>2.7699986929008477E-2</v>
          </cell>
          <cell r="BO92">
            <v>161</v>
          </cell>
          <cell r="BP92">
            <v>20155625</v>
          </cell>
          <cell r="BQ92">
            <v>5</v>
          </cell>
          <cell r="BR92">
            <v>19715813</v>
          </cell>
          <cell r="BS92">
            <v>3</v>
          </cell>
          <cell r="BT92">
            <v>1285408</v>
          </cell>
          <cell r="BU92">
            <v>14</v>
          </cell>
          <cell r="BV92">
            <v>9400000</v>
          </cell>
          <cell r="BW92">
            <v>1</v>
          </cell>
          <cell r="BX92">
            <v>0</v>
          </cell>
          <cell r="BY92">
            <v>6</v>
          </cell>
          <cell r="BZ92">
            <v>50556846</v>
          </cell>
          <cell r="CA92">
            <v>3</v>
          </cell>
          <cell r="CB92">
            <v>6764621</v>
          </cell>
          <cell r="CC92">
            <v>2</v>
          </cell>
          <cell r="CD92">
            <v>1700000</v>
          </cell>
          <cell r="CE92">
            <v>10</v>
          </cell>
          <cell r="CF92">
            <v>0</v>
          </cell>
          <cell r="CG92">
            <v>2</v>
          </cell>
          <cell r="CH92">
            <v>3723694</v>
          </cell>
          <cell r="CI92">
            <v>4</v>
          </cell>
          <cell r="CJ92">
            <v>1266824</v>
          </cell>
          <cell r="CK92">
            <v>4</v>
          </cell>
          <cell r="CL92">
            <v>4990518</v>
          </cell>
          <cell r="CM92">
            <v>4</v>
          </cell>
          <cell r="CN92">
            <v>0</v>
          </cell>
          <cell r="CO92">
            <v>19</v>
          </cell>
          <cell r="CP92">
            <v>0</v>
          </cell>
          <cell r="CQ92">
            <v>185</v>
          </cell>
          <cell r="CR92">
            <v>64011985</v>
          </cell>
          <cell r="CS92">
            <v>3</v>
          </cell>
          <cell r="CT92">
            <v>16201.7</v>
          </cell>
          <cell r="CU92">
            <v>3</v>
          </cell>
          <cell r="CV92">
            <v>5768</v>
          </cell>
          <cell r="CW92">
            <v>184</v>
          </cell>
          <cell r="CX92">
            <v>93451406</v>
          </cell>
          <cell r="CY92">
            <v>3</v>
          </cell>
          <cell r="CZ92">
            <v>16075.2</v>
          </cell>
          <cell r="DA92">
            <v>3</v>
          </cell>
          <cell r="DB92">
            <v>5883</v>
          </cell>
          <cell r="DC92">
            <v>185</v>
          </cell>
          <cell r="DD92">
            <v>94570402</v>
          </cell>
          <cell r="DE92">
            <v>3</v>
          </cell>
          <cell r="DF92">
            <v>1118996</v>
          </cell>
          <cell r="DG92">
            <v>11</v>
          </cell>
          <cell r="DH92">
            <v>0</v>
          </cell>
          <cell r="DI92">
            <v>223</v>
          </cell>
          <cell r="DJ92" t="str">
            <v>No Guar</v>
          </cell>
          <cell r="DK92">
            <v>17624.7</v>
          </cell>
          <cell r="DL92">
            <v>17656.5</v>
          </cell>
          <cell r="DM92">
            <v>17805.2</v>
          </cell>
          <cell r="DN92">
            <v>17561.3</v>
          </cell>
          <cell r="DO92">
            <v>17705.900000000001</v>
          </cell>
          <cell r="DP92">
            <v>17376.900000000001</v>
          </cell>
          <cell r="DQ92">
            <v>17163.599999999999</v>
          </cell>
          <cell r="DR92">
            <v>3</v>
          </cell>
          <cell r="DS92">
            <v>17161.7</v>
          </cell>
          <cell r="DT92">
            <v>3</v>
          </cell>
          <cell r="DU92">
            <v>16969.3</v>
          </cell>
          <cell r="DV92">
            <v>3</v>
          </cell>
          <cell r="DW92">
            <v>16809</v>
          </cell>
          <cell r="DX92">
            <v>3</v>
          </cell>
          <cell r="DY92">
            <v>16704.2</v>
          </cell>
          <cell r="DZ92">
            <v>3</v>
          </cell>
          <cell r="EA92">
            <v>16492</v>
          </cell>
          <cell r="EB92">
            <v>3</v>
          </cell>
          <cell r="EC92">
            <v>16237</v>
          </cell>
          <cell r="ED92">
            <v>3</v>
          </cell>
          <cell r="EE92">
            <v>16201.7</v>
          </cell>
          <cell r="EF92">
            <v>3</v>
          </cell>
          <cell r="EG92">
            <v>16075.2</v>
          </cell>
          <cell r="EH92">
            <v>3</v>
          </cell>
          <cell r="EI92">
            <v>3982.0335050263757</v>
          </cell>
          <cell r="EJ92">
            <v>225</v>
          </cell>
          <cell r="EK92">
            <v>3145.0212750074647</v>
          </cell>
          <cell r="EL92">
            <v>233</v>
          </cell>
          <cell r="EM92">
            <v>4374232</v>
          </cell>
          <cell r="EN92">
            <v>248.18760035631811</v>
          </cell>
          <cell r="EO92">
            <v>2603342</v>
          </cell>
          <cell r="EP92">
            <v>147.44383088381051</v>
          </cell>
          <cell r="EQ92">
            <v>2463217</v>
          </cell>
          <cell r="ER92">
            <v>138.34256284680879</v>
          </cell>
          <cell r="ES92">
            <v>1320714</v>
          </cell>
          <cell r="ET92">
            <v>75.205935779241855</v>
          </cell>
          <cell r="EU92">
            <v>1618089</v>
          </cell>
          <cell r="EV92">
            <v>91.386995295353515</v>
          </cell>
          <cell r="EW92">
            <v>463043</v>
          </cell>
          <cell r="EX92">
            <v>26.647042913292932</v>
          </cell>
          <cell r="EY92">
            <v>3053499</v>
          </cell>
          <cell r="EZ92">
            <v>177.90550933370622</v>
          </cell>
          <cell r="FA92">
            <v>2298441</v>
          </cell>
          <cell r="FB92">
            <v>133.91368943578271</v>
          </cell>
          <cell r="FC92">
            <v>3423559</v>
          </cell>
          <cell r="FD92">
            <v>199.48833740247179</v>
          </cell>
          <cell r="FE92">
            <v>1734294</v>
          </cell>
          <cell r="FF92">
            <v>102.20185865062201</v>
          </cell>
          <cell r="FG92">
            <v>21105790</v>
          </cell>
          <cell r="FH92">
            <v>1255.6243678981498</v>
          </cell>
          <cell r="FI92">
            <v>19483683</v>
          </cell>
          <cell r="FJ92">
            <v>1166.3942601261958</v>
          </cell>
          <cell r="FK92">
            <v>16622962</v>
          </cell>
          <cell r="FL92">
            <v>1026.0010986501416</v>
          </cell>
          <cell r="FM92">
            <v>14762441</v>
          </cell>
          <cell r="FN92">
            <v>918.33638150691741</v>
          </cell>
          <cell r="FO92">
            <v>4.3784723315294698E-2</v>
          </cell>
          <cell r="FP92">
            <v>2.4989920152479347E-2</v>
          </cell>
          <cell r="FQ92">
            <v>2.2714620583477882E-2</v>
          </cell>
          <cell r="FR92">
            <v>1.1887887722786506E-2</v>
          </cell>
          <cell r="FS92">
            <v>1.3931610095415603E-2</v>
          </cell>
          <cell r="FT92">
            <v>3.8202176498472605E-3</v>
          </cell>
          <cell r="FU92">
            <v>2.4636162845904627E-2</v>
          </cell>
          <cell r="FV92">
            <v>1.8414922038023765E-2</v>
          </cell>
          <cell r="FW92">
            <v>2.7032347635984756E-2</v>
          </cell>
          <cell r="FX92">
            <v>1.3113388367462564E-2</v>
          </cell>
          <cell r="FY92">
            <v>0.15407331229497995</v>
          </cell>
          <cell r="FZ92">
            <v>0.13708627423065292</v>
          </cell>
          <cell r="GA92">
            <v>0.11335395725890725</v>
          </cell>
          <cell r="GB92">
            <v>9.4775503545763487E-2</v>
          </cell>
          <cell r="GC92">
            <v>95528923</v>
          </cell>
          <cell r="GD92">
            <v>101572341</v>
          </cell>
          <cell r="GE92">
            <v>105978700</v>
          </cell>
          <cell r="GF92">
            <v>109776735</v>
          </cell>
          <cell r="GG92">
            <v>114527065</v>
          </cell>
          <cell r="GH92">
            <v>120745496</v>
          </cell>
          <cell r="GI92">
            <v>120890275</v>
          </cell>
          <cell r="GJ92">
            <v>124814050</v>
          </cell>
          <cell r="GK92">
            <v>126646751</v>
          </cell>
          <cell r="GL92">
            <v>132253690</v>
          </cell>
          <cell r="GM92">
            <v>136985372</v>
          </cell>
          <cell r="GN92">
            <v>142127161.22999999</v>
          </cell>
          <cell r="GO92">
            <v>149543729</v>
          </cell>
          <cell r="GP92">
            <v>155762200.65000001</v>
          </cell>
          <cell r="GQ92">
            <v>-3.6682760896635129E-2</v>
          </cell>
          <cell r="GR92">
            <v>-2.271947185950297E-2</v>
          </cell>
          <cell r="GS92">
            <v>-8.6406548235731118E-3</v>
          </cell>
          <cell r="GT92">
            <v>3.2989496780429914E-3</v>
          </cell>
          <cell r="GU92">
            <v>-6.8686691847424943E-5</v>
          </cell>
          <cell r="GV92">
            <v>3.2800415941964298E-2</v>
          </cell>
          <cell r="GW92">
            <v>5.5734794146911855E-2</v>
          </cell>
          <cell r="GX92">
            <v>5.810575915215023E-2</v>
          </cell>
          <cell r="GY92">
            <v>7.0102434839744543E-2</v>
          </cell>
          <cell r="GZ92">
            <v>13.392983224989653</v>
          </cell>
          <cell r="HA92">
            <v>12.989724390632466</v>
          </cell>
          <cell r="HB92">
            <v>12.749378562970978</v>
          </cell>
          <cell r="HC92">
            <v>12.636399278601115</v>
          </cell>
          <cell r="HD92">
            <v>12.888464896678848</v>
          </cell>
          <cell r="HE92">
            <v>13.355984935320123</v>
          </cell>
          <cell r="HF92">
            <v>13.438314402320893</v>
          </cell>
          <cell r="HG92">
            <v>14.796073059360731</v>
          </cell>
          <cell r="HH92">
            <v>1611</v>
          </cell>
          <cell r="HI92" t="str">
            <v>Y</v>
          </cell>
        </row>
        <row r="93">
          <cell r="A93">
            <v>88</v>
          </cell>
          <cell r="B93">
            <v>1619</v>
          </cell>
          <cell r="C93" t="str">
            <v>Davis County</v>
          </cell>
          <cell r="D93">
            <v>11.341741805397998</v>
          </cell>
          <cell r="E93">
            <v>237</v>
          </cell>
          <cell r="F93">
            <v>5.4</v>
          </cell>
          <cell r="G93">
            <v>1</v>
          </cell>
          <cell r="H93">
            <v>5.6067552148352258</v>
          </cell>
          <cell r="I93">
            <v>51</v>
          </cell>
          <cell r="J93">
            <v>0.33498838376316709</v>
          </cell>
          <cell r="K93">
            <v>196</v>
          </cell>
          <cell r="L93">
            <v>0.4178006507479104</v>
          </cell>
          <cell r="M93">
            <v>298</v>
          </cell>
          <cell r="N93">
            <v>0</v>
          </cell>
          <cell r="O93">
            <v>6</v>
          </cell>
          <cell r="P93">
            <v>1.375303648112449</v>
          </cell>
          <cell r="Q93">
            <v>42</v>
          </cell>
          <cell r="R93">
            <v>0.4178006507479104</v>
          </cell>
          <cell r="S93">
            <v>4</v>
          </cell>
          <cell r="T93">
            <v>12.717045453510448</v>
          </cell>
          <cell r="U93">
            <v>177</v>
          </cell>
          <cell r="V93">
            <v>1.18238</v>
          </cell>
          <cell r="W93">
            <v>80</v>
          </cell>
          <cell r="X93">
            <v>0</v>
          </cell>
          <cell r="Y93">
            <v>1</v>
          </cell>
          <cell r="Z93">
            <v>0</v>
          </cell>
          <cell r="AA93">
            <v>249</v>
          </cell>
          <cell r="AB93">
            <v>0.33</v>
          </cell>
          <cell r="AC93">
            <v>1</v>
          </cell>
          <cell r="AD93">
            <v>0.33</v>
          </cell>
          <cell r="AE93">
            <v>244</v>
          </cell>
          <cell r="AF93">
            <v>0</v>
          </cell>
          <cell r="AG93">
            <v>19</v>
          </cell>
          <cell r="AH93">
            <v>0</v>
          </cell>
          <cell r="AI93">
            <v>184</v>
          </cell>
          <cell r="AJ93">
            <v>1.5123800000000001</v>
          </cell>
          <cell r="AK93">
            <v>269</v>
          </cell>
          <cell r="AL93">
            <v>14.229430000000001</v>
          </cell>
          <cell r="AM93">
            <v>226</v>
          </cell>
          <cell r="AN93">
            <v>3408467</v>
          </cell>
          <cell r="AO93">
            <v>132</v>
          </cell>
          <cell r="AP93">
            <v>239348598</v>
          </cell>
          <cell r="AQ93">
            <v>121</v>
          </cell>
          <cell r="AR93">
            <v>0</v>
          </cell>
          <cell r="AS93">
            <v>5.0199920538370628E-2</v>
          </cell>
          <cell r="AT93">
            <v>0</v>
          </cell>
          <cell r="AU93">
            <v>0</v>
          </cell>
          <cell r="AV93">
            <v>0</v>
          </cell>
          <cell r="AW93">
            <v>284</v>
          </cell>
          <cell r="AX93">
            <v>0</v>
          </cell>
          <cell r="AY93">
            <v>89</v>
          </cell>
          <cell r="AZ93">
            <v>0</v>
          </cell>
          <cell r="BA93">
            <v>2015</v>
          </cell>
          <cell r="BB93">
            <v>8104494</v>
          </cell>
          <cell r="BC93">
            <v>143</v>
          </cell>
          <cell r="BD93">
            <v>247453092</v>
          </cell>
          <cell r="BE93">
            <v>121</v>
          </cell>
          <cell r="BF93">
            <v>1194.8</v>
          </cell>
          <cell r="BG93">
            <v>96</v>
          </cell>
          <cell r="BH93">
            <v>200325.24104452628</v>
          </cell>
          <cell r="BI93">
            <v>311</v>
          </cell>
          <cell r="BJ93">
            <v>6783.1386006026114</v>
          </cell>
          <cell r="BK93">
            <v>168</v>
          </cell>
          <cell r="BL93">
            <v>207108.37964512891</v>
          </cell>
          <cell r="BM93">
            <v>316</v>
          </cell>
          <cell r="BN93">
            <v>3.275163763158797E-2</v>
          </cell>
          <cell r="BO93">
            <v>145</v>
          </cell>
          <cell r="BP93">
            <v>1292482</v>
          </cell>
          <cell r="BQ93">
            <v>123</v>
          </cell>
          <cell r="BR93">
            <v>1341969</v>
          </cell>
          <cell r="BS93">
            <v>94</v>
          </cell>
          <cell r="BT93">
            <v>80179</v>
          </cell>
          <cell r="BU93">
            <v>165</v>
          </cell>
          <cell r="BV93">
            <v>100000</v>
          </cell>
          <cell r="BW93">
            <v>285</v>
          </cell>
          <cell r="BX93">
            <v>0</v>
          </cell>
          <cell r="BY93">
            <v>6</v>
          </cell>
          <cell r="BZ93">
            <v>2714630</v>
          </cell>
          <cell r="CA93">
            <v>138</v>
          </cell>
          <cell r="CB93">
            <v>329177</v>
          </cell>
          <cell r="CC93">
            <v>48</v>
          </cell>
          <cell r="CD93">
            <v>283000</v>
          </cell>
          <cell r="CE93">
            <v>86</v>
          </cell>
          <cell r="CF93">
            <v>0</v>
          </cell>
          <cell r="CG93">
            <v>2</v>
          </cell>
          <cell r="CH93">
            <v>0</v>
          </cell>
          <cell r="CI93">
            <v>249</v>
          </cell>
          <cell r="CJ93">
            <v>81660</v>
          </cell>
          <cell r="CK93">
            <v>110</v>
          </cell>
          <cell r="CL93">
            <v>81660</v>
          </cell>
          <cell r="CM93">
            <v>241</v>
          </cell>
          <cell r="CN93">
            <v>0</v>
          </cell>
          <cell r="CO93">
            <v>19</v>
          </cell>
          <cell r="CP93">
            <v>0</v>
          </cell>
          <cell r="CQ93">
            <v>185</v>
          </cell>
          <cell r="CR93">
            <v>3408467</v>
          </cell>
          <cell r="CS93">
            <v>132</v>
          </cell>
          <cell r="CT93">
            <v>1194.8</v>
          </cell>
          <cell r="CU93">
            <v>96</v>
          </cell>
          <cell r="CV93">
            <v>5768</v>
          </cell>
          <cell r="CW93">
            <v>184</v>
          </cell>
          <cell r="CX93">
            <v>6891606</v>
          </cell>
          <cell r="CY93">
            <v>96</v>
          </cell>
          <cell r="CZ93">
            <v>1174.4000000000001</v>
          </cell>
          <cell r="DA93">
            <v>96</v>
          </cell>
          <cell r="DB93">
            <v>5883</v>
          </cell>
          <cell r="DC93">
            <v>185</v>
          </cell>
          <cell r="DD93">
            <v>6960522</v>
          </cell>
          <cell r="DE93">
            <v>98</v>
          </cell>
          <cell r="DF93">
            <v>68916</v>
          </cell>
          <cell r="DG93">
            <v>146</v>
          </cell>
          <cell r="DH93">
            <v>51527</v>
          </cell>
          <cell r="DI93">
            <v>147</v>
          </cell>
          <cell r="DJ93" t="str">
            <v>101</v>
          </cell>
          <cell r="DK93">
            <v>1378.7</v>
          </cell>
          <cell r="DL93">
            <v>1385.3</v>
          </cell>
          <cell r="DM93">
            <v>1322.9</v>
          </cell>
          <cell r="DN93">
            <v>1289.5</v>
          </cell>
          <cell r="DO93">
            <v>1277.4000000000001</v>
          </cell>
          <cell r="DP93">
            <v>1282.8</v>
          </cell>
          <cell r="DQ93">
            <v>1274.0999999999999</v>
          </cell>
          <cell r="DR93">
            <v>87</v>
          </cell>
          <cell r="DS93">
            <v>1248.0999999999999</v>
          </cell>
          <cell r="DT93">
            <v>90</v>
          </cell>
          <cell r="DU93">
            <v>1280.4000000000001</v>
          </cell>
          <cell r="DV93">
            <v>89</v>
          </cell>
          <cell r="DW93">
            <v>1225.3</v>
          </cell>
          <cell r="DX93">
            <v>94</v>
          </cell>
          <cell r="DY93">
            <v>1220.5</v>
          </cell>
          <cell r="DZ93">
            <v>93</v>
          </cell>
          <cell r="EA93">
            <v>1220.2</v>
          </cell>
          <cell r="EB93">
            <v>93</v>
          </cell>
          <cell r="EC93">
            <v>1228.8</v>
          </cell>
          <cell r="ED93">
            <v>92</v>
          </cell>
          <cell r="EE93">
            <v>1194.8</v>
          </cell>
          <cell r="EF93">
            <v>96</v>
          </cell>
          <cell r="EG93">
            <v>1174.4000000000001</v>
          </cell>
          <cell r="EH93">
            <v>96</v>
          </cell>
          <cell r="EI93">
            <v>2902.3050068119887</v>
          </cell>
          <cell r="EJ93">
            <v>344</v>
          </cell>
          <cell r="EK93">
            <v>2311.5037465940054</v>
          </cell>
          <cell r="EL93">
            <v>343</v>
          </cell>
          <cell r="EM93">
            <v>700889</v>
          </cell>
          <cell r="EN93">
            <v>508.3694784942337</v>
          </cell>
          <cell r="EO93">
            <v>626867</v>
          </cell>
          <cell r="EP93">
            <v>452.51353497437378</v>
          </cell>
          <cell r="EQ93">
            <v>802173</v>
          </cell>
          <cell r="ER93">
            <v>606.37463149142036</v>
          </cell>
          <cell r="ES93">
            <v>1019897</v>
          </cell>
          <cell r="ET93">
            <v>790.92438929817763</v>
          </cell>
          <cell r="EU93">
            <v>1573488</v>
          </cell>
          <cell r="EV93">
            <v>1231.7895725692813</v>
          </cell>
          <cell r="EW93">
            <v>1890620</v>
          </cell>
          <cell r="EX93">
            <v>1473.8228874337387</v>
          </cell>
          <cell r="EY93">
            <v>2147829</v>
          </cell>
          <cell r="EZ93">
            <v>1685.7617141511657</v>
          </cell>
          <cell r="FA93">
            <v>2555449</v>
          </cell>
          <cell r="FB93">
            <v>2005.6895063181855</v>
          </cell>
          <cell r="FC93">
            <v>2419388</v>
          </cell>
          <cell r="FD93">
            <v>1938.4568544187166</v>
          </cell>
          <cell r="FE93">
            <v>2096092</v>
          </cell>
          <cell r="FF93">
            <v>1637.0602936582318</v>
          </cell>
          <cell r="FG93">
            <v>3430814</v>
          </cell>
          <cell r="FH93">
            <v>2799.978780706766</v>
          </cell>
          <cell r="FI93">
            <v>3257399</v>
          </cell>
          <cell r="FJ93">
            <v>2668.9053666530112</v>
          </cell>
          <cell r="FK93">
            <v>3055925</v>
          </cell>
          <cell r="FL93">
            <v>2557.6874790759962</v>
          </cell>
          <cell r="FM93">
            <v>2965378</v>
          </cell>
          <cell r="FN93">
            <v>2525.0153269754765</v>
          </cell>
          <cell r="FO93">
            <v>9.0383060486288871E-2</v>
          </cell>
          <cell r="FP93">
            <v>7.9450149155894365E-2</v>
          </cell>
          <cell r="FQ93">
            <v>0.10070133016347381</v>
          </cell>
          <cell r="FR93">
            <v>0.12100029897210543</v>
          </cell>
          <cell r="FS93">
            <v>0.17485700455165087</v>
          </cell>
          <cell r="FT93">
            <v>0.19233359444144904</v>
          </cell>
          <cell r="FU93">
            <v>0.20563840681502407</v>
          </cell>
          <cell r="FV93">
            <v>0.3088720632545866</v>
          </cell>
          <cell r="FW93">
            <v>0.27367057473594292</v>
          </cell>
          <cell r="FX93">
            <v>0.21063063218773118</v>
          </cell>
          <cell r="FY93">
            <v>0.3594299264317789</v>
          </cell>
          <cell r="FZ93">
            <v>0.33558270310407068</v>
          </cell>
          <cell r="GA93">
            <v>0.30176869829331593</v>
          </cell>
          <cell r="GB93">
            <v>0.27501720713558186</v>
          </cell>
          <cell r="GC93">
            <v>7053761</v>
          </cell>
          <cell r="GD93">
            <v>7263200</v>
          </cell>
          <cell r="GE93">
            <v>7163690</v>
          </cell>
          <cell r="GF93">
            <v>7408983</v>
          </cell>
          <cell r="GG93">
            <v>7425225</v>
          </cell>
          <cell r="GH93">
            <v>7939280</v>
          </cell>
          <cell r="GI93">
            <v>8296859</v>
          </cell>
          <cell r="GJ93">
            <v>8273487</v>
          </cell>
          <cell r="GK93">
            <v>8840512</v>
          </cell>
          <cell r="GL93">
            <v>9951506</v>
          </cell>
          <cell r="GM93">
            <v>9545154</v>
          </cell>
          <cell r="GN93">
            <v>9706695.1600000001</v>
          </cell>
          <cell r="GO93">
            <v>10328187</v>
          </cell>
          <cell r="GP93">
            <v>10782518.049999999</v>
          </cell>
          <cell r="GQ93">
            <v>0.23150315577643549</v>
          </cell>
          <cell r="GR93">
            <v>0.23776663360138972</v>
          </cell>
          <cell r="GS93">
            <v>0.27705180790012673</v>
          </cell>
          <cell r="GT93">
            <v>0.24750640205248786</v>
          </cell>
          <cell r="GU93">
            <v>0.19359885362740409</v>
          </cell>
          <cell r="GV93">
            <v>0.19416417005884951</v>
          </cell>
          <cell r="GW93">
            <v>0.18256424655885675</v>
          </cell>
          <cell r="GX93">
            <v>0.11476951307955591</v>
          </cell>
          <cell r="GY93">
            <v>7.9133805677977398E-2</v>
          </cell>
          <cell r="GZ93">
            <v>13.285110876451952</v>
          </cell>
          <cell r="HA93">
            <v>13.556076194356727</v>
          </cell>
          <cell r="HB93">
            <v>12.827860696517414</v>
          </cell>
          <cell r="HC93">
            <v>12.761421319796954</v>
          </cell>
          <cell r="HD93">
            <v>13.398947368421053</v>
          </cell>
          <cell r="HE93">
            <v>13.480851063829787</v>
          </cell>
          <cell r="HF93">
            <v>13.027513227513227</v>
          </cell>
          <cell r="HG93">
            <v>12.576842105263157</v>
          </cell>
          <cell r="HH93">
            <v>1619</v>
          </cell>
          <cell r="HI93" t="str">
            <v>Y</v>
          </cell>
        </row>
        <row r="94">
          <cell r="A94">
            <v>89</v>
          </cell>
          <cell r="B94">
            <v>1638</v>
          </cell>
          <cell r="C94" t="str">
            <v>Decorah</v>
          </cell>
          <cell r="D94">
            <v>10.828437449353018</v>
          </cell>
          <cell r="E94">
            <v>280</v>
          </cell>
          <cell r="F94">
            <v>5.4</v>
          </cell>
          <cell r="G94">
            <v>1</v>
          </cell>
          <cell r="H94">
            <v>3.9533083217544704</v>
          </cell>
          <cell r="I94">
            <v>250</v>
          </cell>
          <cell r="J94">
            <v>0</v>
          </cell>
          <cell r="K94">
            <v>272</v>
          </cell>
          <cell r="L94">
            <v>1.4751287055179245</v>
          </cell>
          <cell r="M94">
            <v>204</v>
          </cell>
          <cell r="N94">
            <v>0</v>
          </cell>
          <cell r="O94">
            <v>6</v>
          </cell>
          <cell r="P94">
            <v>0.50117120912272994</v>
          </cell>
          <cell r="Q94">
            <v>130</v>
          </cell>
          <cell r="R94">
            <v>0</v>
          </cell>
          <cell r="S94">
            <v>8</v>
          </cell>
          <cell r="T94">
            <v>11.329608658475747</v>
          </cell>
          <cell r="U94">
            <v>274</v>
          </cell>
          <cell r="V94">
            <v>1.18441</v>
          </cell>
          <cell r="W94">
            <v>79</v>
          </cell>
          <cell r="X94">
            <v>0</v>
          </cell>
          <cell r="Y94">
            <v>1</v>
          </cell>
          <cell r="Z94">
            <v>1.34</v>
          </cell>
          <cell r="AA94">
            <v>2</v>
          </cell>
          <cell r="AB94">
            <v>0.33</v>
          </cell>
          <cell r="AC94">
            <v>1</v>
          </cell>
          <cell r="AD94">
            <v>1.6700000000000002</v>
          </cell>
          <cell r="AE94">
            <v>2</v>
          </cell>
          <cell r="AF94">
            <v>0</v>
          </cell>
          <cell r="AG94">
            <v>19</v>
          </cell>
          <cell r="AH94">
            <v>1.64316</v>
          </cell>
          <cell r="AI94">
            <v>82</v>
          </cell>
          <cell r="AJ94">
            <v>4.4975699999999996</v>
          </cell>
          <cell r="AK94">
            <v>32</v>
          </cell>
          <cell r="AL94">
            <v>15.82718</v>
          </cell>
          <cell r="AM94">
            <v>138</v>
          </cell>
          <cell r="AN94">
            <v>7380234</v>
          </cell>
          <cell r="AO94">
            <v>47</v>
          </cell>
          <cell r="AP94">
            <v>464366260</v>
          </cell>
          <cell r="AQ94">
            <v>49</v>
          </cell>
          <cell r="AR94">
            <v>0.05</v>
          </cell>
          <cell r="AS94">
            <v>8.2109332792075176E-2</v>
          </cell>
          <cell r="AT94">
            <v>0</v>
          </cell>
          <cell r="AU94">
            <v>0.05</v>
          </cell>
          <cell r="AV94">
            <v>434918</v>
          </cell>
          <cell r="AW94">
            <v>41</v>
          </cell>
          <cell r="AX94">
            <v>0</v>
          </cell>
          <cell r="AY94">
            <v>89</v>
          </cell>
          <cell r="AZ94">
            <v>2014</v>
          </cell>
          <cell r="BA94">
            <v>2012</v>
          </cell>
          <cell r="BB94">
            <v>9243502</v>
          </cell>
          <cell r="BC94">
            <v>130</v>
          </cell>
          <cell r="BD94">
            <v>473609762</v>
          </cell>
          <cell r="BE94">
            <v>51</v>
          </cell>
          <cell r="BF94">
            <v>1432.3</v>
          </cell>
          <cell r="BG94">
            <v>70</v>
          </cell>
          <cell r="BH94">
            <v>324210.19339523843</v>
          </cell>
          <cell r="BI94">
            <v>120</v>
          </cell>
          <cell r="BJ94">
            <v>6453.607484465545</v>
          </cell>
          <cell r="BK94">
            <v>173</v>
          </cell>
          <cell r="BL94">
            <v>330663.80087970401</v>
          </cell>
          <cell r="BM94">
            <v>125</v>
          </cell>
          <cell r="BN94">
            <v>1.9517127267321827E-2</v>
          </cell>
          <cell r="BO94">
            <v>192</v>
          </cell>
          <cell r="BP94">
            <v>2507578</v>
          </cell>
          <cell r="BQ94">
            <v>50</v>
          </cell>
          <cell r="BR94">
            <v>1835783</v>
          </cell>
          <cell r="BS94">
            <v>60</v>
          </cell>
          <cell r="BT94">
            <v>0</v>
          </cell>
          <cell r="BU94">
            <v>272</v>
          </cell>
          <cell r="BV94">
            <v>685000</v>
          </cell>
          <cell r="BW94">
            <v>60</v>
          </cell>
          <cell r="BX94">
            <v>0</v>
          </cell>
          <cell r="BY94">
            <v>6</v>
          </cell>
          <cell r="BZ94">
            <v>5028361</v>
          </cell>
          <cell r="CA94">
            <v>59</v>
          </cell>
          <cell r="CB94">
            <v>232727</v>
          </cell>
          <cell r="CC94">
            <v>62</v>
          </cell>
          <cell r="CD94">
            <v>550000</v>
          </cell>
          <cell r="CE94">
            <v>33</v>
          </cell>
          <cell r="CF94">
            <v>0</v>
          </cell>
          <cell r="CG94">
            <v>2</v>
          </cell>
          <cell r="CH94">
            <v>634637</v>
          </cell>
          <cell r="CI94">
            <v>25</v>
          </cell>
          <cell r="CJ94">
            <v>156291</v>
          </cell>
          <cell r="CK94">
            <v>47</v>
          </cell>
          <cell r="CL94">
            <v>790928</v>
          </cell>
          <cell r="CM94">
            <v>28</v>
          </cell>
          <cell r="CN94">
            <v>0</v>
          </cell>
          <cell r="CO94">
            <v>19</v>
          </cell>
          <cell r="CP94">
            <v>778218</v>
          </cell>
          <cell r="CQ94">
            <v>28</v>
          </cell>
          <cell r="CR94">
            <v>7380234</v>
          </cell>
          <cell r="CS94">
            <v>47</v>
          </cell>
          <cell r="CT94">
            <v>1432.3</v>
          </cell>
          <cell r="CU94">
            <v>70</v>
          </cell>
          <cell r="CV94">
            <v>5782</v>
          </cell>
          <cell r="CW94">
            <v>154</v>
          </cell>
          <cell r="CX94">
            <v>8281559</v>
          </cell>
          <cell r="CY94">
            <v>70</v>
          </cell>
          <cell r="CZ94">
            <v>1417.8</v>
          </cell>
          <cell r="DA94">
            <v>70</v>
          </cell>
          <cell r="DB94">
            <v>5897</v>
          </cell>
          <cell r="DC94">
            <v>155</v>
          </cell>
          <cell r="DD94">
            <v>8364375</v>
          </cell>
          <cell r="DE94">
            <v>70</v>
          </cell>
          <cell r="DF94">
            <v>82816</v>
          </cell>
          <cell r="DG94">
            <v>131</v>
          </cell>
          <cell r="DH94">
            <v>3608</v>
          </cell>
          <cell r="DI94">
            <v>219</v>
          </cell>
          <cell r="DJ94" t="str">
            <v>101</v>
          </cell>
          <cell r="DK94">
            <v>1701.7</v>
          </cell>
          <cell r="DL94">
            <v>1697.6</v>
          </cell>
          <cell r="DM94">
            <v>1698.5</v>
          </cell>
          <cell r="DN94">
            <v>1651.3</v>
          </cell>
          <cell r="DO94">
            <v>1614.5</v>
          </cell>
          <cell r="DP94">
            <v>1581.8</v>
          </cell>
          <cell r="DQ94">
            <v>1523.3</v>
          </cell>
          <cell r="DR94">
            <v>71</v>
          </cell>
          <cell r="DS94">
            <v>1502.7</v>
          </cell>
          <cell r="DT94">
            <v>70</v>
          </cell>
          <cell r="DU94">
            <v>1467.3</v>
          </cell>
          <cell r="DV94">
            <v>71</v>
          </cell>
          <cell r="DW94">
            <v>1451.3</v>
          </cell>
          <cell r="DX94">
            <v>72</v>
          </cell>
          <cell r="DY94">
            <v>1445.4</v>
          </cell>
          <cell r="DZ94">
            <v>71</v>
          </cell>
          <cell r="EA94">
            <v>1417.6</v>
          </cell>
          <cell r="EB94">
            <v>74</v>
          </cell>
          <cell r="EC94">
            <v>1428.4</v>
          </cell>
          <cell r="ED94">
            <v>70</v>
          </cell>
          <cell r="EE94">
            <v>1432.3</v>
          </cell>
          <cell r="EF94">
            <v>70</v>
          </cell>
          <cell r="EG94">
            <v>1417.8</v>
          </cell>
          <cell r="EH94">
            <v>70</v>
          </cell>
          <cell r="EI94">
            <v>5205.4126110876005</v>
          </cell>
          <cell r="EJ94">
            <v>83</v>
          </cell>
          <cell r="EK94">
            <v>3546.594018902525</v>
          </cell>
          <cell r="EL94">
            <v>144</v>
          </cell>
          <cell r="EM94">
            <v>493380</v>
          </cell>
          <cell r="EN94">
            <v>289.93359581594876</v>
          </cell>
          <cell r="EO94">
            <v>663736</v>
          </cell>
          <cell r="EP94">
            <v>390.98491988689915</v>
          </cell>
          <cell r="EQ94">
            <v>494132</v>
          </cell>
          <cell r="ER94">
            <v>290.92257874595231</v>
          </cell>
          <cell r="ES94">
            <v>1026579</v>
          </cell>
          <cell r="ET94">
            <v>621.67928298916013</v>
          </cell>
          <cell r="EU94">
            <v>1415809</v>
          </cell>
          <cell r="EV94">
            <v>876.93341591824094</v>
          </cell>
          <cell r="EW94">
            <v>1479836</v>
          </cell>
          <cell r="EX94">
            <v>935.53925907194343</v>
          </cell>
          <cell r="EY94">
            <v>1679672</v>
          </cell>
          <cell r="EZ94">
            <v>1102.6534497472592</v>
          </cell>
          <cell r="FA94">
            <v>1963003</v>
          </cell>
          <cell r="FB94">
            <v>1288.6516116326397</v>
          </cell>
          <cell r="FC94">
            <v>1976203</v>
          </cell>
          <cell r="FD94">
            <v>1315.1014839954748</v>
          </cell>
          <cell r="FE94">
            <v>1955910</v>
          </cell>
          <cell r="FF94">
            <v>1332.9993866285013</v>
          </cell>
          <cell r="FG94">
            <v>1632905</v>
          </cell>
          <cell r="FH94">
            <v>1125.1326397023358</v>
          </cell>
          <cell r="FI94">
            <v>1543088</v>
          </cell>
          <cell r="FJ94">
            <v>1067.5854434758544</v>
          </cell>
          <cell r="FK94">
            <v>954678</v>
          </cell>
          <cell r="FL94">
            <v>666.53494379669064</v>
          </cell>
          <cell r="FM94">
            <v>844673</v>
          </cell>
          <cell r="FN94">
            <v>595.76315418253637</v>
          </cell>
          <cell r="FO94">
            <v>4.9615609256914286E-2</v>
          </cell>
          <cell r="FP94">
            <v>6.5649440714312626E-2</v>
          </cell>
          <cell r="FQ94">
            <v>4.6486703932646527E-2</v>
          </cell>
          <cell r="FR94">
            <v>9.3580864919648343E-2</v>
          </cell>
          <cell r="FS94">
            <v>0.1197198515780926</v>
          </cell>
          <cell r="FT94">
            <v>0.11739284435117202</v>
          </cell>
          <cell r="FU94">
            <v>0.12758733843377229</v>
          </cell>
          <cell r="FV94">
            <v>0.17147920020755678</v>
          </cell>
          <cell r="FW94">
            <v>0.16528012060864006</v>
          </cell>
          <cell r="FX94">
            <v>0.16068209236441516</v>
          </cell>
          <cell r="FY94">
            <v>0.1143149312456845</v>
          </cell>
          <cell r="FZ94">
            <v>0.11478365032803305</v>
          </cell>
          <cell r="GA94">
            <v>6.8849720177529203E-2</v>
          </cell>
          <cell r="GB94">
            <v>5.4559285778538344E-2</v>
          </cell>
          <cell r="GC94">
            <v>9450668</v>
          </cell>
          <cell r="GD94">
            <v>9446571</v>
          </cell>
          <cell r="GE94">
            <v>10135402</v>
          </cell>
          <cell r="GF94">
            <v>9943388</v>
          </cell>
          <cell r="GG94">
            <v>10410208</v>
          </cell>
          <cell r="GH94">
            <v>11126009</v>
          </cell>
          <cell r="GI94">
            <v>11485208</v>
          </cell>
          <cell r="GJ94">
            <v>11447470</v>
          </cell>
          <cell r="GK94">
            <v>11956689</v>
          </cell>
          <cell r="GL94">
            <v>12172545</v>
          </cell>
          <cell r="GM94">
            <v>14284267</v>
          </cell>
          <cell r="GN94">
            <v>13443447.699999999</v>
          </cell>
          <cell r="GO94">
            <v>14454523</v>
          </cell>
          <cell r="GP94">
            <v>15481745.92</v>
          </cell>
          <cell r="GQ94">
            <v>0.14104125237623849</v>
          </cell>
          <cell r="GR94">
            <v>0.11663085432958881</v>
          </cell>
          <cell r="GS94">
            <v>0.13758898874959408</v>
          </cell>
          <cell r="GT94">
            <v>0.1112026546642458</v>
          </cell>
          <cell r="GU94">
            <v>9.5956468414454391E-2</v>
          </cell>
          <cell r="GV94">
            <v>6.9722399508059446E-2</v>
          </cell>
          <cell r="GW94">
            <v>8.1394815506105875E-2</v>
          </cell>
          <cell r="GX94">
            <v>4.3753992396431865E-2</v>
          </cell>
          <cell r="GY94">
            <v>2.8056093032646907E-2</v>
          </cell>
          <cell r="GZ94">
            <v>13.90049433902089</v>
          </cell>
          <cell r="HA94">
            <v>13.617712294043093</v>
          </cell>
          <cell r="HB94">
            <v>13.804107683495623</v>
          </cell>
          <cell r="HC94">
            <v>13.748975913485172</v>
          </cell>
          <cell r="HD94">
            <v>14.058460758638168</v>
          </cell>
          <cell r="HE94">
            <v>13.851820845542067</v>
          </cell>
          <cell r="HF94">
            <v>13.711466318708203</v>
          </cell>
          <cell r="HG94">
            <v>11.837190082644629</v>
          </cell>
          <cell r="HH94">
            <v>1638</v>
          </cell>
          <cell r="HI94" t="str">
            <v>Y</v>
          </cell>
        </row>
        <row r="95">
          <cell r="A95">
            <v>90</v>
          </cell>
          <cell r="B95">
            <v>1675</v>
          </cell>
          <cell r="C95" t="str">
            <v>Delwood</v>
          </cell>
          <cell r="D95">
            <v>10.986468376281774</v>
          </cell>
          <cell r="E95">
            <v>269</v>
          </cell>
          <cell r="F95">
            <v>5.4</v>
          </cell>
          <cell r="G95">
            <v>1</v>
          </cell>
          <cell r="H95">
            <v>3.3967165265759052</v>
          </cell>
          <cell r="I95">
            <v>308</v>
          </cell>
          <cell r="J95">
            <v>0</v>
          </cell>
          <cell r="K95">
            <v>272</v>
          </cell>
          <cell r="L95">
            <v>0</v>
          </cell>
          <cell r="M95">
            <v>310</v>
          </cell>
          <cell r="N95">
            <v>2.1897600000000002</v>
          </cell>
          <cell r="O95">
            <v>1</v>
          </cell>
          <cell r="P95">
            <v>0.48707673289082476</v>
          </cell>
          <cell r="Q95">
            <v>136</v>
          </cell>
          <cell r="R95">
            <v>0</v>
          </cell>
          <cell r="S95">
            <v>8</v>
          </cell>
          <cell r="T95">
            <v>11.4735451091726</v>
          </cell>
          <cell r="U95">
            <v>265</v>
          </cell>
          <cell r="V95">
            <v>0.37930999999999998</v>
          </cell>
          <cell r="W95">
            <v>321</v>
          </cell>
          <cell r="X95">
            <v>0</v>
          </cell>
          <cell r="Y95">
            <v>1</v>
          </cell>
          <cell r="Z95">
            <v>0</v>
          </cell>
          <cell r="AA95">
            <v>249</v>
          </cell>
          <cell r="AB95">
            <v>0</v>
          </cell>
          <cell r="AC95">
            <v>329</v>
          </cell>
          <cell r="AD95">
            <v>0</v>
          </cell>
          <cell r="AE95">
            <v>350</v>
          </cell>
          <cell r="AF95">
            <v>0</v>
          </cell>
          <cell r="AG95">
            <v>19</v>
          </cell>
          <cell r="AH95">
            <v>0</v>
          </cell>
          <cell r="AI95">
            <v>184</v>
          </cell>
          <cell r="AJ95">
            <v>0.37930999999999998</v>
          </cell>
          <cell r="AK95">
            <v>354</v>
          </cell>
          <cell r="AL95">
            <v>11.85286</v>
          </cell>
          <cell r="AM95">
            <v>336</v>
          </cell>
          <cell r="AN95">
            <v>781216</v>
          </cell>
          <cell r="AO95">
            <v>351</v>
          </cell>
          <cell r="AP95">
            <v>65909533</v>
          </cell>
          <cell r="AQ95">
            <v>348</v>
          </cell>
          <cell r="AR95">
            <v>0.1</v>
          </cell>
          <cell r="AS95">
            <v>7.8316492790520553E-2</v>
          </cell>
          <cell r="AT95">
            <v>0</v>
          </cell>
          <cell r="AU95">
            <v>0.1</v>
          </cell>
          <cell r="AV95">
            <v>79356</v>
          </cell>
          <cell r="AW95">
            <v>260</v>
          </cell>
          <cell r="AX95">
            <v>0</v>
          </cell>
          <cell r="AY95">
            <v>89</v>
          </cell>
          <cell r="AZ95">
            <v>2017</v>
          </cell>
          <cell r="BA95">
            <v>2011</v>
          </cell>
          <cell r="BB95">
            <v>0</v>
          </cell>
          <cell r="BC95">
            <v>267</v>
          </cell>
          <cell r="BD95">
            <v>65909533</v>
          </cell>
          <cell r="BE95">
            <v>348</v>
          </cell>
          <cell r="BF95">
            <v>230.3</v>
          </cell>
          <cell r="BG95">
            <v>332</v>
          </cell>
          <cell r="BH95">
            <v>286189.89578810247</v>
          </cell>
          <cell r="BI95">
            <v>164</v>
          </cell>
          <cell r="BJ95">
            <v>0</v>
          </cell>
          <cell r="BK95">
            <v>267</v>
          </cell>
          <cell r="BL95">
            <v>286189.89578810247</v>
          </cell>
          <cell r="BM95">
            <v>185</v>
          </cell>
          <cell r="BN95">
            <v>0</v>
          </cell>
          <cell r="BO95">
            <v>267</v>
          </cell>
          <cell r="BP95">
            <v>355911</v>
          </cell>
          <cell r="BQ95">
            <v>348</v>
          </cell>
          <cell r="BR95">
            <v>223876</v>
          </cell>
          <cell r="BS95">
            <v>350</v>
          </cell>
          <cell r="BT95">
            <v>0</v>
          </cell>
          <cell r="BU95">
            <v>272</v>
          </cell>
          <cell r="BV95">
            <v>0</v>
          </cell>
          <cell r="BW95">
            <v>310</v>
          </cell>
          <cell r="BX95">
            <v>144326</v>
          </cell>
          <cell r="BY95">
            <v>2</v>
          </cell>
          <cell r="BZ95">
            <v>724113</v>
          </cell>
          <cell r="CA95">
            <v>347</v>
          </cell>
          <cell r="CB95">
            <v>32103</v>
          </cell>
          <cell r="CC95">
            <v>219</v>
          </cell>
          <cell r="CD95">
            <v>25000</v>
          </cell>
          <cell r="CE95">
            <v>337</v>
          </cell>
          <cell r="CF95">
            <v>0</v>
          </cell>
          <cell r="CG95">
            <v>2</v>
          </cell>
          <cell r="CH95">
            <v>0</v>
          </cell>
          <cell r="CI95">
            <v>249</v>
          </cell>
          <cell r="CJ95">
            <v>0</v>
          </cell>
          <cell r="CK95">
            <v>329</v>
          </cell>
          <cell r="CL95">
            <v>0</v>
          </cell>
          <cell r="CM95">
            <v>350</v>
          </cell>
          <cell r="CN95">
            <v>0</v>
          </cell>
          <cell r="CO95">
            <v>19</v>
          </cell>
          <cell r="CP95">
            <v>0</v>
          </cell>
          <cell r="CQ95">
            <v>185</v>
          </cell>
          <cell r="CR95">
            <v>781216</v>
          </cell>
          <cell r="CS95">
            <v>351</v>
          </cell>
          <cell r="CT95">
            <v>230.3</v>
          </cell>
          <cell r="CU95">
            <v>332</v>
          </cell>
          <cell r="CV95">
            <v>5943</v>
          </cell>
          <cell r="CW95">
            <v>1</v>
          </cell>
          <cell r="CX95">
            <v>1370520</v>
          </cell>
          <cell r="CY95">
            <v>333</v>
          </cell>
          <cell r="CZ95">
            <v>243.4</v>
          </cell>
          <cell r="DA95">
            <v>330</v>
          </cell>
          <cell r="DB95">
            <v>6058</v>
          </cell>
          <cell r="DC95">
            <v>1</v>
          </cell>
          <cell r="DD95">
            <v>1474517</v>
          </cell>
          <cell r="DE95">
            <v>329</v>
          </cell>
          <cell r="DF95">
            <v>103997</v>
          </cell>
          <cell r="DG95">
            <v>102</v>
          </cell>
          <cell r="DH95">
            <v>0</v>
          </cell>
          <cell r="DI95">
            <v>223</v>
          </cell>
          <cell r="DJ95" t="str">
            <v>No Guar</v>
          </cell>
          <cell r="DK95">
            <v>269</v>
          </cell>
          <cell r="DL95">
            <v>260.10000000000002</v>
          </cell>
          <cell r="DM95">
            <v>252</v>
          </cell>
          <cell r="DN95">
            <v>282</v>
          </cell>
          <cell r="DO95">
            <v>302</v>
          </cell>
          <cell r="DP95">
            <v>293</v>
          </cell>
          <cell r="DQ95">
            <v>277.60000000000002</v>
          </cell>
          <cell r="DR95">
            <v>337</v>
          </cell>
          <cell r="DS95">
            <v>268.2</v>
          </cell>
          <cell r="DT95">
            <v>337</v>
          </cell>
          <cell r="DU95">
            <v>243</v>
          </cell>
          <cell r="DV95">
            <v>341</v>
          </cell>
          <cell r="DW95">
            <v>261</v>
          </cell>
          <cell r="DX95">
            <v>333</v>
          </cell>
          <cell r="DY95">
            <v>244</v>
          </cell>
          <cell r="DZ95">
            <v>334</v>
          </cell>
          <cell r="EA95">
            <v>260.10000000000002</v>
          </cell>
          <cell r="EB95">
            <v>329</v>
          </cell>
          <cell r="EC95">
            <v>236.7</v>
          </cell>
          <cell r="ED95">
            <v>334</v>
          </cell>
          <cell r="EE95">
            <v>230.3</v>
          </cell>
          <cell r="EF95">
            <v>332</v>
          </cell>
          <cell r="EG95">
            <v>243.4</v>
          </cell>
          <cell r="EH95">
            <v>329</v>
          </cell>
          <cell r="EI95">
            <v>3209.5973705834017</v>
          </cell>
          <cell r="EJ95">
            <v>321</v>
          </cell>
          <cell r="EK95">
            <v>2974.9917830731306</v>
          </cell>
          <cell r="EL95">
            <v>260</v>
          </cell>
          <cell r="EM95">
            <v>2001644</v>
          </cell>
          <cell r="EN95">
            <v>7441.0557620817845</v>
          </cell>
          <cell r="EO95">
            <v>2038821</v>
          </cell>
          <cell r="EP95">
            <v>7838.6043829296414</v>
          </cell>
          <cell r="EQ95">
            <v>2072908</v>
          </cell>
          <cell r="ER95">
            <v>8225.8253968253975</v>
          </cell>
          <cell r="ES95">
            <v>2032816</v>
          </cell>
          <cell r="ET95">
            <v>7208.567375886525</v>
          </cell>
          <cell r="EU95">
            <v>1954752</v>
          </cell>
          <cell r="EV95">
            <v>6472.6887417218541</v>
          </cell>
          <cell r="EW95">
            <v>1867369</v>
          </cell>
          <cell r="EX95">
            <v>6373.2730375426618</v>
          </cell>
          <cell r="EY95">
            <v>2093230</v>
          </cell>
          <cell r="EZ95">
            <v>7540.4538904899127</v>
          </cell>
          <cell r="FA95">
            <v>2522855</v>
          </cell>
          <cell r="FB95">
            <v>9088.0943804034578</v>
          </cell>
          <cell r="FC95">
            <v>3009521</v>
          </cell>
          <cell r="FD95">
            <v>11221.181953765847</v>
          </cell>
          <cell r="FE95">
            <v>3470567</v>
          </cell>
          <cell r="FF95">
            <v>14282.168724279836</v>
          </cell>
          <cell r="FG95">
            <v>3572297</v>
          </cell>
          <cell r="FH95">
            <v>13686.961685823755</v>
          </cell>
          <cell r="FI95">
            <v>3579215</v>
          </cell>
          <cell r="FJ95">
            <v>14668.913934426229</v>
          </cell>
          <cell r="FK95">
            <v>3602132</v>
          </cell>
          <cell r="FL95">
            <v>15641.042118975249</v>
          </cell>
          <cell r="FM95">
            <v>3556999</v>
          </cell>
          <cell r="FN95">
            <v>14613.800328677075</v>
          </cell>
          <cell r="FO95">
            <v>0.56402593402766132</v>
          </cell>
          <cell r="FP95">
            <v>0.56758627985378984</v>
          </cell>
          <cell r="FQ95">
            <v>0.56304663851942316</v>
          </cell>
          <cell r="FR95">
            <v>0.54685841353124964</v>
          </cell>
          <cell r="FS95">
            <v>0.50162452015644454</v>
          </cell>
          <cell r="FT95">
            <v>0.48179823067666505</v>
          </cell>
          <cell r="FU95">
            <v>0.50988515569031911</v>
          </cell>
          <cell r="FV95">
            <v>1.268291493563164</v>
          </cell>
          <cell r="FW95">
            <v>1.5528571443313757</v>
          </cell>
          <cell r="FX95">
            <v>1.6652313789653741</v>
          </cell>
          <cell r="FY95">
            <v>1.6940795136328393</v>
          </cell>
          <cell r="FZ95">
            <v>1.6406069530897471</v>
          </cell>
          <cell r="GA95">
            <v>1.5971881296291042</v>
          </cell>
          <cell r="GB95">
            <v>1.4465223407304948</v>
          </cell>
          <cell r="GC95">
            <v>1547207</v>
          </cell>
          <cell r="GD95">
            <v>1553269</v>
          </cell>
          <cell r="GE95">
            <v>1608684</v>
          </cell>
          <cell r="GF95">
            <v>1684446</v>
          </cell>
          <cell r="GG95">
            <v>1942091</v>
          </cell>
          <cell r="GH95">
            <v>2008463</v>
          </cell>
          <cell r="GI95">
            <v>2012067</v>
          </cell>
          <cell r="GJ95">
            <v>1989176</v>
          </cell>
          <cell r="GK95">
            <v>1938054</v>
          </cell>
          <cell r="GL95">
            <v>2084135</v>
          </cell>
          <cell r="GM95">
            <v>2108695</v>
          </cell>
          <cell r="GN95">
            <v>2181640.7599999998</v>
          </cell>
          <cell r="GO95">
            <v>2232379</v>
          </cell>
          <cell r="GP95">
            <v>2459000.39</v>
          </cell>
          <cell r="GQ95">
            <v>0.52017179954667803</v>
          </cell>
          <cell r="GR95">
            <v>0.41420111193075693</v>
          </cell>
          <cell r="GS95">
            <v>0.37304478557486836</v>
          </cell>
          <cell r="GT95">
            <v>0.41874763849474639</v>
          </cell>
          <cell r="GU95">
            <v>0.39946955933370176</v>
          </cell>
          <cell r="GV95">
            <v>0.38054003296050581</v>
          </cell>
          <cell r="GW95">
            <v>0.33756220909829776</v>
          </cell>
          <cell r="GX95">
            <v>0.3365534371029304</v>
          </cell>
          <cell r="GY95">
            <v>0.24857038461056846</v>
          </cell>
          <cell r="GZ95">
            <v>10.790697674418604</v>
          </cell>
          <cell r="HA95">
            <v>10.390625</v>
          </cell>
          <cell r="HB95">
            <v>11.007751937984496</v>
          </cell>
          <cell r="HC95">
            <v>9.7478991596638647</v>
          </cell>
          <cell r="HD95">
            <v>10.588235294117647</v>
          </cell>
          <cell r="HE95">
            <v>10.033333333333333</v>
          </cell>
          <cell r="HF95">
            <v>10.864000000000001</v>
          </cell>
          <cell r="HG95">
            <v>17.715384615384615</v>
          </cell>
          <cell r="HH95">
            <v>1675</v>
          </cell>
          <cell r="HI95" t="str">
            <v>Y</v>
          </cell>
        </row>
        <row r="96">
          <cell r="A96">
            <v>91</v>
          </cell>
          <cell r="B96">
            <v>1701</v>
          </cell>
          <cell r="C96" t="str">
            <v>Denison</v>
          </cell>
          <cell r="D96">
            <v>11.531188065759491</v>
          </cell>
          <cell r="E96">
            <v>223</v>
          </cell>
          <cell r="F96">
            <v>5.4</v>
          </cell>
          <cell r="G96">
            <v>1</v>
          </cell>
          <cell r="H96">
            <v>4.5111195837264155</v>
          </cell>
          <cell r="I96">
            <v>178</v>
          </cell>
          <cell r="J96">
            <v>0</v>
          </cell>
          <cell r="K96">
            <v>272</v>
          </cell>
          <cell r="L96">
            <v>1.6200688336224811</v>
          </cell>
          <cell r="M96">
            <v>180</v>
          </cell>
          <cell r="N96">
            <v>0</v>
          </cell>
          <cell r="O96">
            <v>6</v>
          </cell>
          <cell r="P96">
            <v>0.20803062605698719</v>
          </cell>
          <cell r="Q96">
            <v>210</v>
          </cell>
          <cell r="R96">
            <v>0</v>
          </cell>
          <cell r="S96">
            <v>8</v>
          </cell>
          <cell r="T96">
            <v>11.739218691816477</v>
          </cell>
          <cell r="U96">
            <v>242</v>
          </cell>
          <cell r="V96">
            <v>1.1719599999999999</v>
          </cell>
          <cell r="W96">
            <v>81</v>
          </cell>
          <cell r="X96">
            <v>0</v>
          </cell>
          <cell r="Y96">
            <v>1</v>
          </cell>
          <cell r="Z96">
            <v>0</v>
          </cell>
          <cell r="AA96">
            <v>249</v>
          </cell>
          <cell r="AB96">
            <v>0.33</v>
          </cell>
          <cell r="AC96">
            <v>1</v>
          </cell>
          <cell r="AD96">
            <v>0.33</v>
          </cell>
          <cell r="AE96">
            <v>244</v>
          </cell>
          <cell r="AF96">
            <v>0</v>
          </cell>
          <cell r="AG96">
            <v>19</v>
          </cell>
          <cell r="AH96">
            <v>1.2231399999999999</v>
          </cell>
          <cell r="AI96">
            <v>111</v>
          </cell>
          <cell r="AJ96">
            <v>2.7250999999999999</v>
          </cell>
          <cell r="AK96">
            <v>137</v>
          </cell>
          <cell r="AL96">
            <v>14.464320000000001</v>
          </cell>
          <cell r="AM96">
            <v>216</v>
          </cell>
          <cell r="AN96">
            <v>4221608</v>
          </cell>
          <cell r="AO96">
            <v>95</v>
          </cell>
          <cell r="AP96">
            <v>290111130</v>
          </cell>
          <cell r="AQ96">
            <v>90</v>
          </cell>
          <cell r="AR96">
            <v>7.0000000000000007E-2</v>
          </cell>
          <cell r="AS96">
            <v>4.9271555426524873E-2</v>
          </cell>
          <cell r="AT96">
            <v>0</v>
          </cell>
          <cell r="AU96">
            <v>7.0000000000000007E-2</v>
          </cell>
          <cell r="AV96">
            <v>446564</v>
          </cell>
          <cell r="AW96">
            <v>37</v>
          </cell>
          <cell r="AX96">
            <v>0</v>
          </cell>
          <cell r="AY96">
            <v>89</v>
          </cell>
          <cell r="AZ96">
            <v>0</v>
          </cell>
          <cell r="BA96">
            <v>2011</v>
          </cell>
          <cell r="BB96">
            <v>16320000</v>
          </cell>
          <cell r="BC96">
            <v>92</v>
          </cell>
          <cell r="BD96">
            <v>306431130</v>
          </cell>
          <cell r="BE96">
            <v>91</v>
          </cell>
          <cell r="BF96">
            <v>1875.6</v>
          </cell>
          <cell r="BG96">
            <v>45</v>
          </cell>
          <cell r="BH96">
            <v>154676.43953934743</v>
          </cell>
          <cell r="BI96">
            <v>351</v>
          </cell>
          <cell r="BJ96">
            <v>8701.2156110044798</v>
          </cell>
          <cell r="BK96">
            <v>143</v>
          </cell>
          <cell r="BL96">
            <v>163377.6551503519</v>
          </cell>
          <cell r="BM96">
            <v>352</v>
          </cell>
          <cell r="BN96">
            <v>5.3258296570586679E-2</v>
          </cell>
          <cell r="BO96">
            <v>101</v>
          </cell>
          <cell r="BP96">
            <v>1566600</v>
          </cell>
          <cell r="BQ96">
            <v>90</v>
          </cell>
          <cell r="BR96">
            <v>1308726</v>
          </cell>
          <cell r="BS96">
            <v>96</v>
          </cell>
          <cell r="BT96">
            <v>0</v>
          </cell>
          <cell r="BU96">
            <v>272</v>
          </cell>
          <cell r="BV96">
            <v>470000</v>
          </cell>
          <cell r="BW96">
            <v>105</v>
          </cell>
          <cell r="BX96">
            <v>0</v>
          </cell>
          <cell r="BY96">
            <v>6</v>
          </cell>
          <cell r="BZ96">
            <v>3345326</v>
          </cell>
          <cell r="CA96">
            <v>100</v>
          </cell>
          <cell r="CB96">
            <v>60352</v>
          </cell>
          <cell r="CC96">
            <v>167</v>
          </cell>
          <cell r="CD96">
            <v>340000</v>
          </cell>
          <cell r="CE96">
            <v>69</v>
          </cell>
          <cell r="CF96">
            <v>0</v>
          </cell>
          <cell r="CG96">
            <v>2</v>
          </cell>
          <cell r="CH96">
            <v>0</v>
          </cell>
          <cell r="CI96">
            <v>249</v>
          </cell>
          <cell r="CJ96">
            <v>101122</v>
          </cell>
          <cell r="CK96">
            <v>83</v>
          </cell>
          <cell r="CL96">
            <v>101122</v>
          </cell>
          <cell r="CM96">
            <v>214</v>
          </cell>
          <cell r="CN96">
            <v>0</v>
          </cell>
          <cell r="CO96">
            <v>19</v>
          </cell>
          <cell r="CP96">
            <v>374808</v>
          </cell>
          <cell r="CQ96">
            <v>73</v>
          </cell>
          <cell r="CR96">
            <v>4221608</v>
          </cell>
          <cell r="CS96">
            <v>95</v>
          </cell>
          <cell r="CT96">
            <v>1875.6</v>
          </cell>
          <cell r="CU96">
            <v>45</v>
          </cell>
          <cell r="CV96">
            <v>5768</v>
          </cell>
          <cell r="CW96">
            <v>184</v>
          </cell>
          <cell r="CX96">
            <v>10818461</v>
          </cell>
          <cell r="CY96">
            <v>46</v>
          </cell>
          <cell r="CZ96">
            <v>1897.6</v>
          </cell>
          <cell r="DA96">
            <v>44</v>
          </cell>
          <cell r="DB96">
            <v>5883</v>
          </cell>
          <cell r="DC96">
            <v>185</v>
          </cell>
          <cell r="DD96">
            <v>11163581</v>
          </cell>
          <cell r="DE96">
            <v>45</v>
          </cell>
          <cell r="DF96">
            <v>345120</v>
          </cell>
          <cell r="DG96">
            <v>36</v>
          </cell>
          <cell r="DH96">
            <v>0</v>
          </cell>
          <cell r="DI96">
            <v>223</v>
          </cell>
          <cell r="DJ96" t="str">
            <v>No Guar</v>
          </cell>
          <cell r="DK96">
            <v>1610.2</v>
          </cell>
          <cell r="DL96">
            <v>1610.2</v>
          </cell>
          <cell r="DM96">
            <v>1687.3</v>
          </cell>
          <cell r="DN96">
            <v>1605.4</v>
          </cell>
          <cell r="DO96">
            <v>1619.8</v>
          </cell>
          <cell r="DP96">
            <v>1654</v>
          </cell>
          <cell r="DQ96">
            <v>1697.4</v>
          </cell>
          <cell r="DR96">
            <v>56</v>
          </cell>
          <cell r="DS96">
            <v>1744.7</v>
          </cell>
          <cell r="DT96">
            <v>54</v>
          </cell>
          <cell r="DU96">
            <v>1829.2</v>
          </cell>
          <cell r="DV96">
            <v>49</v>
          </cell>
          <cell r="DW96">
            <v>1894.6</v>
          </cell>
          <cell r="DX96">
            <v>46</v>
          </cell>
          <cell r="DY96">
            <v>1839.9</v>
          </cell>
          <cell r="DZ96">
            <v>49</v>
          </cell>
          <cell r="EA96">
            <v>1818.6</v>
          </cell>
          <cell r="EB96">
            <v>50</v>
          </cell>
          <cell r="EC96">
            <v>1825.4</v>
          </cell>
          <cell r="ED96">
            <v>50</v>
          </cell>
          <cell r="EE96">
            <v>1875.6</v>
          </cell>
          <cell r="EF96">
            <v>45</v>
          </cell>
          <cell r="EG96">
            <v>1897.6</v>
          </cell>
          <cell r="EH96">
            <v>44</v>
          </cell>
          <cell r="EI96">
            <v>2224.7091062394607</v>
          </cell>
          <cell r="EJ96">
            <v>359</v>
          </cell>
          <cell r="EK96">
            <v>1762.924747048904</v>
          </cell>
          <cell r="EL96">
            <v>357</v>
          </cell>
          <cell r="EM96">
            <v>1455150</v>
          </cell>
          <cell r="EN96">
            <v>903.70761396099863</v>
          </cell>
          <cell r="EO96">
            <v>988562</v>
          </cell>
          <cell r="EP96">
            <v>613.93739908085945</v>
          </cell>
          <cell r="EQ96">
            <v>773438</v>
          </cell>
          <cell r="ER96">
            <v>458.38795709121081</v>
          </cell>
          <cell r="ES96">
            <v>1163721</v>
          </cell>
          <cell r="ET96">
            <v>724.87915784228221</v>
          </cell>
          <cell r="EU96">
            <v>1491662</v>
          </cell>
          <cell r="EV96">
            <v>920.89270280281517</v>
          </cell>
          <cell r="EW96">
            <v>1600140</v>
          </cell>
          <cell r="EX96">
            <v>967.43651753325275</v>
          </cell>
          <cell r="EY96">
            <v>1870902</v>
          </cell>
          <cell r="EZ96">
            <v>1102.2163308589606</v>
          </cell>
          <cell r="FA96">
            <v>2046650</v>
          </cell>
          <cell r="FB96">
            <v>1205.755861906445</v>
          </cell>
          <cell r="FC96">
            <v>2270891</v>
          </cell>
          <cell r="FD96">
            <v>1301.5939703100819</v>
          </cell>
          <cell r="FE96">
            <v>2623985</v>
          </cell>
          <cell r="FF96">
            <v>1434.4986879510168</v>
          </cell>
          <cell r="FG96">
            <v>2854175</v>
          </cell>
          <cell r="FH96">
            <v>1506.4789401456774</v>
          </cell>
          <cell r="FI96">
            <v>3473741</v>
          </cell>
          <cell r="FJ96">
            <v>1888.0053263764335</v>
          </cell>
          <cell r="FK96">
            <v>3203169</v>
          </cell>
          <cell r="FL96">
            <v>1707.8103007037748</v>
          </cell>
          <cell r="FM96">
            <v>3341817</v>
          </cell>
          <cell r="FN96">
            <v>1761.0755691399663</v>
          </cell>
          <cell r="FO96">
            <v>0.14380224338021988</v>
          </cell>
          <cell r="FP96">
            <v>9.414356159374053E-2</v>
          </cell>
          <cell r="FQ96">
            <v>7.4221117202283485E-2</v>
          </cell>
          <cell r="FR96">
            <v>0.10329501329398898</v>
          </cell>
          <cell r="FS96">
            <v>0.12649922187894419</v>
          </cell>
          <cell r="FT96">
            <v>0.12451010532866741</v>
          </cell>
          <cell r="FU96">
            <v>0.1381607908085104</v>
          </cell>
          <cell r="FV96">
            <v>0.16751466883880942</v>
          </cell>
          <cell r="FW96">
            <v>0.17282384660420611</v>
          </cell>
          <cell r="FX96">
            <v>0.1911876559100894</v>
          </cell>
          <cell r="FY96">
            <v>0.198440798706529</v>
          </cell>
          <cell r="FZ96">
            <v>0.23040153210905859</v>
          </cell>
          <cell r="GA96">
            <v>0.19503200596792022</v>
          </cell>
          <cell r="GB96">
            <v>0.19367903590337437</v>
          </cell>
          <cell r="GC96">
            <v>8663955</v>
          </cell>
          <cell r="GD96">
            <v>9512018</v>
          </cell>
          <cell r="GE96">
            <v>9647289</v>
          </cell>
          <cell r="GF96">
            <v>10102273</v>
          </cell>
          <cell r="GG96">
            <v>10300205</v>
          </cell>
          <cell r="GH96">
            <v>11251347</v>
          </cell>
          <cell r="GI96">
            <v>11670581</v>
          </cell>
          <cell r="GJ96">
            <v>12217736</v>
          </cell>
          <cell r="GK96">
            <v>13139917</v>
          </cell>
          <cell r="GL96">
            <v>13724657</v>
          </cell>
          <cell r="GM96">
            <v>14383005</v>
          </cell>
          <cell r="GN96">
            <v>15076900.609999999</v>
          </cell>
          <cell r="GO96">
            <v>16694384</v>
          </cell>
          <cell r="GP96">
            <v>17254407.449999999</v>
          </cell>
          <cell r="GQ96">
            <v>6.1781197787975056E-2</v>
          </cell>
          <cell r="GR96">
            <v>4.0359305163116796E-2</v>
          </cell>
          <cell r="GS96">
            <v>4.6479438247035557E-2</v>
          </cell>
          <cell r="GT96">
            <v>3.1366960031815855E-2</v>
          </cell>
          <cell r="GU96">
            <v>2.3639713247904998E-2</v>
          </cell>
          <cell r="GV96">
            <v>5.2832776156657046E-2</v>
          </cell>
          <cell r="GW96">
            <v>8.97412033782682E-2</v>
          </cell>
          <cell r="GX96">
            <v>8.509427267154282E-2</v>
          </cell>
          <cell r="GY96">
            <v>8.0133890002297467E-2</v>
          </cell>
          <cell r="GZ96">
            <v>15.709184520843714</v>
          </cell>
          <cell r="HA96">
            <v>15.958139913673751</v>
          </cell>
          <cell r="HB96">
            <v>16.006836791477859</v>
          </cell>
          <cell r="HC96">
            <v>15.189109753267848</v>
          </cell>
          <cell r="HD96">
            <v>15.180450541741369</v>
          </cell>
          <cell r="HE96">
            <v>14.870418647446712</v>
          </cell>
          <cell r="HF96">
            <v>15.018124150430451</v>
          </cell>
          <cell r="HG96">
            <v>14.885714285714284</v>
          </cell>
          <cell r="HH96">
            <v>1701</v>
          </cell>
          <cell r="HI96" t="str">
            <v>Y</v>
          </cell>
        </row>
        <row r="97">
          <cell r="A97">
            <v>92</v>
          </cell>
          <cell r="B97">
            <v>1719</v>
          </cell>
          <cell r="C97" t="str">
            <v>Denver</v>
          </cell>
          <cell r="D97">
            <v>13.314876236350409</v>
          </cell>
          <cell r="E97">
            <v>99</v>
          </cell>
          <cell r="F97">
            <v>5.4</v>
          </cell>
          <cell r="G97">
            <v>1</v>
          </cell>
          <cell r="H97">
            <v>5.2187923602757929</v>
          </cell>
          <cell r="I97">
            <v>83</v>
          </cell>
          <cell r="J97">
            <v>0.29624029993963369</v>
          </cell>
          <cell r="K97">
            <v>208</v>
          </cell>
          <cell r="L97">
            <v>2.3998438569677742</v>
          </cell>
          <cell r="M97">
            <v>98</v>
          </cell>
          <cell r="N97">
            <v>0</v>
          </cell>
          <cell r="O97">
            <v>6</v>
          </cell>
          <cell r="P97">
            <v>0.78670200564397319</v>
          </cell>
          <cell r="Q97">
            <v>86</v>
          </cell>
          <cell r="R97">
            <v>0</v>
          </cell>
          <cell r="S97">
            <v>8</v>
          </cell>
          <cell r="T97">
            <v>14.101578241994382</v>
          </cell>
          <cell r="U97">
            <v>87</v>
          </cell>
          <cell r="V97">
            <v>0.82972999999999997</v>
          </cell>
          <cell r="W97">
            <v>182</v>
          </cell>
          <cell r="X97">
            <v>0</v>
          </cell>
          <cell r="Y97">
            <v>1</v>
          </cell>
          <cell r="Z97">
            <v>0.67</v>
          </cell>
          <cell r="AA97">
            <v>81</v>
          </cell>
          <cell r="AB97">
            <v>0.33</v>
          </cell>
          <cell r="AC97">
            <v>1</v>
          </cell>
          <cell r="AD97">
            <v>1</v>
          </cell>
          <cell r="AE97">
            <v>78</v>
          </cell>
          <cell r="AF97">
            <v>0</v>
          </cell>
          <cell r="AG97">
            <v>19</v>
          </cell>
          <cell r="AH97">
            <v>0</v>
          </cell>
          <cell r="AI97">
            <v>184</v>
          </cell>
          <cell r="AJ97">
            <v>1.8297300000000001</v>
          </cell>
          <cell r="AK97">
            <v>231</v>
          </cell>
          <cell r="AL97">
            <v>15.93131</v>
          </cell>
          <cell r="AM97">
            <v>131</v>
          </cell>
          <cell r="AN97">
            <v>2499861</v>
          </cell>
          <cell r="AO97">
            <v>203</v>
          </cell>
          <cell r="AP97">
            <v>156676860</v>
          </cell>
          <cell r="AQ97">
            <v>222</v>
          </cell>
          <cell r="AR97">
            <v>0.04</v>
          </cell>
          <cell r="AS97">
            <v>7.587397127888966E-2</v>
          </cell>
          <cell r="AT97">
            <v>0</v>
          </cell>
          <cell r="AU97">
            <v>0.04</v>
          </cell>
          <cell r="AV97">
            <v>180011</v>
          </cell>
          <cell r="AW97">
            <v>155</v>
          </cell>
          <cell r="AX97">
            <v>0</v>
          </cell>
          <cell r="AY97">
            <v>89</v>
          </cell>
          <cell r="AZ97">
            <v>2017</v>
          </cell>
          <cell r="BA97">
            <v>2013</v>
          </cell>
          <cell r="BB97">
            <v>3792960</v>
          </cell>
          <cell r="BC97">
            <v>185</v>
          </cell>
          <cell r="BD97">
            <v>160469820</v>
          </cell>
          <cell r="BE97">
            <v>227</v>
          </cell>
          <cell r="BF97">
            <v>744.1</v>
          </cell>
          <cell r="BG97">
            <v>146</v>
          </cell>
          <cell r="BH97">
            <v>210558.87649509474</v>
          </cell>
          <cell r="BI97">
            <v>292</v>
          </cell>
          <cell r="BJ97">
            <v>5097.3793844913316</v>
          </cell>
          <cell r="BK97">
            <v>194</v>
          </cell>
          <cell r="BL97">
            <v>215656.25587958607</v>
          </cell>
          <cell r="BM97">
            <v>304</v>
          </cell>
          <cell r="BN97">
            <v>2.3636594096011324E-2</v>
          </cell>
          <cell r="BO97">
            <v>179</v>
          </cell>
          <cell r="BP97">
            <v>846055</v>
          </cell>
          <cell r="BQ97">
            <v>225</v>
          </cell>
          <cell r="BR97">
            <v>817664</v>
          </cell>
          <cell r="BS97">
            <v>174</v>
          </cell>
          <cell r="BT97">
            <v>46414</v>
          </cell>
          <cell r="BU97">
            <v>217</v>
          </cell>
          <cell r="BV97">
            <v>376000</v>
          </cell>
          <cell r="BW97">
            <v>147</v>
          </cell>
          <cell r="BX97">
            <v>0</v>
          </cell>
          <cell r="BY97">
            <v>6</v>
          </cell>
          <cell r="BZ97">
            <v>2086133</v>
          </cell>
          <cell r="CA97">
            <v>191</v>
          </cell>
          <cell r="CB97">
            <v>123258</v>
          </cell>
          <cell r="CC97">
            <v>105</v>
          </cell>
          <cell r="CD97">
            <v>130000</v>
          </cell>
          <cell r="CE97">
            <v>212</v>
          </cell>
          <cell r="CF97">
            <v>0</v>
          </cell>
          <cell r="CG97">
            <v>2</v>
          </cell>
          <cell r="CH97">
            <v>107515</v>
          </cell>
          <cell r="CI97">
            <v>140</v>
          </cell>
          <cell r="CJ97">
            <v>52955</v>
          </cell>
          <cell r="CK97">
            <v>213</v>
          </cell>
          <cell r="CL97">
            <v>160470</v>
          </cell>
          <cell r="CM97">
            <v>156</v>
          </cell>
          <cell r="CN97">
            <v>0</v>
          </cell>
          <cell r="CO97">
            <v>19</v>
          </cell>
          <cell r="CP97">
            <v>0</v>
          </cell>
          <cell r="CQ97">
            <v>185</v>
          </cell>
          <cell r="CR97">
            <v>2499861</v>
          </cell>
          <cell r="CS97">
            <v>203</v>
          </cell>
          <cell r="CT97">
            <v>744.1</v>
          </cell>
          <cell r="CU97">
            <v>146</v>
          </cell>
          <cell r="CV97">
            <v>5768</v>
          </cell>
          <cell r="CW97">
            <v>184</v>
          </cell>
          <cell r="CX97">
            <v>4291969</v>
          </cell>
          <cell r="CY97">
            <v>146</v>
          </cell>
          <cell r="CZ97">
            <v>712</v>
          </cell>
          <cell r="DA97">
            <v>147</v>
          </cell>
          <cell r="DB97">
            <v>5883</v>
          </cell>
          <cell r="DC97">
            <v>185</v>
          </cell>
          <cell r="DD97">
            <v>4334889</v>
          </cell>
          <cell r="DE97">
            <v>146</v>
          </cell>
          <cell r="DF97">
            <v>42920</v>
          </cell>
          <cell r="DG97">
            <v>180</v>
          </cell>
          <cell r="DH97">
            <v>146193</v>
          </cell>
          <cell r="DI97">
            <v>51</v>
          </cell>
          <cell r="DJ97" t="str">
            <v>101</v>
          </cell>
          <cell r="DK97">
            <v>781.1</v>
          </cell>
          <cell r="DL97">
            <v>793</v>
          </cell>
          <cell r="DM97">
            <v>792</v>
          </cell>
          <cell r="DN97">
            <v>776</v>
          </cell>
          <cell r="DO97">
            <v>756.1</v>
          </cell>
          <cell r="DP97">
            <v>751.2</v>
          </cell>
          <cell r="DQ97">
            <v>699.2</v>
          </cell>
          <cell r="DR97">
            <v>182</v>
          </cell>
          <cell r="DS97">
            <v>695.1</v>
          </cell>
          <cell r="DT97">
            <v>180</v>
          </cell>
          <cell r="DU97">
            <v>706</v>
          </cell>
          <cell r="DV97">
            <v>168</v>
          </cell>
          <cell r="DW97">
            <v>697.7</v>
          </cell>
          <cell r="DX97">
            <v>170</v>
          </cell>
          <cell r="DY97">
            <v>693.6</v>
          </cell>
          <cell r="DZ97">
            <v>169</v>
          </cell>
          <cell r="EA97">
            <v>714.2</v>
          </cell>
          <cell r="EB97">
            <v>161</v>
          </cell>
          <cell r="EC97">
            <v>732.6</v>
          </cell>
          <cell r="ED97">
            <v>150</v>
          </cell>
          <cell r="EE97">
            <v>744.1</v>
          </cell>
          <cell r="EF97">
            <v>146</v>
          </cell>
          <cell r="EG97">
            <v>712</v>
          </cell>
          <cell r="EH97">
            <v>147</v>
          </cell>
          <cell r="EI97">
            <v>3511.0407303370785</v>
          </cell>
          <cell r="EJ97">
            <v>295</v>
          </cell>
          <cell r="EK97">
            <v>2929.9620786516853</v>
          </cell>
          <cell r="EL97">
            <v>270</v>
          </cell>
          <cell r="EM97">
            <v>735422</v>
          </cell>
          <cell r="EN97">
            <v>941.52093201894763</v>
          </cell>
          <cell r="EO97">
            <v>651737</v>
          </cell>
          <cell r="EP97">
            <v>821.8625472887768</v>
          </cell>
          <cell r="EQ97">
            <v>657704</v>
          </cell>
          <cell r="ER97">
            <v>830.43434343434342</v>
          </cell>
          <cell r="ES97">
            <v>553840</v>
          </cell>
          <cell r="ET97">
            <v>713.71134020618558</v>
          </cell>
          <cell r="EU97">
            <v>558332</v>
          </cell>
          <cell r="EV97">
            <v>738.43671472027506</v>
          </cell>
          <cell r="EW97">
            <v>537251</v>
          </cell>
          <cell r="EX97">
            <v>715.19036208732689</v>
          </cell>
          <cell r="EY97">
            <v>581169</v>
          </cell>
          <cell r="EZ97">
            <v>831.19136155606407</v>
          </cell>
          <cell r="FA97">
            <v>567828</v>
          </cell>
          <cell r="FB97">
            <v>812.11098398169327</v>
          </cell>
          <cell r="FC97">
            <v>608107</v>
          </cell>
          <cell r="FD97">
            <v>874.84822327722623</v>
          </cell>
          <cell r="FE97">
            <v>298265</v>
          </cell>
          <cell r="FF97">
            <v>422.47167138810198</v>
          </cell>
          <cell r="FG97">
            <v>565265</v>
          </cell>
          <cell r="FH97">
            <v>810.18345993980211</v>
          </cell>
          <cell r="FI97">
            <v>501052</v>
          </cell>
          <cell r="FJ97">
            <v>722.39331026528259</v>
          </cell>
          <cell r="FK97">
            <v>659138</v>
          </cell>
          <cell r="FL97">
            <v>885.81911033463246</v>
          </cell>
          <cell r="FM97">
            <v>618805</v>
          </cell>
          <cell r="FN97">
            <v>869.10814606741576</v>
          </cell>
          <cell r="FO97">
            <v>0.16294511944778456</v>
          </cell>
          <cell r="FP97">
            <v>0.14265420696577916</v>
          </cell>
          <cell r="FQ97">
            <v>0.13645987840475907</v>
          </cell>
          <cell r="FR97">
            <v>0.10981883580216191</v>
          </cell>
          <cell r="FS97">
            <v>0.1130717690171137</v>
          </cell>
          <cell r="FT97">
            <v>0.10254740840419542</v>
          </cell>
          <cell r="FU97">
            <v>0.10692965798531349</v>
          </cell>
          <cell r="FV97">
            <v>0.11865125376931096</v>
          </cell>
          <cell r="FW97">
            <v>0.12494247082860087</v>
          </cell>
          <cell r="FX97">
            <v>5.7652537656859688E-2</v>
          </cell>
          <cell r="FY97">
            <v>0.10755782756649666</v>
          </cell>
          <cell r="FZ97">
            <v>9.161133887107055E-2</v>
          </cell>
          <cell r="GA97">
            <v>0.11217546764738669</v>
          </cell>
          <cell r="GB97">
            <v>9.8243100973273406E-2</v>
          </cell>
          <cell r="GC97">
            <v>3777889</v>
          </cell>
          <cell r="GD97">
            <v>3916912</v>
          </cell>
          <cell r="GE97">
            <v>4162057</v>
          </cell>
          <cell r="GF97">
            <v>4489375</v>
          </cell>
          <cell r="GG97">
            <v>4379523</v>
          </cell>
          <cell r="GH97">
            <v>4701799</v>
          </cell>
          <cell r="GI97">
            <v>4853890</v>
          </cell>
          <cell r="GJ97">
            <v>4785689</v>
          </cell>
          <cell r="GK97">
            <v>4867096</v>
          </cell>
          <cell r="GL97">
            <v>5173493</v>
          </cell>
          <cell r="GM97">
            <v>5255452</v>
          </cell>
          <cell r="GN97">
            <v>5469322.9699999997</v>
          </cell>
          <cell r="GO97">
            <v>5717869</v>
          </cell>
          <cell r="GP97">
            <v>6298712.0100000007</v>
          </cell>
          <cell r="GQ97">
            <v>5.2988014801596407E-2</v>
          </cell>
          <cell r="GR97">
            <v>5.5773739925140807E-2</v>
          </cell>
          <cell r="GS97">
            <v>8.775589916811416E-2</v>
          </cell>
          <cell r="GT97">
            <v>0.11269235371745082</v>
          </cell>
          <cell r="GU97">
            <v>8.5506083386179071E-2</v>
          </cell>
          <cell r="GV97">
            <v>6.8468130262138438E-2</v>
          </cell>
          <cell r="GW97">
            <v>5.2824109764446778E-2</v>
          </cell>
          <cell r="GX97">
            <v>8.7885240609285237E-2</v>
          </cell>
          <cell r="GY97">
            <v>7.1220251270282739E-2</v>
          </cell>
          <cell r="GZ97">
            <v>14.244897959183673</v>
          </cell>
          <cell r="HA97">
            <v>14.333000997008973</v>
          </cell>
          <cell r="HB97">
            <v>14.166174443788147</v>
          </cell>
          <cell r="HC97">
            <v>13.711340206185568</v>
          </cell>
          <cell r="HD97">
            <v>14.596211365902294</v>
          </cell>
          <cell r="HE97">
            <v>15.557142857142857</v>
          </cell>
          <cell r="HF97">
            <v>15.141132956978781</v>
          </cell>
          <cell r="HG97">
            <v>15.185714285714287</v>
          </cell>
          <cell r="HH97">
            <v>1719</v>
          </cell>
          <cell r="HI97" t="str">
            <v>Y</v>
          </cell>
        </row>
        <row r="98">
          <cell r="A98">
            <v>93</v>
          </cell>
          <cell r="B98">
            <v>1737</v>
          </cell>
          <cell r="C98" t="str">
            <v>Des Moines Independent</v>
          </cell>
          <cell r="D98">
            <v>13.032791676310673</v>
          </cell>
          <cell r="E98">
            <v>118</v>
          </cell>
          <cell r="F98">
            <v>5.4</v>
          </cell>
          <cell r="G98">
            <v>1</v>
          </cell>
          <cell r="H98">
            <v>5.7226116304719987</v>
          </cell>
          <cell r="I98">
            <v>40</v>
          </cell>
          <cell r="J98">
            <v>1.9101799956774461</v>
          </cell>
          <cell r="K98">
            <v>14</v>
          </cell>
          <cell r="L98">
            <v>0</v>
          </cell>
          <cell r="M98">
            <v>310</v>
          </cell>
          <cell r="N98">
            <v>0</v>
          </cell>
          <cell r="O98">
            <v>6</v>
          </cell>
          <cell r="P98">
            <v>1.9608376667416745</v>
          </cell>
          <cell r="Q98">
            <v>10</v>
          </cell>
          <cell r="R98">
            <v>0</v>
          </cell>
          <cell r="S98">
            <v>8</v>
          </cell>
          <cell r="T98">
            <v>14.993629343052348</v>
          </cell>
          <cell r="U98">
            <v>45</v>
          </cell>
          <cell r="V98">
            <v>1.55484</v>
          </cell>
          <cell r="W98">
            <v>27</v>
          </cell>
          <cell r="X98">
            <v>0</v>
          </cell>
          <cell r="Y98">
            <v>1</v>
          </cell>
          <cell r="Z98">
            <v>0.63</v>
          </cell>
          <cell r="AA98">
            <v>162</v>
          </cell>
          <cell r="AB98">
            <v>0.33</v>
          </cell>
          <cell r="AC98">
            <v>1</v>
          </cell>
          <cell r="AD98">
            <v>0.96</v>
          </cell>
          <cell r="AE98">
            <v>152</v>
          </cell>
          <cell r="AF98">
            <v>0.13500000000000001</v>
          </cell>
          <cell r="AG98">
            <v>1</v>
          </cell>
          <cell r="AH98">
            <v>0</v>
          </cell>
          <cell r="AI98">
            <v>184</v>
          </cell>
          <cell r="AJ98">
            <v>2.6498400000000002</v>
          </cell>
          <cell r="AK98">
            <v>143</v>
          </cell>
          <cell r="AL98">
            <v>17.643470000000001</v>
          </cell>
          <cell r="AM98">
            <v>52</v>
          </cell>
          <cell r="AN98">
            <v>113255903</v>
          </cell>
          <cell r="AO98">
            <v>1</v>
          </cell>
          <cell r="AP98">
            <v>6383416237</v>
          </cell>
          <cell r="AQ98">
            <v>1</v>
          </cell>
          <cell r="AR98">
            <v>0</v>
          </cell>
          <cell r="AS98">
            <v>7.1529534708235837E-2</v>
          </cell>
          <cell r="AT98">
            <v>0</v>
          </cell>
          <cell r="AU98">
            <v>0</v>
          </cell>
          <cell r="AV98">
            <v>0</v>
          </cell>
          <cell r="AW98">
            <v>284</v>
          </cell>
          <cell r="AX98">
            <v>0</v>
          </cell>
          <cell r="AY98">
            <v>89</v>
          </cell>
          <cell r="AZ98">
            <v>2011</v>
          </cell>
          <cell r="BA98">
            <v>2016</v>
          </cell>
          <cell r="BB98">
            <v>656551890</v>
          </cell>
          <cell r="BC98">
            <v>1</v>
          </cell>
          <cell r="BD98">
            <v>7039968127</v>
          </cell>
          <cell r="BE98">
            <v>1</v>
          </cell>
          <cell r="BF98">
            <v>30783</v>
          </cell>
          <cell r="BG98">
            <v>1</v>
          </cell>
          <cell r="BH98">
            <v>207368.23041938731</v>
          </cell>
          <cell r="BI98">
            <v>301</v>
          </cell>
          <cell r="BJ98">
            <v>21328.391969593606</v>
          </cell>
          <cell r="BK98">
            <v>70</v>
          </cell>
          <cell r="BL98">
            <v>228696.62238898093</v>
          </cell>
          <cell r="BM98">
            <v>281</v>
          </cell>
          <cell r="BN98">
            <v>9.3260633877298799E-2</v>
          </cell>
          <cell r="BO98">
            <v>46</v>
          </cell>
          <cell r="BP98">
            <v>34470448</v>
          </cell>
          <cell r="BQ98">
            <v>1</v>
          </cell>
          <cell r="BR98">
            <v>36529812</v>
          </cell>
          <cell r="BS98">
            <v>1</v>
          </cell>
          <cell r="BT98">
            <v>12193474</v>
          </cell>
          <cell r="BU98">
            <v>1</v>
          </cell>
          <cell r="BV98">
            <v>0</v>
          </cell>
          <cell r="BW98">
            <v>310</v>
          </cell>
          <cell r="BX98">
            <v>0</v>
          </cell>
          <cell r="BY98">
            <v>6</v>
          </cell>
          <cell r="BZ98">
            <v>83193734</v>
          </cell>
          <cell r="CA98">
            <v>1</v>
          </cell>
          <cell r="CB98">
            <v>12516843</v>
          </cell>
          <cell r="CC98">
            <v>1</v>
          </cell>
          <cell r="CD98">
            <v>9925191</v>
          </cell>
          <cell r="CE98">
            <v>1</v>
          </cell>
          <cell r="CF98">
            <v>0</v>
          </cell>
          <cell r="CG98">
            <v>2</v>
          </cell>
          <cell r="CH98">
            <v>4435180</v>
          </cell>
          <cell r="CI98">
            <v>3</v>
          </cell>
          <cell r="CJ98">
            <v>2323194</v>
          </cell>
          <cell r="CK98">
            <v>1</v>
          </cell>
          <cell r="CL98">
            <v>6758374</v>
          </cell>
          <cell r="CM98">
            <v>3</v>
          </cell>
          <cell r="CN98">
            <v>861761</v>
          </cell>
          <cell r="CO98">
            <v>1</v>
          </cell>
          <cell r="CP98">
            <v>0</v>
          </cell>
          <cell r="CQ98">
            <v>185</v>
          </cell>
          <cell r="CR98">
            <v>113255903</v>
          </cell>
          <cell r="CS98">
            <v>1</v>
          </cell>
          <cell r="CT98">
            <v>30783</v>
          </cell>
          <cell r="CU98">
            <v>1</v>
          </cell>
          <cell r="CV98">
            <v>5836</v>
          </cell>
          <cell r="CW98">
            <v>71</v>
          </cell>
          <cell r="CX98">
            <v>179650000</v>
          </cell>
          <cell r="CY98">
            <v>1</v>
          </cell>
          <cell r="CZ98">
            <v>30953.9</v>
          </cell>
          <cell r="DA98">
            <v>1</v>
          </cell>
          <cell r="DB98">
            <v>5951</v>
          </cell>
          <cell r="DC98">
            <v>71</v>
          </cell>
          <cell r="DD98">
            <v>184207000</v>
          </cell>
          <cell r="DE98">
            <v>1</v>
          </cell>
          <cell r="DF98">
            <v>4557000</v>
          </cell>
          <cell r="DG98">
            <v>1</v>
          </cell>
          <cell r="DH98">
            <v>0</v>
          </cell>
          <cell r="DI98">
            <v>223</v>
          </cell>
          <cell r="DJ98" t="str">
            <v>No Guar</v>
          </cell>
          <cell r="DK98">
            <v>32109.4</v>
          </cell>
          <cell r="DL98">
            <v>32032.799999999999</v>
          </cell>
          <cell r="DM98">
            <v>32122</v>
          </cell>
          <cell r="DN98">
            <v>32063</v>
          </cell>
          <cell r="DO98">
            <v>32200.2</v>
          </cell>
          <cell r="DP98">
            <v>32345</v>
          </cell>
          <cell r="DQ98">
            <v>32580.400000000001</v>
          </cell>
          <cell r="DR98">
            <v>1</v>
          </cell>
          <cell r="DS98">
            <v>32459.1</v>
          </cell>
          <cell r="DT98">
            <v>1</v>
          </cell>
          <cell r="DU98">
            <v>32139.4</v>
          </cell>
          <cell r="DV98">
            <v>1</v>
          </cell>
          <cell r="DW98">
            <v>31873.599999999999</v>
          </cell>
          <cell r="DX98">
            <v>1</v>
          </cell>
          <cell r="DY98">
            <v>31548.6</v>
          </cell>
          <cell r="DZ98">
            <v>1</v>
          </cell>
          <cell r="EA98">
            <v>31218.400000000001</v>
          </cell>
          <cell r="EB98">
            <v>1</v>
          </cell>
          <cell r="EC98">
            <v>31128.799999999999</v>
          </cell>
          <cell r="ED98">
            <v>1</v>
          </cell>
          <cell r="EE98">
            <v>30783</v>
          </cell>
          <cell r="EF98">
            <v>1</v>
          </cell>
          <cell r="EG98">
            <v>30953.9</v>
          </cell>
          <cell r="EH98">
            <v>1</v>
          </cell>
          <cell r="EI98">
            <v>3658.8604343879124</v>
          </cell>
          <cell r="EJ98">
            <v>273</v>
          </cell>
          <cell r="EK98">
            <v>2687.6656576392634</v>
          </cell>
          <cell r="EL98">
            <v>313</v>
          </cell>
          <cell r="EM98">
            <v>16475925</v>
          </cell>
          <cell r="EN98">
            <v>513.11843260851958</v>
          </cell>
          <cell r="EO98">
            <v>11010590</v>
          </cell>
          <cell r="EP98">
            <v>343.72861566893937</v>
          </cell>
          <cell r="EQ98">
            <v>10225791</v>
          </cell>
          <cell r="ER98">
            <v>318.34228877404894</v>
          </cell>
          <cell r="ES98">
            <v>14118678</v>
          </cell>
          <cell r="ET98">
            <v>440.34176465084363</v>
          </cell>
          <cell r="EU98">
            <v>17427708</v>
          </cell>
          <cell r="EV98">
            <v>541.22980602604946</v>
          </cell>
          <cell r="EW98">
            <v>21397107</v>
          </cell>
          <cell r="EX98">
            <v>661.52750038645854</v>
          </cell>
          <cell r="EY98">
            <v>21206502</v>
          </cell>
          <cell r="EZ98">
            <v>650.89753348639056</v>
          </cell>
          <cell r="FA98">
            <v>9792781</v>
          </cell>
          <cell r="FB98">
            <v>300.57276767627161</v>
          </cell>
          <cell r="FC98">
            <v>9512646</v>
          </cell>
          <cell r="FD98">
            <v>293.0656118006969</v>
          </cell>
          <cell r="FE98">
            <v>18451598</v>
          </cell>
          <cell r="FF98">
            <v>574.11146443306347</v>
          </cell>
          <cell r="FG98">
            <v>0</v>
          </cell>
          <cell r="FH98">
            <v>0</v>
          </cell>
          <cell r="FI98">
            <v>0</v>
          </cell>
          <cell r="FJ98">
            <v>0</v>
          </cell>
          <cell r="FK98">
            <v>23135209</v>
          </cell>
          <cell r="FL98">
            <v>751.55797030828705</v>
          </cell>
          <cell r="FM98">
            <v>22039035</v>
          </cell>
          <cell r="FN98">
            <v>711.99541899405244</v>
          </cell>
          <cell r="FO98">
            <v>8.1421883404963022E-2</v>
          </cell>
          <cell r="FP98">
            <v>5.1882948049970561E-2</v>
          </cell>
          <cell r="FQ98">
            <v>4.7169510879630644E-2</v>
          </cell>
          <cell r="FR98">
            <v>6.257520447753151E-2</v>
          </cell>
          <cell r="FS98">
            <v>7.0394837802050539E-2</v>
          </cell>
          <cell r="FT98">
            <v>8.1131077207040256E-2</v>
          </cell>
          <cell r="FU98">
            <v>7.5563754496415322E-2</v>
          </cell>
          <cell r="FV98">
            <v>3.56211114902504E-2</v>
          </cell>
          <cell r="FW98">
            <v>3.5460719962830504E-2</v>
          </cell>
          <cell r="FX98">
            <v>6.8925575685658935E-2</v>
          </cell>
          <cell r="FZ98">
            <v>0</v>
          </cell>
          <cell r="GA98">
            <v>7.219980951843169E-2</v>
          </cell>
          <cell r="GB98">
            <v>6.4920853568809417E-2</v>
          </cell>
          <cell r="GC98">
            <v>185876616</v>
          </cell>
          <cell r="GD98">
            <v>201209232</v>
          </cell>
          <cell r="GE98">
            <v>206562359</v>
          </cell>
          <cell r="GF98">
            <v>211508679</v>
          </cell>
          <cell r="GG98">
            <v>230143116</v>
          </cell>
          <cell r="GH98">
            <v>242337922</v>
          </cell>
          <cell r="GI98">
            <v>259437335</v>
          </cell>
          <cell r="GJ98">
            <v>274915088</v>
          </cell>
          <cell r="GK98">
            <v>268258682</v>
          </cell>
          <cell r="GL98">
            <v>267703212</v>
          </cell>
          <cell r="GM98">
            <v>0</v>
          </cell>
          <cell r="GN98">
            <v>301559749.45999998</v>
          </cell>
          <cell r="GO98">
            <v>328729766</v>
          </cell>
          <cell r="GP98">
            <v>339475434.90999997</v>
          </cell>
          <cell r="GQ98">
            <v>7.3733063047497119E-2</v>
          </cell>
          <cell r="GR98">
            <v>7.3728205821365703E-2</v>
          </cell>
          <cell r="GS98">
            <v>3.0628740155175981E-2</v>
          </cell>
          <cell r="GT98">
            <v>3.5956876796414815E-2</v>
          </cell>
          <cell r="GU98">
            <v>5.7456890950102174E-2</v>
          </cell>
          <cell r="GV98">
            <v>7.8272077590855804E-2</v>
          </cell>
          <cell r="GW98">
            <v>5.5591175734792456E-2</v>
          </cell>
          <cell r="GX98">
            <v>6.7907442553377606E-2</v>
          </cell>
          <cell r="GY98">
            <v>4.9798469251626822E-2</v>
          </cell>
          <cell r="GZ98">
            <v>12.055820827648931</v>
          </cell>
          <cell r="HA98">
            <v>11.734985664987386</v>
          </cell>
          <cell r="HB98">
            <v>12.203361344537814</v>
          </cell>
          <cell r="HC98">
            <v>11.6270028497556</v>
          </cell>
          <cell r="HD98">
            <v>11.547305389221558</v>
          </cell>
          <cell r="HE98">
            <v>11.32598784194529</v>
          </cell>
          <cell r="HF98">
            <v>11.084878481728419</v>
          </cell>
          <cell r="HG98">
            <v>13.082447938801529</v>
          </cell>
          <cell r="HH98">
            <v>1737</v>
          </cell>
          <cell r="HI98" t="str">
            <v>Y</v>
          </cell>
        </row>
        <row r="99">
          <cell r="A99">
            <v>94</v>
          </cell>
          <cell r="B99">
            <v>1782</v>
          </cell>
          <cell r="C99" t="str">
            <v>Diagonal</v>
          </cell>
          <cell r="D99">
            <v>17.081090925005576</v>
          </cell>
          <cell r="E99">
            <v>2</v>
          </cell>
          <cell r="F99">
            <v>5.4</v>
          </cell>
          <cell r="G99">
            <v>1</v>
          </cell>
          <cell r="H99">
            <v>5.3783560527167849</v>
          </cell>
          <cell r="I99">
            <v>67</v>
          </cell>
          <cell r="J99">
            <v>2.1669094552205888</v>
          </cell>
          <cell r="K99">
            <v>8</v>
          </cell>
          <cell r="L99">
            <v>4.1358409502020006</v>
          </cell>
          <cell r="M99">
            <v>10</v>
          </cell>
          <cell r="N99">
            <v>0</v>
          </cell>
          <cell r="O99">
            <v>6</v>
          </cell>
          <cell r="P99">
            <v>4.7799473276924753E-3</v>
          </cell>
          <cell r="Q99">
            <v>341</v>
          </cell>
          <cell r="R99">
            <v>0</v>
          </cell>
          <cell r="S99">
            <v>8</v>
          </cell>
          <cell r="T99">
            <v>17.085870872333267</v>
          </cell>
          <cell r="U99">
            <v>4</v>
          </cell>
          <cell r="V99">
            <v>1.18651</v>
          </cell>
          <cell r="W99">
            <v>76</v>
          </cell>
          <cell r="X99">
            <v>0</v>
          </cell>
          <cell r="Y99">
            <v>1</v>
          </cell>
          <cell r="Z99">
            <v>1.34</v>
          </cell>
          <cell r="AA99">
            <v>2</v>
          </cell>
          <cell r="AB99">
            <v>0.33</v>
          </cell>
          <cell r="AC99">
            <v>1</v>
          </cell>
          <cell r="AD99">
            <v>1.6700000000000002</v>
          </cell>
          <cell r="AE99">
            <v>2</v>
          </cell>
          <cell r="AF99">
            <v>0</v>
          </cell>
          <cell r="AG99">
            <v>19</v>
          </cell>
          <cell r="AH99">
            <v>0</v>
          </cell>
          <cell r="AI99">
            <v>184</v>
          </cell>
          <cell r="AJ99">
            <v>2.8565100000000001</v>
          </cell>
          <cell r="AK99">
            <v>120</v>
          </cell>
          <cell r="AL99">
            <v>19.94238</v>
          </cell>
          <cell r="AM99">
            <v>15</v>
          </cell>
          <cell r="AN99">
            <v>588265</v>
          </cell>
          <cell r="AO99">
            <v>357</v>
          </cell>
          <cell r="AP99">
            <v>29498233</v>
          </cell>
          <cell r="AQ99">
            <v>359</v>
          </cell>
          <cell r="AR99">
            <v>0.16</v>
          </cell>
          <cell r="AS99">
            <v>8.6557268294170805E-2</v>
          </cell>
          <cell r="AT99">
            <v>0</v>
          </cell>
          <cell r="AU99">
            <v>0.16</v>
          </cell>
          <cell r="AV99">
            <v>44035</v>
          </cell>
          <cell r="AW99">
            <v>278</v>
          </cell>
          <cell r="AX99">
            <v>0</v>
          </cell>
          <cell r="AY99">
            <v>89</v>
          </cell>
          <cell r="AZ99">
            <v>2016</v>
          </cell>
          <cell r="BA99">
            <v>2020</v>
          </cell>
          <cell r="BB99">
            <v>0</v>
          </cell>
          <cell r="BC99">
            <v>267</v>
          </cell>
          <cell r="BD99">
            <v>29498233</v>
          </cell>
          <cell r="BE99">
            <v>359</v>
          </cell>
          <cell r="BF99">
            <v>90</v>
          </cell>
          <cell r="BG99">
            <v>358</v>
          </cell>
          <cell r="BH99">
            <v>327758.14444444445</v>
          </cell>
          <cell r="BI99">
            <v>113</v>
          </cell>
          <cell r="BJ99">
            <v>0</v>
          </cell>
          <cell r="BK99">
            <v>267</v>
          </cell>
          <cell r="BL99">
            <v>327758.14444444445</v>
          </cell>
          <cell r="BM99">
            <v>133</v>
          </cell>
          <cell r="BN99">
            <v>0</v>
          </cell>
          <cell r="BO99">
            <v>267</v>
          </cell>
          <cell r="BP99">
            <v>159290</v>
          </cell>
          <cell r="BQ99">
            <v>359</v>
          </cell>
          <cell r="BR99">
            <v>158652</v>
          </cell>
          <cell r="BS99">
            <v>358</v>
          </cell>
          <cell r="BT99">
            <v>63920</v>
          </cell>
          <cell r="BU99">
            <v>194</v>
          </cell>
          <cell r="BV99">
            <v>122000</v>
          </cell>
          <cell r="BW99">
            <v>273</v>
          </cell>
          <cell r="BX99">
            <v>0</v>
          </cell>
          <cell r="BY99">
            <v>6</v>
          </cell>
          <cell r="BZ99">
            <v>503862</v>
          </cell>
          <cell r="CA99">
            <v>357</v>
          </cell>
          <cell r="CB99">
            <v>141</v>
          </cell>
          <cell r="CC99">
            <v>341</v>
          </cell>
          <cell r="CD99">
            <v>35000</v>
          </cell>
          <cell r="CE99">
            <v>332</v>
          </cell>
          <cell r="CF99">
            <v>0</v>
          </cell>
          <cell r="CG99">
            <v>2</v>
          </cell>
          <cell r="CH99">
            <v>39528</v>
          </cell>
          <cell r="CI99">
            <v>213</v>
          </cell>
          <cell r="CJ99">
            <v>9734</v>
          </cell>
          <cell r="CK99">
            <v>328</v>
          </cell>
          <cell r="CL99">
            <v>49262</v>
          </cell>
          <cell r="CM99">
            <v>300</v>
          </cell>
          <cell r="CN99">
            <v>0</v>
          </cell>
          <cell r="CO99">
            <v>19</v>
          </cell>
          <cell r="CP99">
            <v>0</v>
          </cell>
          <cell r="CQ99">
            <v>185</v>
          </cell>
          <cell r="CR99">
            <v>588265</v>
          </cell>
          <cell r="CS99">
            <v>357</v>
          </cell>
          <cell r="CT99">
            <v>90</v>
          </cell>
          <cell r="CU99">
            <v>358</v>
          </cell>
          <cell r="CV99">
            <v>5779</v>
          </cell>
          <cell r="CW99">
            <v>163</v>
          </cell>
          <cell r="CX99">
            <v>558194</v>
          </cell>
          <cell r="CY99">
            <v>358</v>
          </cell>
          <cell r="CZ99">
            <v>89</v>
          </cell>
          <cell r="DA99">
            <v>355</v>
          </cell>
          <cell r="DB99">
            <v>5894</v>
          </cell>
          <cell r="DC99">
            <v>164</v>
          </cell>
          <cell r="DD99">
            <v>551793</v>
          </cell>
          <cell r="DE99">
            <v>357</v>
          </cell>
          <cell r="DF99">
            <v>-6401</v>
          </cell>
          <cell r="DG99">
            <v>280</v>
          </cell>
          <cell r="DH99">
            <v>27227</v>
          </cell>
          <cell r="DI99">
            <v>185</v>
          </cell>
          <cell r="DJ99" t="str">
            <v>Scale down</v>
          </cell>
          <cell r="DK99">
            <v>146</v>
          </cell>
          <cell r="DL99">
            <v>151</v>
          </cell>
          <cell r="DM99">
            <v>150</v>
          </cell>
          <cell r="DN99">
            <v>142</v>
          </cell>
          <cell r="DO99">
            <v>130</v>
          </cell>
          <cell r="DP99">
            <v>119</v>
          </cell>
          <cell r="DQ99">
            <v>109</v>
          </cell>
          <cell r="DR99">
            <v>367</v>
          </cell>
          <cell r="DS99">
            <v>96</v>
          </cell>
          <cell r="DT99">
            <v>370</v>
          </cell>
          <cell r="DU99">
            <v>97</v>
          </cell>
          <cell r="DV99">
            <v>370</v>
          </cell>
          <cell r="DW99">
            <v>93</v>
          </cell>
          <cell r="DX99">
            <v>361</v>
          </cell>
          <cell r="DY99">
            <v>104</v>
          </cell>
          <cell r="DZ99">
            <v>360</v>
          </cell>
          <cell r="EA99">
            <v>97</v>
          </cell>
          <cell r="EB99">
            <v>360</v>
          </cell>
          <cell r="EC99">
            <v>89</v>
          </cell>
          <cell r="ED99">
            <v>360</v>
          </cell>
          <cell r="EE99">
            <v>90</v>
          </cell>
          <cell r="EF99">
            <v>361</v>
          </cell>
          <cell r="EG99">
            <v>89</v>
          </cell>
          <cell r="EH99">
            <v>355</v>
          </cell>
          <cell r="EI99">
            <v>6609.7191011235955</v>
          </cell>
          <cell r="EJ99">
            <v>25</v>
          </cell>
          <cell r="EK99">
            <v>5661.3707865168535</v>
          </cell>
          <cell r="EL99">
            <v>18</v>
          </cell>
          <cell r="EM99">
            <v>27535</v>
          </cell>
          <cell r="EN99">
            <v>188.5958904109589</v>
          </cell>
          <cell r="EO99">
            <v>137703</v>
          </cell>
          <cell r="EP99">
            <v>911.94039735099341</v>
          </cell>
          <cell r="EQ99">
            <v>235845</v>
          </cell>
          <cell r="ER99">
            <v>1572.3</v>
          </cell>
          <cell r="ES99">
            <v>338498</v>
          </cell>
          <cell r="ET99">
            <v>2383.788732394366</v>
          </cell>
          <cell r="EU99">
            <v>422147</v>
          </cell>
          <cell r="EV99">
            <v>3247.2846153846153</v>
          </cell>
          <cell r="EW99">
            <v>424207</v>
          </cell>
          <cell r="EX99">
            <v>3564.7647058823532</v>
          </cell>
          <cell r="EY99">
            <v>455018</v>
          </cell>
          <cell r="EZ99">
            <v>4174.4770642201838</v>
          </cell>
          <cell r="FA99">
            <v>509175</v>
          </cell>
          <cell r="FB99">
            <v>4671.3302752293575</v>
          </cell>
          <cell r="FC99">
            <v>594217</v>
          </cell>
          <cell r="FD99">
            <v>6189.760416666667</v>
          </cell>
          <cell r="FE99">
            <v>560425</v>
          </cell>
          <cell r="FF99">
            <v>5777.5773195876291</v>
          </cell>
          <cell r="FG99">
            <v>705395</v>
          </cell>
          <cell r="FH99">
            <v>7584.8924731182797</v>
          </cell>
          <cell r="FI99">
            <v>605653</v>
          </cell>
          <cell r="FJ99">
            <v>5823.5865384615381</v>
          </cell>
          <cell r="FK99">
            <v>551840</v>
          </cell>
          <cell r="FL99">
            <v>6131.5555555555557</v>
          </cell>
          <cell r="FM99">
            <v>569185</v>
          </cell>
          <cell r="FN99">
            <v>6395.3370786516853</v>
          </cell>
          <cell r="FO99">
            <v>2.6212201263250086E-2</v>
          </cell>
          <cell r="FP99">
            <v>0.12340051061785837</v>
          </cell>
          <cell r="FQ99">
            <v>0.17592548388925522</v>
          </cell>
          <cell r="FR99">
            <v>0.22412514533459402</v>
          </cell>
          <cell r="FS99">
            <v>0.2557329042716755</v>
          </cell>
          <cell r="FT99">
            <v>0.25233639300536487</v>
          </cell>
          <cell r="FU99">
            <v>0.20319589944567673</v>
          </cell>
          <cell r="FV99">
            <v>0.28366943200373934</v>
          </cell>
          <cell r="FW99">
            <v>0.33228353677801559</v>
          </cell>
          <cell r="FX99">
            <v>0.30151190391646704</v>
          </cell>
          <cell r="FY99">
            <v>0.35793334902960505</v>
          </cell>
          <cell r="FZ99">
            <v>0.26818413129698665</v>
          </cell>
          <cell r="GA99">
            <v>0.25802771329111113</v>
          </cell>
          <cell r="GB99">
            <v>0.27851244520544044</v>
          </cell>
          <cell r="GC99">
            <v>1022930</v>
          </cell>
          <cell r="GD99">
            <v>978200</v>
          </cell>
          <cell r="GE99">
            <v>1104751</v>
          </cell>
          <cell r="GF99">
            <v>1171810</v>
          </cell>
          <cell r="GG99">
            <v>1228587</v>
          </cell>
          <cell r="GH99">
            <v>1256910</v>
          </cell>
          <cell r="GI99">
            <v>1784289</v>
          </cell>
          <cell r="GJ99">
            <v>1794959</v>
          </cell>
          <cell r="GK99">
            <v>1788283</v>
          </cell>
          <cell r="GL99">
            <v>1858716</v>
          </cell>
          <cell r="GM99">
            <v>1970744</v>
          </cell>
          <cell r="GN99">
            <v>2258347.64</v>
          </cell>
          <cell r="GO99">
            <v>2192498</v>
          </cell>
          <cell r="GP99">
            <v>2043660.92</v>
          </cell>
          <cell r="GQ99">
            <v>0.22959773626005497</v>
          </cell>
          <cell r="GR99">
            <v>0.15343626178439679</v>
          </cell>
          <cell r="GS99">
            <v>0.1644835343879405</v>
          </cell>
          <cell r="GT99">
            <v>0.17354395518860583</v>
          </cell>
          <cell r="GU99">
            <v>0.16503791212418656</v>
          </cell>
          <cell r="GV99">
            <v>0.18058806923348361</v>
          </cell>
          <cell r="GW99">
            <v>0.14090200778047524</v>
          </cell>
          <cell r="GX99">
            <v>0.14507829039141124</v>
          </cell>
          <cell r="GY99">
            <v>0.13137682319295246</v>
          </cell>
          <cell r="GZ99">
            <v>6.1907770056854075</v>
          </cell>
          <cell r="HA99">
            <v>6.3385030343897508</v>
          </cell>
          <cell r="HB99">
            <v>6.2960482250502343</v>
          </cell>
          <cell r="HC99">
            <v>6.7974772249474427</v>
          </cell>
          <cell r="HD99">
            <v>7.3580939032936232</v>
          </cell>
          <cell r="HE99">
            <v>6.223306894447834</v>
          </cell>
          <cell r="HF99">
            <v>5.67805953693495</v>
          </cell>
          <cell r="HG99">
            <v>3.9130434782608696</v>
          </cell>
          <cell r="HH99">
            <v>1782</v>
          </cell>
          <cell r="HI99" t="str">
            <v>Y</v>
          </cell>
        </row>
        <row r="100">
          <cell r="A100">
            <v>95</v>
          </cell>
          <cell r="B100">
            <v>1791</v>
          </cell>
          <cell r="C100" t="str">
            <v>Dike-New Hartford</v>
          </cell>
          <cell r="D100">
            <v>11.820094513905321</v>
          </cell>
          <cell r="E100">
            <v>204</v>
          </cell>
          <cell r="F100">
            <v>5.4</v>
          </cell>
          <cell r="G100">
            <v>1</v>
          </cell>
          <cell r="H100">
            <v>4.0651467308283467</v>
          </cell>
          <cell r="I100">
            <v>235</v>
          </cell>
          <cell r="J100">
            <v>0.56862369128388501</v>
          </cell>
          <cell r="K100">
            <v>133</v>
          </cell>
          <cell r="L100">
            <v>1.7863264639447829</v>
          </cell>
          <cell r="M100">
            <v>160</v>
          </cell>
          <cell r="N100">
            <v>0</v>
          </cell>
          <cell r="O100">
            <v>6</v>
          </cell>
          <cell r="P100">
            <v>0.24386205881858522</v>
          </cell>
          <cell r="Q100">
            <v>194</v>
          </cell>
          <cell r="R100">
            <v>0</v>
          </cell>
          <cell r="S100">
            <v>8</v>
          </cell>
          <cell r="T100">
            <v>12.063956572723907</v>
          </cell>
          <cell r="U100">
            <v>221</v>
          </cell>
          <cell r="V100">
            <v>0.79318</v>
          </cell>
          <cell r="W100">
            <v>199</v>
          </cell>
          <cell r="X100">
            <v>0</v>
          </cell>
          <cell r="Y100">
            <v>1</v>
          </cell>
          <cell r="Z100">
            <v>0.5</v>
          </cell>
          <cell r="AA100">
            <v>179</v>
          </cell>
          <cell r="AB100">
            <v>0.33</v>
          </cell>
          <cell r="AC100">
            <v>1</v>
          </cell>
          <cell r="AD100">
            <v>0.83000000000000007</v>
          </cell>
          <cell r="AE100">
            <v>170</v>
          </cell>
          <cell r="AF100">
            <v>0</v>
          </cell>
          <cell r="AG100">
            <v>19</v>
          </cell>
          <cell r="AH100">
            <v>0.87216000000000005</v>
          </cell>
          <cell r="AI100">
            <v>141</v>
          </cell>
          <cell r="AJ100">
            <v>2.4953400000000001</v>
          </cell>
          <cell r="AK100">
            <v>158</v>
          </cell>
          <cell r="AL100">
            <v>14.5593</v>
          </cell>
          <cell r="AM100">
            <v>209</v>
          </cell>
          <cell r="AN100">
            <v>2806752</v>
          </cell>
          <cell r="AO100">
            <v>173</v>
          </cell>
          <cell r="AP100">
            <v>189111009</v>
          </cell>
          <cell r="AQ100">
            <v>267</v>
          </cell>
          <cell r="AR100">
            <v>7.0000000000000007E-2</v>
          </cell>
          <cell r="AS100">
            <v>7.6290029941438353E-2</v>
          </cell>
          <cell r="AT100">
            <v>0</v>
          </cell>
          <cell r="AU100">
            <v>7.0000000000000007E-2</v>
          </cell>
          <cell r="AV100">
            <v>291313</v>
          </cell>
          <cell r="AW100">
            <v>77</v>
          </cell>
          <cell r="AX100">
            <v>0</v>
          </cell>
          <cell r="AY100">
            <v>89</v>
          </cell>
          <cell r="AZ100">
            <v>2020</v>
          </cell>
          <cell r="BA100">
            <v>2012</v>
          </cell>
          <cell r="BB100">
            <v>15212903</v>
          </cell>
          <cell r="BC100">
            <v>98</v>
          </cell>
          <cell r="BD100">
            <v>204323912</v>
          </cell>
          <cell r="BE100">
            <v>250</v>
          </cell>
          <cell r="BF100">
            <v>797.7</v>
          </cell>
          <cell r="BG100">
            <v>137</v>
          </cell>
          <cell r="BH100">
            <v>237070.33847311017</v>
          </cell>
          <cell r="BI100">
            <v>257</v>
          </cell>
          <cell r="BJ100">
            <v>19070.957753541432</v>
          </cell>
          <cell r="BK100">
            <v>79</v>
          </cell>
          <cell r="BL100">
            <v>256141.29622665161</v>
          </cell>
          <cell r="BM100">
            <v>241</v>
          </cell>
          <cell r="BN100">
            <v>7.4454834243776621E-2</v>
          </cell>
          <cell r="BO100">
            <v>67</v>
          </cell>
          <cell r="BP100">
            <v>1021199</v>
          </cell>
          <cell r="BQ100">
            <v>178</v>
          </cell>
          <cell r="BR100">
            <v>768764</v>
          </cell>
          <cell r="BS100">
            <v>190</v>
          </cell>
          <cell r="BT100">
            <v>107533</v>
          </cell>
          <cell r="BU100">
            <v>132</v>
          </cell>
          <cell r="BV100">
            <v>337814</v>
          </cell>
          <cell r="BW100">
            <v>177</v>
          </cell>
          <cell r="BX100">
            <v>0</v>
          </cell>
          <cell r="BY100">
            <v>6</v>
          </cell>
          <cell r="BZ100">
            <v>2235310</v>
          </cell>
          <cell r="CA100">
            <v>173</v>
          </cell>
          <cell r="CB100">
            <v>46117</v>
          </cell>
          <cell r="CC100">
            <v>190</v>
          </cell>
          <cell r="CD100">
            <v>150000</v>
          </cell>
          <cell r="CE100">
            <v>185</v>
          </cell>
          <cell r="CF100">
            <v>0</v>
          </cell>
          <cell r="CG100">
            <v>2</v>
          </cell>
          <cell r="CH100">
            <v>102162</v>
          </cell>
          <cell r="CI100">
            <v>145</v>
          </cell>
          <cell r="CJ100">
            <v>67427</v>
          </cell>
          <cell r="CK100">
            <v>157</v>
          </cell>
          <cell r="CL100">
            <v>169589</v>
          </cell>
          <cell r="CM100">
            <v>143</v>
          </cell>
          <cell r="CN100">
            <v>0</v>
          </cell>
          <cell r="CO100">
            <v>19</v>
          </cell>
          <cell r="CP100">
            <v>173720</v>
          </cell>
          <cell r="CQ100">
            <v>133</v>
          </cell>
          <cell r="CR100">
            <v>2806752</v>
          </cell>
          <cell r="CS100">
            <v>173</v>
          </cell>
          <cell r="CT100">
            <v>797.7</v>
          </cell>
          <cell r="CU100">
            <v>137</v>
          </cell>
          <cell r="CV100">
            <v>5768</v>
          </cell>
          <cell r="CW100">
            <v>184</v>
          </cell>
          <cell r="CX100">
            <v>4601134</v>
          </cell>
          <cell r="CY100">
            <v>139</v>
          </cell>
          <cell r="CZ100">
            <v>783.5</v>
          </cell>
          <cell r="DA100">
            <v>136</v>
          </cell>
          <cell r="DB100">
            <v>5883</v>
          </cell>
          <cell r="DC100">
            <v>185</v>
          </cell>
          <cell r="DD100">
            <v>4647145</v>
          </cell>
          <cell r="DE100">
            <v>139</v>
          </cell>
          <cell r="DF100">
            <v>46011</v>
          </cell>
          <cell r="DG100">
            <v>176</v>
          </cell>
          <cell r="DH100">
            <v>37814</v>
          </cell>
          <cell r="DI100">
            <v>167</v>
          </cell>
          <cell r="DJ100" t="str">
            <v>101</v>
          </cell>
          <cell r="DK100">
            <v>876.2</v>
          </cell>
          <cell r="DL100">
            <v>872.3</v>
          </cell>
          <cell r="DM100">
            <v>855.2</v>
          </cell>
          <cell r="DN100">
            <v>839.1</v>
          </cell>
          <cell r="DO100">
            <v>822.1</v>
          </cell>
          <cell r="DP100">
            <v>825.4</v>
          </cell>
          <cell r="DQ100">
            <v>812.3</v>
          </cell>
          <cell r="DR100">
            <v>149</v>
          </cell>
          <cell r="DS100">
            <v>787.6</v>
          </cell>
          <cell r="DT100">
            <v>150</v>
          </cell>
          <cell r="DU100">
            <v>819.6</v>
          </cell>
          <cell r="DV100">
            <v>138</v>
          </cell>
          <cell r="DW100">
            <v>808.6</v>
          </cell>
          <cell r="DX100">
            <v>141</v>
          </cell>
          <cell r="DY100">
            <v>811.5</v>
          </cell>
          <cell r="DZ100">
            <v>136</v>
          </cell>
          <cell r="EA100">
            <v>803.4</v>
          </cell>
          <cell r="EB100">
            <v>137</v>
          </cell>
          <cell r="EC100">
            <v>809.4</v>
          </cell>
          <cell r="ED100">
            <v>137</v>
          </cell>
          <cell r="EE100">
            <v>797.7</v>
          </cell>
          <cell r="EF100">
            <v>137</v>
          </cell>
          <cell r="EG100">
            <v>783.5</v>
          </cell>
          <cell r="EH100">
            <v>136</v>
          </cell>
          <cell r="EI100">
            <v>3471.8838544990426</v>
          </cell>
          <cell r="EJ100">
            <v>300</v>
          </cell>
          <cell r="EK100">
            <v>2852.9802169751115</v>
          </cell>
          <cell r="EL100">
            <v>290</v>
          </cell>
          <cell r="EM100">
            <v>1364797</v>
          </cell>
          <cell r="EN100">
            <v>1557.6318192193562</v>
          </cell>
          <cell r="EO100">
            <v>1425933</v>
          </cell>
          <cell r="EP100">
            <v>1634.6818755015477</v>
          </cell>
          <cell r="EQ100">
            <v>1431796</v>
          </cell>
          <cell r="ER100">
            <v>1674.223573433115</v>
          </cell>
          <cell r="ES100">
            <v>1366481</v>
          </cell>
          <cell r="ET100">
            <v>1628.5079251579073</v>
          </cell>
          <cell r="EU100">
            <v>1375353</v>
          </cell>
          <cell r="EV100">
            <v>1672.9753071402506</v>
          </cell>
          <cell r="EW100">
            <v>1272929</v>
          </cell>
          <cell r="EX100">
            <v>1542.1965107826509</v>
          </cell>
          <cell r="EY100">
            <v>1374820</v>
          </cell>
          <cell r="EZ100">
            <v>1692.502769912594</v>
          </cell>
          <cell r="FA100">
            <v>1299903</v>
          </cell>
          <cell r="FB100">
            <v>1600.2745291148592</v>
          </cell>
          <cell r="FC100">
            <v>1290787</v>
          </cell>
          <cell r="FD100">
            <v>1638.8864906043677</v>
          </cell>
          <cell r="FE100">
            <v>1240234</v>
          </cell>
          <cell r="FF100">
            <v>1513.2186432406052</v>
          </cell>
          <cell r="FG100">
            <v>1589348</v>
          </cell>
          <cell r="FH100">
            <v>1965.5552807321296</v>
          </cell>
          <cell r="FI100">
            <v>1325088</v>
          </cell>
          <cell r="FJ100">
            <v>1632.8872458410351</v>
          </cell>
          <cell r="FK100">
            <v>1107449</v>
          </cell>
          <cell r="FL100">
            <v>1388.3026200325937</v>
          </cell>
          <cell r="FM100">
            <v>1040637</v>
          </cell>
          <cell r="FN100">
            <v>1328.1901723037652</v>
          </cell>
          <cell r="FO100">
            <v>0.20205104168733123</v>
          </cell>
          <cell r="FP100">
            <v>0.23741361509515388</v>
          </cell>
          <cell r="FQ100">
            <v>0.22188872182874755</v>
          </cell>
          <cell r="FR100">
            <v>0.2125015803712679</v>
          </cell>
          <cell r="FS100">
            <v>0.21181341363441825</v>
          </cell>
          <cell r="FT100">
            <v>0.19375463389367012</v>
          </cell>
          <cell r="FU100">
            <v>0.20649485047064461</v>
          </cell>
          <cell r="FV100">
            <v>0.24009031763548799</v>
          </cell>
          <cell r="FW100">
            <v>0.23557645452770168</v>
          </cell>
          <cell r="FX100">
            <v>0.2160541120405492</v>
          </cell>
          <cell r="FY100">
            <v>0.26160690227640349</v>
          </cell>
          <cell r="FZ100">
            <v>0.2071652785422429</v>
          </cell>
          <cell r="GA100">
            <v>0.17458807534543624</v>
          </cell>
          <cell r="GB100">
            <v>0.14950175212452702</v>
          </cell>
          <cell r="GC100">
            <v>5389917</v>
          </cell>
          <cell r="GD100">
            <v>4580180</v>
          </cell>
          <cell r="GE100">
            <v>5020970</v>
          </cell>
          <cell r="GF100">
            <v>5063970</v>
          </cell>
          <cell r="GG100">
            <v>5117876</v>
          </cell>
          <cell r="GH100">
            <v>5296870</v>
          </cell>
          <cell r="GI100">
            <v>5283070</v>
          </cell>
          <cell r="GJ100">
            <v>5414225</v>
          </cell>
          <cell r="GK100">
            <v>5479270</v>
          </cell>
          <cell r="GL100">
            <v>5740386</v>
          </cell>
          <cell r="GM100">
            <v>6075329</v>
          </cell>
          <cell r="GN100">
            <v>6396284.21</v>
          </cell>
          <cell r="GO100">
            <v>6588443</v>
          </cell>
          <cell r="GP100">
            <v>6960701.0300000003</v>
          </cell>
          <cell r="GQ100">
            <v>0.19482788823078553</v>
          </cell>
          <cell r="GR100">
            <v>0.20093005330702132</v>
          </cell>
          <cell r="GS100">
            <v>0.21078367845539339</v>
          </cell>
          <cell r="GT100">
            <v>0.18837510489695319</v>
          </cell>
          <cell r="GU100">
            <v>0.19931431005788861</v>
          </cell>
          <cell r="GV100">
            <v>0.1806638350004299</v>
          </cell>
          <cell r="GW100">
            <v>0.14780266131731104</v>
          </cell>
          <cell r="GX100">
            <v>0.12842150340336056</v>
          </cell>
          <cell r="GY100">
            <v>0.10787589840781309</v>
          </cell>
          <cell r="GZ100">
            <v>13.122746781115879</v>
          </cell>
          <cell r="HA100">
            <v>14.122666666666666</v>
          </cell>
          <cell r="HB100">
            <v>14.395269664934599</v>
          </cell>
          <cell r="HC100">
            <v>14.633833760527279</v>
          </cell>
          <cell r="HD100">
            <v>14.794106535700795</v>
          </cell>
          <cell r="HE100">
            <v>14.276243093922654</v>
          </cell>
          <cell r="HF100">
            <v>14.795112781954886</v>
          </cell>
          <cell r="HG100">
            <v>15.050943396226415</v>
          </cell>
          <cell r="HH100">
            <v>1791</v>
          </cell>
          <cell r="HI100" t="str">
            <v>Y</v>
          </cell>
        </row>
        <row r="101">
          <cell r="A101">
            <v>96</v>
          </cell>
          <cell r="B101">
            <v>1854</v>
          </cell>
          <cell r="C101" t="str">
            <v>Dows</v>
          </cell>
          <cell r="D101">
            <v>8.6953271425749534</v>
          </cell>
          <cell r="E101">
            <v>350</v>
          </cell>
          <cell r="F101">
            <v>5.4</v>
          </cell>
          <cell r="G101">
            <v>1</v>
          </cell>
          <cell r="H101">
            <v>3.295326754627649</v>
          </cell>
          <cell r="I101">
            <v>315</v>
          </cell>
          <cell r="J101">
            <v>0</v>
          </cell>
          <cell r="K101">
            <v>272</v>
          </cell>
          <cell r="L101">
            <v>0</v>
          </cell>
          <cell r="M101">
            <v>310</v>
          </cell>
          <cell r="N101">
            <v>0</v>
          </cell>
          <cell r="O101">
            <v>6</v>
          </cell>
          <cell r="P101">
            <v>0.91067654904116269</v>
          </cell>
          <cell r="Q101">
            <v>75</v>
          </cell>
          <cell r="R101">
            <v>0</v>
          </cell>
          <cell r="S101">
            <v>8</v>
          </cell>
          <cell r="T101">
            <v>9.6060036916161167</v>
          </cell>
          <cell r="U101">
            <v>337</v>
          </cell>
          <cell r="V101">
            <v>0.95201999999999998</v>
          </cell>
          <cell r="W101">
            <v>137</v>
          </cell>
          <cell r="X101">
            <v>0</v>
          </cell>
          <cell r="Y101">
            <v>1</v>
          </cell>
          <cell r="Z101">
            <v>0.67</v>
          </cell>
          <cell r="AA101">
            <v>81</v>
          </cell>
          <cell r="AB101">
            <v>0.33</v>
          </cell>
          <cell r="AC101">
            <v>1</v>
          </cell>
          <cell r="AD101">
            <v>1</v>
          </cell>
          <cell r="AE101">
            <v>78</v>
          </cell>
          <cell r="AF101">
            <v>0</v>
          </cell>
          <cell r="AG101">
            <v>19</v>
          </cell>
          <cell r="AH101">
            <v>0</v>
          </cell>
          <cell r="AI101">
            <v>184</v>
          </cell>
          <cell r="AJ101">
            <v>1.9520200000000001</v>
          </cell>
          <cell r="AK101">
            <v>216</v>
          </cell>
          <cell r="AL101">
            <v>11.558020000000001</v>
          </cell>
          <cell r="AM101">
            <v>342</v>
          </cell>
          <cell r="AN101">
            <v>971451</v>
          </cell>
          <cell r="AO101">
            <v>345</v>
          </cell>
          <cell r="AP101">
            <v>84032031</v>
          </cell>
          <cell r="AQ101">
            <v>328</v>
          </cell>
          <cell r="AR101">
            <v>0</v>
          </cell>
          <cell r="AS101">
            <v>9.9215804264744481E-2</v>
          </cell>
          <cell r="AT101">
            <v>0</v>
          </cell>
          <cell r="AU101">
            <v>0</v>
          </cell>
          <cell r="AV101">
            <v>0</v>
          </cell>
          <cell r="AW101">
            <v>284</v>
          </cell>
          <cell r="AX101">
            <v>0</v>
          </cell>
          <cell r="AY101">
            <v>89</v>
          </cell>
          <cell r="AZ101">
            <v>2018</v>
          </cell>
          <cell r="BA101">
            <v>2014</v>
          </cell>
          <cell r="BB101">
            <v>206500</v>
          </cell>
          <cell r="BC101">
            <v>258</v>
          </cell>
          <cell r="BD101">
            <v>84238531</v>
          </cell>
          <cell r="BE101">
            <v>328</v>
          </cell>
          <cell r="BF101">
            <v>142.1</v>
          </cell>
          <cell r="BG101">
            <v>352</v>
          </cell>
          <cell r="BH101">
            <v>591358.41660802253</v>
          </cell>
          <cell r="BI101">
            <v>11</v>
          </cell>
          <cell r="BJ101">
            <v>1453.2019704433499</v>
          </cell>
          <cell r="BK101">
            <v>241</v>
          </cell>
          <cell r="BL101">
            <v>592811.61857846589</v>
          </cell>
          <cell r="BM101">
            <v>11</v>
          </cell>
          <cell r="BN101">
            <v>2.4513722823585327E-3</v>
          </cell>
          <cell r="BO101">
            <v>249</v>
          </cell>
          <cell r="BP101">
            <v>453773</v>
          </cell>
          <cell r="BQ101">
            <v>328</v>
          </cell>
          <cell r="BR101">
            <v>276913</v>
          </cell>
          <cell r="BS101">
            <v>343</v>
          </cell>
          <cell r="BT101">
            <v>0</v>
          </cell>
          <cell r="BU101">
            <v>272</v>
          </cell>
          <cell r="BV101">
            <v>0</v>
          </cell>
          <cell r="BW101">
            <v>310</v>
          </cell>
          <cell r="BX101">
            <v>0</v>
          </cell>
          <cell r="BY101">
            <v>6</v>
          </cell>
          <cell r="BZ101">
            <v>730686</v>
          </cell>
          <cell r="CA101">
            <v>346</v>
          </cell>
          <cell r="CB101">
            <v>76526</v>
          </cell>
          <cell r="CC101">
            <v>148</v>
          </cell>
          <cell r="CD101">
            <v>80000</v>
          </cell>
          <cell r="CE101">
            <v>283</v>
          </cell>
          <cell r="CF101">
            <v>0</v>
          </cell>
          <cell r="CG101">
            <v>2</v>
          </cell>
          <cell r="CH101">
            <v>56440</v>
          </cell>
          <cell r="CI101">
            <v>194</v>
          </cell>
          <cell r="CJ101">
            <v>27799</v>
          </cell>
          <cell r="CK101">
            <v>302</v>
          </cell>
          <cell r="CL101">
            <v>84239</v>
          </cell>
          <cell r="CM101">
            <v>239</v>
          </cell>
          <cell r="CN101">
            <v>0</v>
          </cell>
          <cell r="CO101">
            <v>19</v>
          </cell>
          <cell r="CP101">
            <v>0</v>
          </cell>
          <cell r="CQ101">
            <v>185</v>
          </cell>
          <cell r="CR101">
            <v>971451</v>
          </cell>
          <cell r="CS101">
            <v>345</v>
          </cell>
          <cell r="CT101">
            <v>142.1</v>
          </cell>
          <cell r="CU101">
            <v>352</v>
          </cell>
          <cell r="CV101">
            <v>5935</v>
          </cell>
          <cell r="CW101">
            <v>14</v>
          </cell>
          <cell r="CX101">
            <v>907915</v>
          </cell>
          <cell r="CY101">
            <v>353</v>
          </cell>
          <cell r="CZ101">
            <v>129.1</v>
          </cell>
          <cell r="DA101">
            <v>352</v>
          </cell>
          <cell r="DB101">
            <v>6050</v>
          </cell>
          <cell r="DC101">
            <v>14</v>
          </cell>
          <cell r="DD101">
            <v>851798</v>
          </cell>
          <cell r="DE101">
            <v>353</v>
          </cell>
          <cell r="DF101">
            <v>-56117</v>
          </cell>
          <cell r="DG101">
            <v>323</v>
          </cell>
          <cell r="DH101">
            <v>70743</v>
          </cell>
          <cell r="DI101">
            <v>117</v>
          </cell>
          <cell r="DJ101" t="str">
            <v>101</v>
          </cell>
          <cell r="DK101">
            <v>244</v>
          </cell>
          <cell r="DL101">
            <v>211</v>
          </cell>
          <cell r="DM101">
            <v>203</v>
          </cell>
          <cell r="DN101">
            <v>189</v>
          </cell>
          <cell r="DO101">
            <v>176</v>
          </cell>
          <cell r="DP101">
            <v>173</v>
          </cell>
          <cell r="DQ101">
            <v>177.1</v>
          </cell>
          <cell r="DR101">
            <v>364</v>
          </cell>
          <cell r="DS101">
            <v>177.2</v>
          </cell>
          <cell r="DT101">
            <v>361</v>
          </cell>
          <cell r="DU101">
            <v>163.1</v>
          </cell>
          <cell r="DV101">
            <v>364</v>
          </cell>
          <cell r="DW101">
            <v>164.1</v>
          </cell>
          <cell r="DX101">
            <v>356</v>
          </cell>
          <cell r="DY101">
            <v>159.19999999999999</v>
          </cell>
          <cell r="DZ101">
            <v>355</v>
          </cell>
          <cell r="EA101">
            <v>144.19999999999999</v>
          </cell>
          <cell r="EB101">
            <v>356</v>
          </cell>
          <cell r="EC101">
            <v>134.1</v>
          </cell>
          <cell r="ED101">
            <v>357</v>
          </cell>
          <cell r="EE101">
            <v>142.1</v>
          </cell>
          <cell r="EF101">
            <v>355</v>
          </cell>
          <cell r="EG101">
            <v>129.1</v>
          </cell>
          <cell r="EH101">
            <v>352</v>
          </cell>
          <cell r="EI101">
            <v>7524.7947327652982</v>
          </cell>
          <cell r="EJ101">
            <v>12</v>
          </cell>
          <cell r="EK101">
            <v>5659.8450813323007</v>
          </cell>
          <cell r="EL101">
            <v>19</v>
          </cell>
          <cell r="EM101">
            <v>76891</v>
          </cell>
          <cell r="EN101">
            <v>315.12704918032784</v>
          </cell>
          <cell r="EO101">
            <v>209143</v>
          </cell>
          <cell r="EP101">
            <v>991.19905213270147</v>
          </cell>
          <cell r="EQ101">
            <v>346750</v>
          </cell>
          <cell r="ER101">
            <v>1708.1280788177339</v>
          </cell>
          <cell r="ES101">
            <v>384801</v>
          </cell>
          <cell r="ET101">
            <v>2035.984126984127</v>
          </cell>
          <cell r="EU101">
            <v>569272</v>
          </cell>
          <cell r="EV101">
            <v>3234.5</v>
          </cell>
          <cell r="EW101">
            <v>577351</v>
          </cell>
          <cell r="EX101">
            <v>3337.2890173410406</v>
          </cell>
          <cell r="EY101">
            <v>634627</v>
          </cell>
          <cell r="EZ101">
            <v>3583.4387351778655</v>
          </cell>
          <cell r="FA101">
            <v>565190</v>
          </cell>
          <cell r="FB101">
            <v>3191.3608130999437</v>
          </cell>
          <cell r="FC101">
            <v>769022</v>
          </cell>
          <cell r="FD101">
            <v>4339.8532731376981</v>
          </cell>
          <cell r="FE101">
            <v>854654</v>
          </cell>
          <cell r="FF101">
            <v>5240.0613120784792</v>
          </cell>
          <cell r="FG101">
            <v>1085041</v>
          </cell>
          <cell r="FH101">
            <v>6612.0719073735527</v>
          </cell>
          <cell r="FI101">
            <v>1143052</v>
          </cell>
          <cell r="FJ101">
            <v>7179.9748743718601</v>
          </cell>
          <cell r="FK101">
            <v>1172918</v>
          </cell>
          <cell r="FL101">
            <v>8254.1731175228724</v>
          </cell>
          <cell r="FM101">
            <v>1236129</v>
          </cell>
          <cell r="FN101">
            <v>9574.9728892331532</v>
          </cell>
          <cell r="FO101">
            <v>5.5762362164180998E-2</v>
          </cell>
          <cell r="FP101">
            <v>0.13853263756688405</v>
          </cell>
          <cell r="FQ101">
            <v>0.20343614950371552</v>
          </cell>
          <cell r="FR101">
            <v>0.21437942943352833</v>
          </cell>
          <cell r="FS101">
            <v>0.28416102484696831</v>
          </cell>
          <cell r="FT101">
            <v>0.26037014120889823</v>
          </cell>
          <cell r="FU101">
            <v>0.28109273362347931</v>
          </cell>
          <cell r="FV101">
            <v>0.33966357566542665</v>
          </cell>
          <cell r="FW101">
            <v>0.45520852571114678</v>
          </cell>
          <cell r="FX101">
            <v>0.49995788123913393</v>
          </cell>
          <cell r="FY101">
            <v>0.72315770040541949</v>
          </cell>
          <cell r="FZ101">
            <v>0.72804356949548577</v>
          </cell>
          <cell r="GA101">
            <v>0.69174623582351868</v>
          </cell>
          <cell r="GB101">
            <v>0.79197875365817072</v>
          </cell>
          <cell r="GC101">
            <v>1302014</v>
          </cell>
          <cell r="GD101">
            <v>1300559</v>
          </cell>
          <cell r="GE101">
            <v>1357716</v>
          </cell>
          <cell r="GF101">
            <v>1410152</v>
          </cell>
          <cell r="GG101">
            <v>1434071</v>
          </cell>
          <cell r="GH101">
            <v>1640073</v>
          </cell>
          <cell r="GI101">
            <v>1623087</v>
          </cell>
          <cell r="GJ101">
            <v>1663970</v>
          </cell>
          <cell r="GK101">
            <v>1689384</v>
          </cell>
          <cell r="GL101">
            <v>1709452</v>
          </cell>
          <cell r="GM101">
            <v>1500421</v>
          </cell>
          <cell r="GN101">
            <v>1570032.41</v>
          </cell>
          <cell r="GO101">
            <v>1665724</v>
          </cell>
          <cell r="GP101">
            <v>1560810.81</v>
          </cell>
          <cell r="GQ101">
            <v>0.45606937889241816</v>
          </cell>
          <cell r="GR101">
            <v>0.43505375297312088</v>
          </cell>
          <cell r="GS101">
            <v>0.42293477765585763</v>
          </cell>
          <cell r="GT101">
            <v>0.41776631851496659</v>
          </cell>
          <cell r="GU101">
            <v>0.42395342000430858</v>
          </cell>
          <cell r="GV101">
            <v>0.5261715834503462</v>
          </cell>
          <cell r="GW101">
            <v>0.5089389520323353</v>
          </cell>
          <cell r="GX101">
            <v>0.42336055320487875</v>
          </cell>
          <cell r="GY101">
            <v>0.3984574029640065</v>
          </cell>
          <cell r="GZ101">
            <v>7.539756782039289</v>
          </cell>
          <cell r="HA101">
            <v>6.8091954022988501</v>
          </cell>
          <cell r="HB101">
            <v>7.1877934272300461</v>
          </cell>
          <cell r="HC101">
            <v>6.6666666666666661</v>
          </cell>
          <cell r="HD101">
            <v>5.6363636363636367</v>
          </cell>
          <cell r="HE101">
            <v>4.8430493273542599</v>
          </cell>
          <cell r="HF101">
            <v>7.6300578034682074</v>
          </cell>
          <cell r="HG101">
            <v>20.3</v>
          </cell>
          <cell r="HH101">
            <v>1854</v>
          </cell>
          <cell r="HI101" t="str">
            <v>Y</v>
          </cell>
        </row>
        <row r="102">
          <cell r="A102">
            <v>97</v>
          </cell>
          <cell r="B102">
            <v>1863</v>
          </cell>
          <cell r="C102" t="str">
            <v>Dubuque</v>
          </cell>
          <cell r="D102">
            <v>13.437965207602508</v>
          </cell>
          <cell r="E102">
            <v>90</v>
          </cell>
          <cell r="F102">
            <v>5.4</v>
          </cell>
          <cell r="G102">
            <v>1</v>
          </cell>
          <cell r="H102">
            <v>5.1487649804782887</v>
          </cell>
          <cell r="I102">
            <v>94</v>
          </cell>
          <cell r="J102">
            <v>0.84810797380274527</v>
          </cell>
          <cell r="K102">
            <v>86</v>
          </cell>
          <cell r="L102">
            <v>2.0410922183233664</v>
          </cell>
          <cell r="M102">
            <v>135</v>
          </cell>
          <cell r="N102">
            <v>0</v>
          </cell>
          <cell r="O102">
            <v>6</v>
          </cell>
          <cell r="P102">
            <v>1.7118322940974764</v>
          </cell>
          <cell r="Q102">
            <v>19</v>
          </cell>
          <cell r="R102">
            <v>0</v>
          </cell>
          <cell r="S102">
            <v>8</v>
          </cell>
          <cell r="T102">
            <v>15.149797501699984</v>
          </cell>
          <cell r="U102">
            <v>39</v>
          </cell>
          <cell r="V102">
            <v>0.73368999999999995</v>
          </cell>
          <cell r="W102">
            <v>230</v>
          </cell>
          <cell r="X102">
            <v>0</v>
          </cell>
          <cell r="Y102">
            <v>1</v>
          </cell>
          <cell r="Z102">
            <v>0.67</v>
          </cell>
          <cell r="AA102">
            <v>81</v>
          </cell>
          <cell r="AB102">
            <v>0.33</v>
          </cell>
          <cell r="AC102">
            <v>1</v>
          </cell>
          <cell r="AD102">
            <v>1</v>
          </cell>
          <cell r="AE102">
            <v>78</v>
          </cell>
          <cell r="AF102">
            <v>0</v>
          </cell>
          <cell r="AG102">
            <v>19</v>
          </cell>
          <cell r="AH102">
            <v>0</v>
          </cell>
          <cell r="AI102">
            <v>184</v>
          </cell>
          <cell r="AJ102">
            <v>1.73369</v>
          </cell>
          <cell r="AK102">
            <v>249</v>
          </cell>
          <cell r="AL102">
            <v>16.883489999999998</v>
          </cell>
          <cell r="AM102">
            <v>79</v>
          </cell>
          <cell r="AN102">
            <v>46298942</v>
          </cell>
          <cell r="AO102">
            <v>7</v>
          </cell>
          <cell r="AP102">
            <v>2725861649</v>
          </cell>
          <cell r="AQ102">
            <v>6</v>
          </cell>
          <cell r="AR102">
            <v>0</v>
          </cell>
          <cell r="AS102">
            <v>7.6957230002470081E-2</v>
          </cell>
          <cell r="AT102">
            <v>0</v>
          </cell>
          <cell r="AU102">
            <v>0</v>
          </cell>
          <cell r="AV102">
            <v>0</v>
          </cell>
          <cell r="AW102">
            <v>284</v>
          </cell>
          <cell r="AX102">
            <v>0</v>
          </cell>
          <cell r="AY102">
            <v>89</v>
          </cell>
          <cell r="AZ102">
            <v>2017</v>
          </cell>
          <cell r="BA102">
            <v>2019</v>
          </cell>
          <cell r="BB102">
            <v>276879231</v>
          </cell>
          <cell r="BC102">
            <v>6</v>
          </cell>
          <cell r="BD102">
            <v>3002740880</v>
          </cell>
          <cell r="BE102">
            <v>6</v>
          </cell>
          <cell r="BF102">
            <v>10614.2</v>
          </cell>
          <cell r="BG102">
            <v>7</v>
          </cell>
          <cell r="BH102">
            <v>256812.72719564356</v>
          </cell>
          <cell r="BI102">
            <v>217</v>
          </cell>
          <cell r="BJ102">
            <v>26085.737125737218</v>
          </cell>
          <cell r="BK102">
            <v>52</v>
          </cell>
          <cell r="BL102">
            <v>282898.46432138077</v>
          </cell>
          <cell r="BM102">
            <v>192</v>
          </cell>
          <cell r="BN102">
            <v>9.2208832551678582E-2</v>
          </cell>
          <cell r="BO102">
            <v>48</v>
          </cell>
          <cell r="BP102">
            <v>14719653</v>
          </cell>
          <cell r="BQ102">
            <v>6</v>
          </cell>
          <cell r="BR102">
            <v>14034821</v>
          </cell>
          <cell r="BS102">
            <v>5</v>
          </cell>
          <cell r="BT102">
            <v>2311825</v>
          </cell>
          <cell r="BU102">
            <v>9</v>
          </cell>
          <cell r="BV102">
            <v>5563735</v>
          </cell>
          <cell r="BW102">
            <v>7</v>
          </cell>
          <cell r="BX102">
            <v>0</v>
          </cell>
          <cell r="BY102">
            <v>6</v>
          </cell>
          <cell r="BZ102">
            <v>36630034</v>
          </cell>
          <cell r="CA102">
            <v>6</v>
          </cell>
          <cell r="CB102">
            <v>4666218</v>
          </cell>
          <cell r="CC102">
            <v>3</v>
          </cell>
          <cell r="CD102">
            <v>1999950</v>
          </cell>
          <cell r="CE102">
            <v>8</v>
          </cell>
          <cell r="CF102">
            <v>0</v>
          </cell>
          <cell r="CG102">
            <v>2</v>
          </cell>
          <cell r="CH102">
            <v>2011836</v>
          </cell>
          <cell r="CI102">
            <v>11</v>
          </cell>
          <cell r="CJ102">
            <v>990904</v>
          </cell>
          <cell r="CK102">
            <v>6</v>
          </cell>
          <cell r="CL102">
            <v>3002740</v>
          </cell>
          <cell r="CM102">
            <v>9</v>
          </cell>
          <cell r="CN102">
            <v>0</v>
          </cell>
          <cell r="CO102">
            <v>19</v>
          </cell>
          <cell r="CP102">
            <v>0</v>
          </cell>
          <cell r="CQ102">
            <v>185</v>
          </cell>
          <cell r="CR102">
            <v>46298942</v>
          </cell>
          <cell r="CS102">
            <v>7</v>
          </cell>
          <cell r="CT102">
            <v>10614.2</v>
          </cell>
          <cell r="CU102">
            <v>7</v>
          </cell>
          <cell r="CV102">
            <v>5775</v>
          </cell>
          <cell r="CW102">
            <v>169</v>
          </cell>
          <cell r="CX102">
            <v>61297005</v>
          </cell>
          <cell r="CY102">
            <v>7</v>
          </cell>
          <cell r="CZ102">
            <v>10697.1</v>
          </cell>
          <cell r="DA102">
            <v>7</v>
          </cell>
          <cell r="DB102">
            <v>5890</v>
          </cell>
          <cell r="DC102">
            <v>170</v>
          </cell>
          <cell r="DD102">
            <v>63005919</v>
          </cell>
          <cell r="DE102">
            <v>7</v>
          </cell>
          <cell r="DF102">
            <v>1708914</v>
          </cell>
          <cell r="DG102">
            <v>7</v>
          </cell>
          <cell r="DH102">
            <v>0</v>
          </cell>
          <cell r="DI102">
            <v>223</v>
          </cell>
          <cell r="DJ102" t="str">
            <v>No Guar</v>
          </cell>
          <cell r="DK102">
            <v>10135.4</v>
          </cell>
          <cell r="DL102">
            <v>10065.299999999999</v>
          </cell>
          <cell r="DM102">
            <v>9986.2999999999993</v>
          </cell>
          <cell r="DN102">
            <v>9856.7000000000007</v>
          </cell>
          <cell r="DO102">
            <v>9734.1</v>
          </cell>
          <cell r="DP102">
            <v>9696.7000000000007</v>
          </cell>
          <cell r="DQ102">
            <v>9678.7999999999993</v>
          </cell>
          <cell r="DR102">
            <v>8</v>
          </cell>
          <cell r="DS102">
            <v>9922.2999999999993</v>
          </cell>
          <cell r="DT102">
            <v>7</v>
          </cell>
          <cell r="DU102">
            <v>10121.1</v>
          </cell>
          <cell r="DV102">
            <v>7</v>
          </cell>
          <cell r="DW102">
            <v>10423.5</v>
          </cell>
          <cell r="DX102">
            <v>7</v>
          </cell>
          <cell r="DY102">
            <v>10547.4</v>
          </cell>
          <cell r="DZ102">
            <v>7</v>
          </cell>
          <cell r="EA102">
            <v>10733.6</v>
          </cell>
          <cell r="EB102">
            <v>7</v>
          </cell>
          <cell r="EC102">
            <v>10727.6</v>
          </cell>
          <cell r="ED102">
            <v>7</v>
          </cell>
          <cell r="EE102">
            <v>10614.2</v>
          </cell>
          <cell r="EF102">
            <v>7</v>
          </cell>
          <cell r="EG102">
            <v>10697.1</v>
          </cell>
          <cell r="EH102">
            <v>7</v>
          </cell>
          <cell r="EI102">
            <v>4328.1769825466718</v>
          </cell>
          <cell r="EJ102">
            <v>169</v>
          </cell>
          <cell r="EK102">
            <v>3424.2957437062382</v>
          </cell>
          <cell r="EL102">
            <v>171</v>
          </cell>
          <cell r="EM102">
            <v>2212099</v>
          </cell>
          <cell r="EN102">
            <v>218.25473094303138</v>
          </cell>
          <cell r="EO102">
            <v>2844910</v>
          </cell>
          <cell r="EP102">
            <v>282.64532602108233</v>
          </cell>
          <cell r="EQ102">
            <v>2706656</v>
          </cell>
          <cell r="ER102">
            <v>271.03692058119628</v>
          </cell>
          <cell r="ES102">
            <v>2196543</v>
          </cell>
          <cell r="ET102">
            <v>222.84770765063357</v>
          </cell>
          <cell r="EU102">
            <v>2433452</v>
          </cell>
          <cell r="EV102">
            <v>249.9925005907069</v>
          </cell>
          <cell r="EW102">
            <v>2995425</v>
          </cell>
          <cell r="EX102">
            <v>308.91179473429105</v>
          </cell>
          <cell r="EY102">
            <v>3629296</v>
          </cell>
          <cell r="EZ102">
            <v>374.97375707732368</v>
          </cell>
          <cell r="FA102">
            <v>7140076</v>
          </cell>
          <cell r="FB102">
            <v>737.70260776129282</v>
          </cell>
          <cell r="FC102">
            <v>7217214</v>
          </cell>
          <cell r="FD102">
            <v>727.37308890075894</v>
          </cell>
          <cell r="FE102">
            <v>6630993</v>
          </cell>
          <cell r="FF102">
            <v>655.16524883658883</v>
          </cell>
          <cell r="FG102">
            <v>5914243</v>
          </cell>
          <cell r="FH102">
            <v>567.39511680337694</v>
          </cell>
          <cell r="FI102">
            <v>2645116</v>
          </cell>
          <cell r="FJ102">
            <v>250.78370024840245</v>
          </cell>
          <cell r="FK102">
            <v>1377930</v>
          </cell>
          <cell r="FL102">
            <v>129.81948710218387</v>
          </cell>
          <cell r="FM102">
            <v>679788</v>
          </cell>
          <cell r="FN102">
            <v>63.548812294921049</v>
          </cell>
          <cell r="FO102">
            <v>4.192858698456161E-2</v>
          </cell>
          <cell r="FP102">
            <v>5.002985179616367E-2</v>
          </cell>
          <cell r="FQ102">
            <v>4.5531739184602064E-2</v>
          </cell>
          <cell r="FR102">
            <v>3.4639028023142615E-2</v>
          </cell>
          <cell r="FS102">
            <v>3.7834418114994738E-2</v>
          </cell>
          <cell r="FT102">
            <v>4.4872572410573151E-2</v>
          </cell>
          <cell r="FU102">
            <v>5.0508528885182168E-2</v>
          </cell>
          <cell r="FV102">
            <v>9.4576451882430856E-2</v>
          </cell>
          <cell r="FW102">
            <v>9.8807874599398104E-2</v>
          </cell>
          <cell r="FX102">
            <v>8.4977786378229725E-2</v>
          </cell>
          <cell r="FY102">
            <v>6.7633903823714453E-2</v>
          </cell>
          <cell r="FZ102">
            <v>2.8675380675664001E-2</v>
          </cell>
          <cell r="GA102">
            <v>1.394473207393322E-2</v>
          </cell>
          <cell r="GB102">
            <v>6.5291617625838124E-3</v>
          </cell>
          <cell r="GC102">
            <v>50546631</v>
          </cell>
          <cell r="GD102">
            <v>54019340</v>
          </cell>
          <cell r="GE102">
            <v>56738822</v>
          </cell>
          <cell r="GF102">
            <v>61215831</v>
          </cell>
          <cell r="GG102">
            <v>61885021</v>
          </cell>
          <cell r="GH102">
            <v>63758604</v>
          </cell>
          <cell r="GI102">
            <v>68225816</v>
          </cell>
          <cell r="GJ102">
            <v>75495283</v>
          </cell>
          <cell r="GK102">
            <v>73042903</v>
          </cell>
          <cell r="GL102">
            <v>78032075</v>
          </cell>
          <cell r="GM102">
            <v>87444945</v>
          </cell>
          <cell r="GN102">
            <v>92243448.480000004</v>
          </cell>
          <cell r="GO102">
            <v>100080845</v>
          </cell>
          <cell r="GP102">
            <v>104115662.12000002</v>
          </cell>
          <cell r="GQ102">
            <v>7.1715834100437845E-2</v>
          </cell>
          <cell r="GR102">
            <v>6.2924907650289602E-2</v>
          </cell>
          <cell r="GS102">
            <v>8.6340517939599529E-2</v>
          </cell>
          <cell r="GT102">
            <v>6.9057299894821886E-2</v>
          </cell>
          <cell r="GU102">
            <v>5.3527789715512253E-2</v>
          </cell>
          <cell r="GV102">
            <v>1.4466182891197219E-2</v>
          </cell>
          <cell r="GW102">
            <v>2.4715354069319525E-4</v>
          </cell>
          <cell r="GX102">
            <v>-3.9056268226022204E-3</v>
          </cell>
          <cell r="GY102">
            <v>4.383452769958493E-2</v>
          </cell>
          <cell r="GZ102">
            <v>13.724090217240901</v>
          </cell>
          <cell r="HA102">
            <v>13.323974850725612</v>
          </cell>
          <cell r="HB102">
            <v>13.305879047910921</v>
          </cell>
          <cell r="HC102">
            <v>12.491423975017153</v>
          </cell>
          <cell r="HD102">
            <v>12.157969290044761</v>
          </cell>
          <cell r="HE102">
            <v>11.658348284673517</v>
          </cell>
          <cell r="HF102">
            <v>12.45568614091864</v>
          </cell>
          <cell r="HG102">
            <v>12.590984578884935</v>
          </cell>
          <cell r="HH102">
            <v>1863</v>
          </cell>
          <cell r="HI102" t="str">
            <v>Y</v>
          </cell>
        </row>
        <row r="103">
          <cell r="A103">
            <v>98</v>
          </cell>
          <cell r="B103">
            <v>1908</v>
          </cell>
          <cell r="C103" t="str">
            <v>Dunkerton</v>
          </cell>
          <cell r="D103">
            <v>12.327377136719768</v>
          </cell>
          <cell r="E103">
            <v>170</v>
          </cell>
          <cell r="F103">
            <v>5.4</v>
          </cell>
          <cell r="G103">
            <v>1</v>
          </cell>
          <cell r="H103">
            <v>4.1637459535957175</v>
          </cell>
          <cell r="I103">
            <v>225</v>
          </cell>
          <cell r="J103">
            <v>0</v>
          </cell>
          <cell r="K103">
            <v>272</v>
          </cell>
          <cell r="L103">
            <v>2.7636297222898505</v>
          </cell>
          <cell r="M103">
            <v>69</v>
          </cell>
          <cell r="N103">
            <v>0</v>
          </cell>
          <cell r="O103">
            <v>6</v>
          </cell>
          <cell r="P103">
            <v>0.26342509086241328</v>
          </cell>
          <cell r="Q103">
            <v>188</v>
          </cell>
          <cell r="R103">
            <v>0</v>
          </cell>
          <cell r="S103">
            <v>8</v>
          </cell>
          <cell r="T103">
            <v>12.590802227582181</v>
          </cell>
          <cell r="U103">
            <v>191</v>
          </cell>
          <cell r="V103">
            <v>0.30707000000000001</v>
          </cell>
          <cell r="W103">
            <v>332</v>
          </cell>
          <cell r="X103">
            <v>0</v>
          </cell>
          <cell r="Y103">
            <v>1</v>
          </cell>
          <cell r="Z103">
            <v>1.34</v>
          </cell>
          <cell r="AA103">
            <v>2</v>
          </cell>
          <cell r="AB103">
            <v>0.33</v>
          </cell>
          <cell r="AC103">
            <v>1</v>
          </cell>
          <cell r="AD103">
            <v>1.6700000000000002</v>
          </cell>
          <cell r="AE103">
            <v>2</v>
          </cell>
          <cell r="AF103">
            <v>0</v>
          </cell>
          <cell r="AG103">
            <v>19</v>
          </cell>
          <cell r="AH103">
            <v>1.37384</v>
          </cell>
          <cell r="AI103">
            <v>101</v>
          </cell>
          <cell r="AJ103">
            <v>3.3509099999999998</v>
          </cell>
          <cell r="AK103">
            <v>82</v>
          </cell>
          <cell r="AL103">
            <v>15.94171</v>
          </cell>
          <cell r="AM103">
            <v>128</v>
          </cell>
          <cell r="AN103">
            <v>1951822</v>
          </cell>
          <cell r="AO103">
            <v>267</v>
          </cell>
          <cell r="AP103">
            <v>122122004</v>
          </cell>
          <cell r="AQ103">
            <v>266</v>
          </cell>
          <cell r="AR103">
            <v>0.1</v>
          </cell>
          <cell r="AS103">
            <v>7.6699268922652025E-2</v>
          </cell>
          <cell r="AT103">
            <v>0</v>
          </cell>
          <cell r="AU103">
            <v>0.1</v>
          </cell>
          <cell r="AV103">
            <v>178097</v>
          </cell>
          <cell r="AW103">
            <v>156</v>
          </cell>
          <cell r="AX103">
            <v>0</v>
          </cell>
          <cell r="AY103">
            <v>89</v>
          </cell>
          <cell r="AZ103">
            <v>2020</v>
          </cell>
          <cell r="BA103">
            <v>2012</v>
          </cell>
          <cell r="BB103">
            <v>1638802</v>
          </cell>
          <cell r="BC103">
            <v>222</v>
          </cell>
          <cell r="BD103">
            <v>123760806</v>
          </cell>
          <cell r="BE103">
            <v>270</v>
          </cell>
          <cell r="BF103">
            <v>466.8</v>
          </cell>
          <cell r="BG103">
            <v>249</v>
          </cell>
          <cell r="BH103">
            <v>261615.26135389888</v>
          </cell>
          <cell r="BI103">
            <v>207</v>
          </cell>
          <cell r="BJ103">
            <v>3510.7155098543271</v>
          </cell>
          <cell r="BK103">
            <v>212</v>
          </cell>
          <cell r="BL103">
            <v>265125.97686375323</v>
          </cell>
          <cell r="BM103">
            <v>226</v>
          </cell>
          <cell r="BN103">
            <v>1.3241688164183417E-2</v>
          </cell>
          <cell r="BO103">
            <v>211</v>
          </cell>
          <cell r="BP103">
            <v>659459</v>
          </cell>
          <cell r="BQ103">
            <v>269</v>
          </cell>
          <cell r="BR103">
            <v>508485</v>
          </cell>
          <cell r="BS103">
            <v>277</v>
          </cell>
          <cell r="BT103">
            <v>0</v>
          </cell>
          <cell r="BU103">
            <v>272</v>
          </cell>
          <cell r="BV103">
            <v>337500</v>
          </cell>
          <cell r="BW103">
            <v>178</v>
          </cell>
          <cell r="BX103">
            <v>0</v>
          </cell>
          <cell r="BY103">
            <v>6</v>
          </cell>
          <cell r="BZ103">
            <v>1505444</v>
          </cell>
          <cell r="CA103">
            <v>270</v>
          </cell>
          <cell r="CB103">
            <v>32170</v>
          </cell>
          <cell r="CC103">
            <v>218</v>
          </cell>
          <cell r="CD103">
            <v>37500</v>
          </cell>
          <cell r="CE103">
            <v>331</v>
          </cell>
          <cell r="CF103">
            <v>0</v>
          </cell>
          <cell r="CG103">
            <v>2</v>
          </cell>
          <cell r="CH103">
            <v>165839</v>
          </cell>
          <cell r="CI103">
            <v>93</v>
          </cell>
          <cell r="CJ103">
            <v>40841</v>
          </cell>
          <cell r="CK103">
            <v>252</v>
          </cell>
          <cell r="CL103">
            <v>206680</v>
          </cell>
          <cell r="CM103">
            <v>115</v>
          </cell>
          <cell r="CN103">
            <v>0</v>
          </cell>
          <cell r="CO103">
            <v>19</v>
          </cell>
          <cell r="CP103">
            <v>170028</v>
          </cell>
          <cell r="CQ103">
            <v>137</v>
          </cell>
          <cell r="CR103">
            <v>1951822</v>
          </cell>
          <cell r="CS103">
            <v>267</v>
          </cell>
          <cell r="CT103">
            <v>466.8</v>
          </cell>
          <cell r="CU103">
            <v>249</v>
          </cell>
          <cell r="CV103">
            <v>5768</v>
          </cell>
          <cell r="CW103">
            <v>184</v>
          </cell>
          <cell r="CX103">
            <v>2692502</v>
          </cell>
          <cell r="CY103">
            <v>255</v>
          </cell>
          <cell r="CZ103">
            <v>484.5</v>
          </cell>
          <cell r="DA103">
            <v>242</v>
          </cell>
          <cell r="DB103">
            <v>5883</v>
          </cell>
          <cell r="DC103">
            <v>185</v>
          </cell>
          <cell r="DD103">
            <v>2850314</v>
          </cell>
          <cell r="DE103">
            <v>245</v>
          </cell>
          <cell r="DF103">
            <v>157812</v>
          </cell>
          <cell r="DG103">
            <v>73</v>
          </cell>
          <cell r="DH103">
            <v>0</v>
          </cell>
          <cell r="DI103">
            <v>223</v>
          </cell>
          <cell r="DJ103" t="str">
            <v>No Guar</v>
          </cell>
          <cell r="DK103">
            <v>551.9</v>
          </cell>
          <cell r="DL103">
            <v>568.5</v>
          </cell>
          <cell r="DM103">
            <v>563.29999999999995</v>
          </cell>
          <cell r="DN103">
            <v>543.20000000000005</v>
          </cell>
          <cell r="DO103">
            <v>540.4</v>
          </cell>
          <cell r="DP103">
            <v>501.4</v>
          </cell>
          <cell r="DQ103">
            <v>477.2</v>
          </cell>
          <cell r="DR103">
            <v>270</v>
          </cell>
          <cell r="DS103">
            <v>494.2</v>
          </cell>
          <cell r="DT103">
            <v>261</v>
          </cell>
          <cell r="DU103">
            <v>514.79999999999995</v>
          </cell>
          <cell r="DV103">
            <v>238</v>
          </cell>
          <cell r="DW103">
            <v>502.6</v>
          </cell>
          <cell r="DX103">
            <v>248</v>
          </cell>
          <cell r="DY103">
            <v>506</v>
          </cell>
          <cell r="DZ103">
            <v>247</v>
          </cell>
          <cell r="EA103">
            <v>495.6</v>
          </cell>
          <cell r="EB103">
            <v>249</v>
          </cell>
          <cell r="EC103">
            <v>460.8</v>
          </cell>
          <cell r="ED103">
            <v>257</v>
          </cell>
          <cell r="EE103">
            <v>466.8</v>
          </cell>
          <cell r="EF103">
            <v>248</v>
          </cell>
          <cell r="EG103">
            <v>484.5</v>
          </cell>
          <cell r="EH103">
            <v>241</v>
          </cell>
          <cell r="EI103">
            <v>4028.5283797729617</v>
          </cell>
          <cell r="EJ103">
            <v>222</v>
          </cell>
          <cell r="EK103">
            <v>3107.2115583075333</v>
          </cell>
          <cell r="EL103">
            <v>238</v>
          </cell>
          <cell r="EM103">
            <v>509059</v>
          </cell>
          <cell r="EN103">
            <v>922.37543033158181</v>
          </cell>
          <cell r="EO103">
            <v>393914</v>
          </cell>
          <cell r="EP103">
            <v>692.90061565523308</v>
          </cell>
          <cell r="EQ103">
            <v>543840</v>
          </cell>
          <cell r="ER103">
            <v>965.45357713474175</v>
          </cell>
          <cell r="ES103">
            <v>668773</v>
          </cell>
          <cell r="ET103">
            <v>1231.1726804123709</v>
          </cell>
          <cell r="EU103">
            <v>823672</v>
          </cell>
          <cell r="EV103">
            <v>1524.1894892672096</v>
          </cell>
          <cell r="EW103">
            <v>886496</v>
          </cell>
          <cell r="EX103">
            <v>1768.0414838452334</v>
          </cell>
          <cell r="EY103">
            <v>1038515</v>
          </cell>
          <cell r="EZ103">
            <v>2176.2678122380553</v>
          </cell>
          <cell r="FA103">
            <v>1091808</v>
          </cell>
          <cell r="FB103">
            <v>2287.9463537300921</v>
          </cell>
          <cell r="FC103">
            <v>778141</v>
          </cell>
          <cell r="FD103">
            <v>1574.5467422096317</v>
          </cell>
          <cell r="FE103">
            <v>843531</v>
          </cell>
          <cell r="FF103">
            <v>1638.5606060606062</v>
          </cell>
          <cell r="FG103">
            <v>1435887</v>
          </cell>
          <cell r="FH103">
            <v>2856.91802626343</v>
          </cell>
          <cell r="FI103">
            <v>1642250</v>
          </cell>
          <cell r="FJ103">
            <v>3245.5533596837945</v>
          </cell>
          <cell r="FK103">
            <v>1377875</v>
          </cell>
          <cell r="FL103">
            <v>2951.7459297343617</v>
          </cell>
          <cell r="FM103">
            <v>1223686</v>
          </cell>
          <cell r="FN103">
            <v>2525.6676986584107</v>
          </cell>
          <cell r="FO103">
            <v>0.15399948390438134</v>
          </cell>
          <cell r="FP103">
            <v>0.11037969377238549</v>
          </cell>
          <cell r="FQ103">
            <v>0.15100932507017475</v>
          </cell>
          <cell r="FR103">
            <v>0.17193579810302528</v>
          </cell>
          <cell r="FS103">
            <v>0.20625285150441741</v>
          </cell>
          <cell r="FT103">
            <v>0.20323927962412142</v>
          </cell>
          <cell r="FU103">
            <v>0.24054878147645944</v>
          </cell>
          <cell r="FV103">
            <v>0.3189523435872732</v>
          </cell>
          <cell r="FW103">
            <v>0.20486020429654592</v>
          </cell>
          <cell r="FX103">
            <v>0.22975925329216432</v>
          </cell>
          <cell r="FY103">
            <v>0.38561608629026928</v>
          </cell>
          <cell r="FZ103">
            <v>0.42612622560168856</v>
          </cell>
          <cell r="GA103">
            <v>0.3473443268458753</v>
          </cell>
          <cell r="GB103">
            <v>0.27015276232825447</v>
          </cell>
          <cell r="GC103">
            <v>2796530</v>
          </cell>
          <cell r="GD103">
            <v>3174804</v>
          </cell>
          <cell r="GE103">
            <v>3057527</v>
          </cell>
          <cell r="GF103">
            <v>3220894</v>
          </cell>
          <cell r="GG103">
            <v>3169834</v>
          </cell>
          <cell r="GH103">
            <v>3475338</v>
          </cell>
          <cell r="GI103">
            <v>3278759</v>
          </cell>
          <cell r="GJ103">
            <v>3423107</v>
          </cell>
          <cell r="GK103">
            <v>3798400</v>
          </cell>
          <cell r="GL103">
            <v>3671369</v>
          </cell>
          <cell r="GM103">
            <v>3723618</v>
          </cell>
          <cell r="GN103">
            <v>3853905.02</v>
          </cell>
          <cell r="GO103">
            <v>4227337</v>
          </cell>
          <cell r="GP103">
            <v>4529607.58</v>
          </cell>
          <cell r="GQ103">
            <v>0.22846458306532919</v>
          </cell>
          <cell r="GR103">
            <v>0.22024336895730662</v>
          </cell>
          <cell r="GS103">
            <v>0.20868855556803151</v>
          </cell>
          <cell r="GT103">
            <v>8.0937085573867876E-2</v>
          </cell>
          <cell r="GU103">
            <v>8.7713127012057801E-2</v>
          </cell>
          <cell r="GV103">
            <v>0.17244610822016876</v>
          </cell>
          <cell r="GW103">
            <v>0.23726480263295319</v>
          </cell>
          <cell r="GX103">
            <v>0.19828793897136504</v>
          </cell>
          <cell r="GY103">
            <v>9.2370525112962176E-2</v>
          </cell>
          <cell r="GZ103">
            <v>12.135593220338984</v>
          </cell>
          <cell r="HA103">
            <v>12.13986013986014</v>
          </cell>
          <cell r="HB103">
            <v>12.408083759435112</v>
          </cell>
          <cell r="HC103">
            <v>12.643397608005857</v>
          </cell>
          <cell r="HD103">
            <v>12.175914708020352</v>
          </cell>
          <cell r="HE103">
            <v>10.650369003690038</v>
          </cell>
          <cell r="HF103">
            <v>10.669714285714287</v>
          </cell>
          <cell r="HG103">
            <v>11.114285714285714</v>
          </cell>
          <cell r="HH103">
            <v>1908</v>
          </cell>
          <cell r="HI103" t="str">
            <v>Y</v>
          </cell>
        </row>
        <row r="104">
          <cell r="A104">
            <v>99</v>
          </cell>
          <cell r="B104">
            <v>1926</v>
          </cell>
          <cell r="C104" t="str">
            <v>Durant</v>
          </cell>
          <cell r="D104">
            <v>9.2471777734349399</v>
          </cell>
          <cell r="E104">
            <v>334</v>
          </cell>
          <cell r="F104">
            <v>5.4</v>
          </cell>
          <cell r="G104">
            <v>1</v>
          </cell>
          <cell r="H104">
            <v>3.8471761200852952</v>
          </cell>
          <cell r="I104">
            <v>265</v>
          </cell>
          <cell r="J104">
            <v>0</v>
          </cell>
          <cell r="K104">
            <v>272</v>
          </cell>
          <cell r="L104">
            <v>0</v>
          </cell>
          <cell r="M104">
            <v>310</v>
          </cell>
          <cell r="N104">
            <v>0</v>
          </cell>
          <cell r="O104">
            <v>6</v>
          </cell>
          <cell r="P104">
            <v>0.77861233233499438</v>
          </cell>
          <cell r="Q104">
            <v>88</v>
          </cell>
          <cell r="R104">
            <v>0</v>
          </cell>
          <cell r="S104">
            <v>8</v>
          </cell>
          <cell r="T104">
            <v>10.025790105769934</v>
          </cell>
          <cell r="U104">
            <v>319</v>
          </cell>
          <cell r="V104">
            <v>0.75319000000000003</v>
          </cell>
          <cell r="W104">
            <v>219</v>
          </cell>
          <cell r="X104">
            <v>0</v>
          </cell>
          <cell r="Y104">
            <v>1</v>
          </cell>
          <cell r="Z104">
            <v>0.10971</v>
          </cell>
          <cell r="AA104">
            <v>236</v>
          </cell>
          <cell r="AB104">
            <v>0.33</v>
          </cell>
          <cell r="AC104">
            <v>1</v>
          </cell>
          <cell r="AD104">
            <v>0.43971000000000005</v>
          </cell>
          <cell r="AE104">
            <v>227</v>
          </cell>
          <cell r="AF104">
            <v>0</v>
          </cell>
          <cell r="AG104">
            <v>19</v>
          </cell>
          <cell r="AH104">
            <v>0.62377000000000005</v>
          </cell>
          <cell r="AI104">
            <v>156</v>
          </cell>
          <cell r="AJ104">
            <v>1.8166700000000002</v>
          </cell>
          <cell r="AK104">
            <v>235</v>
          </cell>
          <cell r="AL104">
            <v>11.842460000000001</v>
          </cell>
          <cell r="AM104">
            <v>337</v>
          </cell>
          <cell r="AN104">
            <v>2112547</v>
          </cell>
          <cell r="AO104">
            <v>248</v>
          </cell>
          <cell r="AP104">
            <v>176853094</v>
          </cell>
          <cell r="AQ104">
            <v>193</v>
          </cell>
          <cell r="AR104">
            <v>0.05</v>
          </cell>
          <cell r="AS104">
            <v>8.0323891248817073E-2</v>
          </cell>
          <cell r="AT104">
            <v>0.04</v>
          </cell>
          <cell r="AU104">
            <v>0.09</v>
          </cell>
          <cell r="AV104">
            <v>135828</v>
          </cell>
          <cell r="AW104">
            <v>186</v>
          </cell>
          <cell r="AX104">
            <v>108662</v>
          </cell>
          <cell r="AY104">
            <v>37</v>
          </cell>
          <cell r="AZ104">
            <v>2020</v>
          </cell>
          <cell r="BA104">
            <v>2014</v>
          </cell>
          <cell r="BB104">
            <v>17085496</v>
          </cell>
          <cell r="BC104">
            <v>89</v>
          </cell>
          <cell r="BD104">
            <v>193938590</v>
          </cell>
          <cell r="BE104">
            <v>177</v>
          </cell>
          <cell r="BF104">
            <v>575.9</v>
          </cell>
          <cell r="BG104">
            <v>205</v>
          </cell>
          <cell r="BH104">
            <v>307089.93575273483</v>
          </cell>
          <cell r="BI104">
            <v>141</v>
          </cell>
          <cell r="BJ104">
            <v>29667.47004688314</v>
          </cell>
          <cell r="BK104">
            <v>36</v>
          </cell>
          <cell r="BL104">
            <v>336757.40579961799</v>
          </cell>
          <cell r="BM104">
            <v>118</v>
          </cell>
          <cell r="BN104">
            <v>8.8097453941477041E-2</v>
          </cell>
          <cell r="BO104">
            <v>53</v>
          </cell>
          <cell r="BP104">
            <v>955007</v>
          </cell>
          <cell r="BQ104">
            <v>197</v>
          </cell>
          <cell r="BR104">
            <v>680385</v>
          </cell>
          <cell r="BS104">
            <v>217</v>
          </cell>
          <cell r="BT104">
            <v>0</v>
          </cell>
          <cell r="BU104">
            <v>272</v>
          </cell>
          <cell r="BV104">
            <v>0</v>
          </cell>
          <cell r="BW104">
            <v>310</v>
          </cell>
          <cell r="BX104">
            <v>0</v>
          </cell>
          <cell r="BY104">
            <v>6</v>
          </cell>
          <cell r="BZ104">
            <v>1635392</v>
          </cell>
          <cell r="CA104">
            <v>254</v>
          </cell>
          <cell r="CB104">
            <v>137700</v>
          </cell>
          <cell r="CC104">
            <v>98</v>
          </cell>
          <cell r="CD104">
            <v>133204</v>
          </cell>
          <cell r="CE104">
            <v>209</v>
          </cell>
          <cell r="CF104">
            <v>0</v>
          </cell>
          <cell r="CG104">
            <v>2</v>
          </cell>
          <cell r="CH104">
            <v>21277</v>
          </cell>
          <cell r="CI104">
            <v>230</v>
          </cell>
          <cell r="CJ104">
            <v>64000</v>
          </cell>
          <cell r="CK104">
            <v>166</v>
          </cell>
          <cell r="CL104">
            <v>85277</v>
          </cell>
          <cell r="CM104">
            <v>236</v>
          </cell>
          <cell r="CN104">
            <v>0</v>
          </cell>
          <cell r="CO104">
            <v>19</v>
          </cell>
          <cell r="CP104">
            <v>120974</v>
          </cell>
          <cell r="CQ104">
            <v>156</v>
          </cell>
          <cell r="CR104">
            <v>2112547</v>
          </cell>
          <cell r="CS104">
            <v>248</v>
          </cell>
          <cell r="CT104">
            <v>575.9</v>
          </cell>
          <cell r="CU104">
            <v>205</v>
          </cell>
          <cell r="CV104">
            <v>5814</v>
          </cell>
          <cell r="CW104">
            <v>103</v>
          </cell>
          <cell r="CX104">
            <v>3400612</v>
          </cell>
          <cell r="CY104">
            <v>205</v>
          </cell>
          <cell r="CZ104">
            <v>592.6</v>
          </cell>
          <cell r="DA104">
            <v>197</v>
          </cell>
          <cell r="DB104">
            <v>5929</v>
          </cell>
          <cell r="DC104">
            <v>103</v>
          </cell>
          <cell r="DD104">
            <v>3513525</v>
          </cell>
          <cell r="DE104">
            <v>199</v>
          </cell>
          <cell r="DF104">
            <v>112913</v>
          </cell>
          <cell r="DG104">
            <v>94</v>
          </cell>
          <cell r="DH104">
            <v>0</v>
          </cell>
          <cell r="DI104">
            <v>223</v>
          </cell>
          <cell r="DJ104" t="str">
            <v>No Guar</v>
          </cell>
          <cell r="DK104">
            <v>631.5</v>
          </cell>
          <cell r="DL104">
            <v>636.5</v>
          </cell>
          <cell r="DM104">
            <v>646</v>
          </cell>
          <cell r="DN104">
            <v>653.29999999999995</v>
          </cell>
          <cell r="DO104">
            <v>636.4</v>
          </cell>
          <cell r="DP104">
            <v>625.4</v>
          </cell>
          <cell r="DQ104">
            <v>618.20000000000005</v>
          </cell>
          <cell r="DR104">
            <v>210</v>
          </cell>
          <cell r="DS104">
            <v>614.20000000000005</v>
          </cell>
          <cell r="DT104">
            <v>206</v>
          </cell>
          <cell r="DU104">
            <v>620.20000000000005</v>
          </cell>
          <cell r="DV104">
            <v>202</v>
          </cell>
          <cell r="DW104">
            <v>600</v>
          </cell>
          <cell r="DX104">
            <v>207</v>
          </cell>
          <cell r="DY104">
            <v>613</v>
          </cell>
          <cell r="DZ104">
            <v>203</v>
          </cell>
          <cell r="EA104">
            <v>614.79999999999995</v>
          </cell>
          <cell r="EB104">
            <v>203</v>
          </cell>
          <cell r="EC104">
            <v>602.1</v>
          </cell>
          <cell r="ED104">
            <v>200</v>
          </cell>
          <cell r="EE104">
            <v>575.9</v>
          </cell>
          <cell r="EF104">
            <v>205</v>
          </cell>
          <cell r="EG104">
            <v>592.6</v>
          </cell>
          <cell r="EH104">
            <v>197</v>
          </cell>
          <cell r="EI104">
            <v>3564.8785015187309</v>
          </cell>
          <cell r="EJ104">
            <v>287</v>
          </cell>
          <cell r="EK104">
            <v>2759.6895038812013</v>
          </cell>
          <cell r="EL104">
            <v>298</v>
          </cell>
          <cell r="EM104">
            <v>409729</v>
          </cell>
          <cell r="EN104">
            <v>648.818685669042</v>
          </cell>
          <cell r="EO104">
            <v>350232</v>
          </cell>
          <cell r="EP104">
            <v>550.24666142969363</v>
          </cell>
          <cell r="EQ104">
            <v>297217</v>
          </cell>
          <cell r="ER104">
            <v>460.08823529411762</v>
          </cell>
          <cell r="ES104">
            <v>280893</v>
          </cell>
          <cell r="ET104">
            <v>429.96020205112507</v>
          </cell>
          <cell r="EU104">
            <v>218867</v>
          </cell>
          <cell r="EV104">
            <v>343.91420490257701</v>
          </cell>
          <cell r="EW104">
            <v>211723</v>
          </cell>
          <cell r="EX104">
            <v>338.54013431403905</v>
          </cell>
          <cell r="EY104">
            <v>476468</v>
          </cell>
          <cell r="EZ104">
            <v>770.73439016499503</v>
          </cell>
          <cell r="FA104">
            <v>808584</v>
          </cell>
          <cell r="FB104">
            <v>1307.9650598511807</v>
          </cell>
          <cell r="FC104">
            <v>779699</v>
          </cell>
          <cell r="FD104">
            <v>1269.4545750569846</v>
          </cell>
          <cell r="FE104">
            <v>962086</v>
          </cell>
          <cell r="FF104">
            <v>1551.2512092873264</v>
          </cell>
          <cell r="FG104">
            <v>1569400</v>
          </cell>
          <cell r="FH104">
            <v>2615.6666666666665</v>
          </cell>
          <cell r="FI104">
            <v>1724913</v>
          </cell>
          <cell r="FJ104">
            <v>2813.8874388254485</v>
          </cell>
          <cell r="FK104">
            <v>1748465</v>
          </cell>
          <cell r="FL104">
            <v>3036.0566070498353</v>
          </cell>
          <cell r="FM104">
            <v>2055675</v>
          </cell>
          <cell r="FN104">
            <v>3468.9082011474857</v>
          </cell>
          <cell r="FO104">
            <v>0.10537131952999025</v>
          </cell>
          <cell r="FP104">
            <v>8.9429879158128583E-2</v>
          </cell>
          <cell r="FQ104">
            <v>7.2610164108640282E-2</v>
          </cell>
          <cell r="FR104">
            <v>6.5951009552216944E-2</v>
          </cell>
          <cell r="FS104">
            <v>4.9613133753737132E-2</v>
          </cell>
          <cell r="FT104">
            <v>4.6009055649915427E-2</v>
          </cell>
          <cell r="FU104">
            <v>0.10069219172066511</v>
          </cell>
          <cell r="FV104">
            <v>0.18779272067010302</v>
          </cell>
          <cell r="FW104">
            <v>0.16740234045819391</v>
          </cell>
          <cell r="FX104">
            <v>0.20701480776670786</v>
          </cell>
          <cell r="FY104">
            <v>0.31062250182337825</v>
          </cell>
          <cell r="FZ104">
            <v>0.3233856211451544</v>
          </cell>
          <cell r="GA104">
            <v>0.30300207677985441</v>
          </cell>
          <cell r="GB104">
            <v>0.35210538741582792</v>
          </cell>
          <cell r="GC104">
            <v>3478701</v>
          </cell>
          <cell r="GD104">
            <v>3566043</v>
          </cell>
          <cell r="GE104">
            <v>3796108</v>
          </cell>
          <cell r="GF104">
            <v>3978223</v>
          </cell>
          <cell r="GG104">
            <v>4192606</v>
          </cell>
          <cell r="GH104">
            <v>4390045</v>
          </cell>
          <cell r="GI104">
            <v>4255458</v>
          </cell>
          <cell r="GJ104">
            <v>4305726</v>
          </cell>
          <cell r="GK104">
            <v>4657635</v>
          </cell>
          <cell r="GL104">
            <v>4647426</v>
          </cell>
          <cell r="GM104">
            <v>5052435</v>
          </cell>
          <cell r="GN104">
            <v>5333919.9000000004</v>
          </cell>
          <cell r="GO104">
            <v>5746920</v>
          </cell>
          <cell r="GP104">
            <v>5838237.8499999996</v>
          </cell>
          <cell r="GQ104">
            <v>0.12657344007492147</v>
          </cell>
          <cell r="GR104">
            <v>0.16526241101203851</v>
          </cell>
          <cell r="GS104">
            <v>0.23129134312486999</v>
          </cell>
          <cell r="GT104">
            <v>0.20767932565465438</v>
          </cell>
          <cell r="GU104">
            <v>0.23292787055052422</v>
          </cell>
          <cell r="GV104">
            <v>0.24766929049740177</v>
          </cell>
          <cell r="GW104">
            <v>0.25358351954672093</v>
          </cell>
          <cell r="GX104">
            <v>0.23476199280083226</v>
          </cell>
          <cell r="GY104">
            <v>0.25291448426260804</v>
          </cell>
          <cell r="GZ104">
            <v>12.421818181818182</v>
          </cell>
          <cell r="HA104">
            <v>12.585454545454546</v>
          </cell>
          <cell r="HB104">
            <v>12.071428571428571</v>
          </cell>
          <cell r="HC104">
            <v>12.661016949152541</v>
          </cell>
          <cell r="HD104">
            <v>11.538461538461538</v>
          </cell>
          <cell r="HE104">
            <v>11.127272727272727</v>
          </cell>
          <cell r="HF104">
            <v>11.62063492063492</v>
          </cell>
          <cell r="HG104">
            <v>9.1412698412698408</v>
          </cell>
          <cell r="HH104">
            <v>1926</v>
          </cell>
          <cell r="HI104" t="str">
            <v>Y</v>
          </cell>
        </row>
        <row r="105">
          <cell r="A105">
            <v>100</v>
          </cell>
          <cell r="B105">
            <v>1944</v>
          </cell>
          <cell r="C105" t="str">
            <v>Eagle Grove</v>
          </cell>
          <cell r="D105">
            <v>15.164710820481705</v>
          </cell>
          <cell r="E105">
            <v>20</v>
          </cell>
          <cell r="F105">
            <v>5.4</v>
          </cell>
          <cell r="G105">
            <v>1</v>
          </cell>
          <cell r="H105">
            <v>5.6481776987579773</v>
          </cell>
          <cell r="I105">
            <v>49</v>
          </cell>
          <cell r="J105">
            <v>0.40935157005073863</v>
          </cell>
          <cell r="K105">
            <v>174</v>
          </cell>
          <cell r="L105">
            <v>3.7071810910557401</v>
          </cell>
          <cell r="M105">
            <v>22</v>
          </cell>
          <cell r="N105">
            <v>0</v>
          </cell>
          <cell r="O105">
            <v>6</v>
          </cell>
          <cell r="P105">
            <v>0.20454835067536428</v>
          </cell>
          <cell r="Q105">
            <v>212</v>
          </cell>
          <cell r="R105">
            <v>0</v>
          </cell>
          <cell r="S105">
            <v>8</v>
          </cell>
          <cell r="T105">
            <v>15.36925917115707</v>
          </cell>
          <cell r="U105">
            <v>29</v>
          </cell>
          <cell r="V105">
            <v>1.04264</v>
          </cell>
          <cell r="W105">
            <v>116</v>
          </cell>
          <cell r="X105">
            <v>0</v>
          </cell>
          <cell r="Y105">
            <v>1</v>
          </cell>
          <cell r="Z105">
            <v>0.67</v>
          </cell>
          <cell r="AA105">
            <v>81</v>
          </cell>
          <cell r="AB105">
            <v>0.33</v>
          </cell>
          <cell r="AC105">
            <v>1</v>
          </cell>
          <cell r="AD105">
            <v>1</v>
          </cell>
          <cell r="AE105">
            <v>78</v>
          </cell>
          <cell r="AF105">
            <v>0</v>
          </cell>
          <cell r="AG105">
            <v>19</v>
          </cell>
          <cell r="AH105">
            <v>0</v>
          </cell>
          <cell r="AI105">
            <v>184</v>
          </cell>
          <cell r="AJ105">
            <v>2.04264</v>
          </cell>
          <cell r="AK105">
            <v>204</v>
          </cell>
          <cell r="AL105">
            <v>17.411899999999999</v>
          </cell>
          <cell r="AM105">
            <v>62</v>
          </cell>
          <cell r="AN105">
            <v>3759509</v>
          </cell>
          <cell r="AO105">
            <v>121</v>
          </cell>
          <cell r="AP105">
            <v>215797389</v>
          </cell>
          <cell r="AQ105">
            <v>145</v>
          </cell>
          <cell r="AR105">
            <v>7.0000000000000007E-2</v>
          </cell>
          <cell r="AS105">
            <v>5.6717688648688667E-2</v>
          </cell>
          <cell r="AT105">
            <v>0</v>
          </cell>
          <cell r="AU105">
            <v>7.0000000000000007E-2</v>
          </cell>
          <cell r="AV105">
            <v>221847</v>
          </cell>
          <cell r="AW105">
            <v>125</v>
          </cell>
          <cell r="AX105">
            <v>0</v>
          </cell>
          <cell r="AY105">
            <v>89</v>
          </cell>
          <cell r="AZ105">
            <v>2015</v>
          </cell>
          <cell r="BA105">
            <v>2016</v>
          </cell>
          <cell r="BB105">
            <v>2065803</v>
          </cell>
          <cell r="BC105">
            <v>214</v>
          </cell>
          <cell r="BD105">
            <v>217863192</v>
          </cell>
          <cell r="BE105">
            <v>155</v>
          </cell>
          <cell r="BF105">
            <v>850.2</v>
          </cell>
          <cell r="BG105">
            <v>130</v>
          </cell>
          <cell r="BH105">
            <v>253819.55892731121</v>
          </cell>
          <cell r="BI105">
            <v>225</v>
          </cell>
          <cell r="BJ105">
            <v>2429.7847565278757</v>
          </cell>
          <cell r="BK105">
            <v>227</v>
          </cell>
          <cell r="BL105">
            <v>256249.34368383908</v>
          </cell>
          <cell r="BM105">
            <v>240</v>
          </cell>
          <cell r="BN105">
            <v>9.4821111406464664E-3</v>
          </cell>
          <cell r="BO105">
            <v>221</v>
          </cell>
          <cell r="BP105">
            <v>1165306</v>
          </cell>
          <cell r="BQ105">
            <v>147</v>
          </cell>
          <cell r="BR105">
            <v>1218862</v>
          </cell>
          <cell r="BS105">
            <v>107</v>
          </cell>
          <cell r="BT105">
            <v>88337</v>
          </cell>
          <cell r="BU105">
            <v>159</v>
          </cell>
          <cell r="BV105">
            <v>800000</v>
          </cell>
          <cell r="BW105">
            <v>52</v>
          </cell>
          <cell r="BX105">
            <v>0</v>
          </cell>
          <cell r="BY105">
            <v>6</v>
          </cell>
          <cell r="BZ105">
            <v>3272505</v>
          </cell>
          <cell r="CA105">
            <v>106</v>
          </cell>
          <cell r="CB105">
            <v>44141</v>
          </cell>
          <cell r="CC105">
            <v>193</v>
          </cell>
          <cell r="CD105">
            <v>225000</v>
          </cell>
          <cell r="CE105">
            <v>118</v>
          </cell>
          <cell r="CF105">
            <v>0</v>
          </cell>
          <cell r="CG105">
            <v>2</v>
          </cell>
          <cell r="CH105">
            <v>145968</v>
          </cell>
          <cell r="CI105">
            <v>106</v>
          </cell>
          <cell r="CJ105">
            <v>71895</v>
          </cell>
          <cell r="CK105">
            <v>145</v>
          </cell>
          <cell r="CL105">
            <v>217863</v>
          </cell>
          <cell r="CM105">
            <v>109</v>
          </cell>
          <cell r="CN105">
            <v>0</v>
          </cell>
          <cell r="CO105">
            <v>19</v>
          </cell>
          <cell r="CP105">
            <v>0</v>
          </cell>
          <cell r="CQ105">
            <v>185</v>
          </cell>
          <cell r="CR105">
            <v>3759509</v>
          </cell>
          <cell r="CS105">
            <v>121</v>
          </cell>
          <cell r="CT105">
            <v>850.2</v>
          </cell>
          <cell r="CU105">
            <v>130</v>
          </cell>
          <cell r="CV105">
            <v>5886</v>
          </cell>
          <cell r="CW105">
            <v>38</v>
          </cell>
          <cell r="CX105">
            <v>5004277</v>
          </cell>
          <cell r="CY105">
            <v>129</v>
          </cell>
          <cell r="CZ105">
            <v>810.3</v>
          </cell>
          <cell r="DA105">
            <v>131</v>
          </cell>
          <cell r="DB105">
            <v>6001</v>
          </cell>
          <cell r="DC105">
            <v>38</v>
          </cell>
          <cell r="DD105">
            <v>5054320</v>
          </cell>
          <cell r="DE105">
            <v>129</v>
          </cell>
          <cell r="DF105">
            <v>50043</v>
          </cell>
          <cell r="DG105">
            <v>169</v>
          </cell>
          <cell r="DH105">
            <v>191710</v>
          </cell>
          <cell r="DI105">
            <v>25</v>
          </cell>
          <cell r="DJ105" t="str">
            <v>101</v>
          </cell>
          <cell r="DK105">
            <v>1001.9</v>
          </cell>
          <cell r="DL105">
            <v>1007.7</v>
          </cell>
          <cell r="DM105">
            <v>1010.5</v>
          </cell>
          <cell r="DN105">
            <v>1006.6</v>
          </cell>
          <cell r="DO105">
            <v>1005</v>
          </cell>
          <cell r="DP105">
            <v>974.7</v>
          </cell>
          <cell r="DQ105">
            <v>973.2</v>
          </cell>
          <cell r="DR105">
            <v>119</v>
          </cell>
          <cell r="DS105">
            <v>958</v>
          </cell>
          <cell r="DT105">
            <v>119</v>
          </cell>
          <cell r="DU105">
            <v>943.6</v>
          </cell>
          <cell r="DV105">
            <v>123</v>
          </cell>
          <cell r="DW105">
            <v>912.2</v>
          </cell>
          <cell r="DX105">
            <v>125</v>
          </cell>
          <cell r="DY105">
            <v>906.5</v>
          </cell>
          <cell r="DZ105">
            <v>126</v>
          </cell>
          <cell r="EA105">
            <v>882.6</v>
          </cell>
          <cell r="EB105">
            <v>129</v>
          </cell>
          <cell r="EC105">
            <v>852.2</v>
          </cell>
          <cell r="ED105">
            <v>133</v>
          </cell>
          <cell r="EE105">
            <v>850.2</v>
          </cell>
          <cell r="EF105">
            <v>130</v>
          </cell>
          <cell r="EG105">
            <v>810.3</v>
          </cell>
          <cell r="EH105">
            <v>131</v>
          </cell>
          <cell r="EI105">
            <v>4639.6507466370485</v>
          </cell>
          <cell r="EJ105">
            <v>136</v>
          </cell>
          <cell r="EK105">
            <v>4038.6338393187712</v>
          </cell>
          <cell r="EL105">
            <v>90</v>
          </cell>
          <cell r="EM105">
            <v>340573</v>
          </cell>
          <cell r="EN105">
            <v>339.92713843696976</v>
          </cell>
          <cell r="EO105">
            <v>506089</v>
          </cell>
          <cell r="EP105">
            <v>502.22189143594323</v>
          </cell>
          <cell r="EQ105">
            <v>148852</v>
          </cell>
          <cell r="ER105">
            <v>147.30529440870856</v>
          </cell>
          <cell r="ES105">
            <v>708100</v>
          </cell>
          <cell r="ET105">
            <v>703.45718259487387</v>
          </cell>
          <cell r="EU105">
            <v>1009868</v>
          </cell>
          <cell r="EV105">
            <v>1004.8437810945273</v>
          </cell>
          <cell r="EW105">
            <v>1336424</v>
          </cell>
          <cell r="EX105">
            <v>1371.1131630245202</v>
          </cell>
          <cell r="EY105">
            <v>1326985</v>
          </cell>
          <cell r="EZ105">
            <v>1363.5275380189066</v>
          </cell>
          <cell r="FA105">
            <v>1025909</v>
          </cell>
          <cell r="FB105">
            <v>1054.1605014385532</v>
          </cell>
          <cell r="FC105">
            <v>592650</v>
          </cell>
          <cell r="FD105">
            <v>618.63256784968689</v>
          </cell>
          <cell r="FE105">
            <v>524416</v>
          </cell>
          <cell r="FF105">
            <v>555.76091564222122</v>
          </cell>
          <cell r="FG105">
            <v>688756</v>
          </cell>
          <cell r="FH105">
            <v>755.04933128699838</v>
          </cell>
          <cell r="FI105">
            <v>329976</v>
          </cell>
          <cell r="FJ105">
            <v>364.01103143960285</v>
          </cell>
          <cell r="FK105">
            <v>272526</v>
          </cell>
          <cell r="FL105">
            <v>320.54340155257586</v>
          </cell>
          <cell r="FM105">
            <v>134373</v>
          </cell>
          <cell r="FN105">
            <v>165.83117363939283</v>
          </cell>
          <cell r="FO105">
            <v>6.2292334801568733E-2</v>
          </cell>
          <cell r="FP105">
            <v>8.100882104552791E-2</v>
          </cell>
          <cell r="FQ105">
            <v>2.2652861770548843E-2</v>
          </cell>
          <cell r="FR105">
            <v>0.10815163344706488</v>
          </cell>
          <cell r="FS105">
            <v>0.13671162585178415</v>
          </cell>
          <cell r="FT105">
            <v>0.1701854330812943</v>
          </cell>
          <cell r="FU105">
            <v>0.16607081154228964</v>
          </cell>
          <cell r="FV105">
            <v>0.14586799368076789</v>
          </cell>
          <cell r="FW105">
            <v>8.2674833942368256E-2</v>
          </cell>
          <cell r="FX105">
            <v>7.2327943980930495E-2</v>
          </cell>
          <cell r="FY105">
            <v>9.0545858925325004E-2</v>
          </cell>
          <cell r="FZ105">
            <v>4.0494558957819067E-2</v>
          </cell>
          <cell r="GA105">
            <v>3.3681998361913337E-2</v>
          </cell>
          <cell r="GB105">
            <v>1.6582384161841601E-2</v>
          </cell>
          <cell r="GC105">
            <v>5126761</v>
          </cell>
          <cell r="GD105">
            <v>5741243</v>
          </cell>
          <cell r="GE105">
            <v>6422150</v>
          </cell>
          <cell r="GF105">
            <v>5839189</v>
          </cell>
          <cell r="GG105">
            <v>6376980</v>
          </cell>
          <cell r="GH105">
            <v>6516328</v>
          </cell>
          <cell r="GI105">
            <v>6663492</v>
          </cell>
          <cell r="GJ105">
            <v>7033133</v>
          </cell>
          <cell r="GK105">
            <v>7168445</v>
          </cell>
          <cell r="GL105">
            <v>7250531</v>
          </cell>
          <cell r="GM105">
            <v>7606709</v>
          </cell>
          <cell r="GN105">
            <v>8148650.2999999998</v>
          </cell>
          <cell r="GO105">
            <v>8148597</v>
          </cell>
          <cell r="GP105">
            <v>8103358.2799999993</v>
          </cell>
          <cell r="GQ105">
            <v>0.26815884055724371</v>
          </cell>
          <cell r="GR105">
            <v>0.29325230088282772</v>
          </cell>
          <cell r="GS105">
            <v>0.23378254197134865</v>
          </cell>
          <cell r="GT105">
            <v>0.1486920540020987</v>
          </cell>
          <cell r="GU105">
            <v>0.14731953616537466</v>
          </cell>
          <cell r="GV105">
            <v>8.9269021636867896E-2</v>
          </cell>
          <cell r="GW105">
            <v>-2.7239125483723925E-2</v>
          </cell>
          <cell r="GX105">
            <v>-7.2117296797874125E-2</v>
          </cell>
          <cell r="GY105">
            <v>-6.1108701194538456E-2</v>
          </cell>
          <cell r="GZ105">
            <v>12.687757909215955</v>
          </cell>
          <cell r="HA105">
            <v>13.067888857061014</v>
          </cell>
          <cell r="HB105">
            <v>12.301057317751811</v>
          </cell>
          <cell r="HC105">
            <v>11.960110041265475</v>
          </cell>
          <cell r="HD105">
            <v>11.40952380952381</v>
          </cell>
          <cell r="HE105">
            <v>11.469780219780221</v>
          </cell>
          <cell r="HF105">
            <v>12.554074074074073</v>
          </cell>
          <cell r="HG105">
            <v>13.495238095238095</v>
          </cell>
          <cell r="HH105">
            <v>1944</v>
          </cell>
          <cell r="HI105" t="str">
            <v>Y</v>
          </cell>
        </row>
        <row r="106">
          <cell r="A106">
            <v>101</v>
          </cell>
          <cell r="B106">
            <v>1953</v>
          </cell>
          <cell r="C106" t="str">
            <v>Earlham</v>
          </cell>
          <cell r="D106">
            <v>13.841311460509987</v>
          </cell>
          <cell r="E106">
            <v>67</v>
          </cell>
          <cell r="F106">
            <v>5.4</v>
          </cell>
          <cell r="G106">
            <v>1</v>
          </cell>
          <cell r="H106">
            <v>4.4176979621739632</v>
          </cell>
          <cell r="I106">
            <v>190</v>
          </cell>
          <cell r="J106">
            <v>0.30549746362672547</v>
          </cell>
          <cell r="K106">
            <v>204</v>
          </cell>
          <cell r="L106">
            <v>3.7181137280547207</v>
          </cell>
          <cell r="M106">
            <v>21</v>
          </cell>
          <cell r="N106">
            <v>0</v>
          </cell>
          <cell r="O106">
            <v>6</v>
          </cell>
          <cell r="P106">
            <v>0</v>
          </cell>
          <cell r="Q106">
            <v>342</v>
          </cell>
          <cell r="R106">
            <v>0</v>
          </cell>
          <cell r="S106">
            <v>8</v>
          </cell>
          <cell r="T106">
            <v>13.841311460509987</v>
          </cell>
          <cell r="U106">
            <v>107</v>
          </cell>
          <cell r="V106">
            <v>0.55618999999999996</v>
          </cell>
          <cell r="W106">
            <v>278</v>
          </cell>
          <cell r="X106">
            <v>0</v>
          </cell>
          <cell r="Y106">
            <v>1</v>
          </cell>
          <cell r="Z106">
            <v>0.83</v>
          </cell>
          <cell r="AA106">
            <v>69</v>
          </cell>
          <cell r="AB106">
            <v>0.33</v>
          </cell>
          <cell r="AC106">
            <v>1</v>
          </cell>
          <cell r="AD106">
            <v>1.1599999999999999</v>
          </cell>
          <cell r="AE106">
            <v>66</v>
          </cell>
          <cell r="AF106">
            <v>0</v>
          </cell>
          <cell r="AG106">
            <v>19</v>
          </cell>
          <cell r="AH106">
            <v>0.69911999999999996</v>
          </cell>
          <cell r="AI106">
            <v>148</v>
          </cell>
          <cell r="AJ106">
            <v>2.4153099999999998</v>
          </cell>
          <cell r="AK106">
            <v>167</v>
          </cell>
          <cell r="AL106">
            <v>16.256620000000002</v>
          </cell>
          <cell r="AM106">
            <v>113</v>
          </cell>
          <cell r="AN106">
            <v>2360983</v>
          </cell>
          <cell r="AO106">
            <v>217</v>
          </cell>
          <cell r="AP106">
            <v>145231975</v>
          </cell>
          <cell r="AQ106">
            <v>239</v>
          </cell>
          <cell r="AR106">
            <v>0</v>
          </cell>
          <cell r="AS106">
            <v>0</v>
          </cell>
          <cell r="AT106">
            <v>0</v>
          </cell>
          <cell r="AU106">
            <v>0</v>
          </cell>
          <cell r="AV106">
            <v>0</v>
          </cell>
          <cell r="AW106">
            <v>284</v>
          </cell>
          <cell r="AX106">
            <v>0</v>
          </cell>
          <cell r="AY106">
            <v>89</v>
          </cell>
          <cell r="AZ106">
            <v>2012</v>
          </cell>
          <cell r="BA106">
            <v>0</v>
          </cell>
          <cell r="BB106">
            <v>0</v>
          </cell>
          <cell r="BC106">
            <v>267</v>
          </cell>
          <cell r="BD106">
            <v>145231975</v>
          </cell>
          <cell r="BE106">
            <v>242</v>
          </cell>
          <cell r="BF106">
            <v>640.6</v>
          </cell>
          <cell r="BG106">
            <v>182</v>
          </cell>
          <cell r="BH106">
            <v>226712.41804558225</v>
          </cell>
          <cell r="BI106">
            <v>270</v>
          </cell>
          <cell r="BJ106">
            <v>0</v>
          </cell>
          <cell r="BK106">
            <v>267</v>
          </cell>
          <cell r="BL106">
            <v>226712.41804558225</v>
          </cell>
          <cell r="BM106">
            <v>287</v>
          </cell>
          <cell r="BN106">
            <v>0</v>
          </cell>
          <cell r="BO106">
            <v>267</v>
          </cell>
          <cell r="BP106">
            <v>784253</v>
          </cell>
          <cell r="BQ106">
            <v>244</v>
          </cell>
          <cell r="BR106">
            <v>641591</v>
          </cell>
          <cell r="BS106">
            <v>228</v>
          </cell>
          <cell r="BT106">
            <v>44368</v>
          </cell>
          <cell r="BU106">
            <v>220</v>
          </cell>
          <cell r="BV106">
            <v>539989</v>
          </cell>
          <cell r="BW106">
            <v>84</v>
          </cell>
          <cell r="BX106">
            <v>0</v>
          </cell>
          <cell r="BY106">
            <v>6</v>
          </cell>
          <cell r="BZ106">
            <v>2010201</v>
          </cell>
          <cell r="CA106">
            <v>200</v>
          </cell>
          <cell r="CB106">
            <v>0</v>
          </cell>
          <cell r="CC106">
            <v>342</v>
          </cell>
          <cell r="CD106">
            <v>80777</v>
          </cell>
          <cell r="CE106">
            <v>282</v>
          </cell>
          <cell r="CF106">
            <v>0</v>
          </cell>
          <cell r="CG106">
            <v>2</v>
          </cell>
          <cell r="CH106">
            <v>120543</v>
          </cell>
          <cell r="CI106">
            <v>126</v>
          </cell>
          <cell r="CJ106">
            <v>47927</v>
          </cell>
          <cell r="CK106">
            <v>229</v>
          </cell>
          <cell r="CL106">
            <v>168470</v>
          </cell>
          <cell r="CM106">
            <v>146</v>
          </cell>
          <cell r="CN106">
            <v>0</v>
          </cell>
          <cell r="CO106">
            <v>19</v>
          </cell>
          <cell r="CP106">
            <v>101535</v>
          </cell>
          <cell r="CQ106">
            <v>161</v>
          </cell>
          <cell r="CR106">
            <v>2360983</v>
          </cell>
          <cell r="CS106">
            <v>217</v>
          </cell>
          <cell r="CT106">
            <v>640.6</v>
          </cell>
          <cell r="CU106">
            <v>182</v>
          </cell>
          <cell r="CV106">
            <v>5768</v>
          </cell>
          <cell r="CW106">
            <v>184</v>
          </cell>
          <cell r="CX106">
            <v>3694981</v>
          </cell>
          <cell r="CY106">
            <v>184</v>
          </cell>
          <cell r="CZ106">
            <v>634.6</v>
          </cell>
          <cell r="DA106">
            <v>177</v>
          </cell>
          <cell r="DB106">
            <v>5883</v>
          </cell>
          <cell r="DC106">
            <v>185</v>
          </cell>
          <cell r="DD106">
            <v>3733352</v>
          </cell>
          <cell r="DE106">
            <v>183</v>
          </cell>
          <cell r="DF106">
            <v>38371</v>
          </cell>
          <cell r="DG106">
            <v>198</v>
          </cell>
          <cell r="DH106">
            <v>0</v>
          </cell>
          <cell r="DI106">
            <v>223</v>
          </cell>
          <cell r="DJ106" t="str">
            <v>No Guar</v>
          </cell>
          <cell r="DK106">
            <v>479.1</v>
          </cell>
          <cell r="DL106">
            <v>480.3</v>
          </cell>
          <cell r="DM106">
            <v>497.8</v>
          </cell>
          <cell r="DN106">
            <v>520.9</v>
          </cell>
          <cell r="DO106">
            <v>536.4</v>
          </cell>
          <cell r="DP106">
            <v>527.4</v>
          </cell>
          <cell r="DQ106">
            <v>549</v>
          </cell>
          <cell r="DR106">
            <v>233</v>
          </cell>
          <cell r="DS106">
            <v>558</v>
          </cell>
          <cell r="DT106">
            <v>227</v>
          </cell>
          <cell r="DU106">
            <v>568.29999999999995</v>
          </cell>
          <cell r="DV106">
            <v>221</v>
          </cell>
          <cell r="DW106">
            <v>609.20000000000005</v>
          </cell>
          <cell r="DX106">
            <v>204</v>
          </cell>
          <cell r="DY106">
            <v>618.20000000000005</v>
          </cell>
          <cell r="DZ106">
            <v>200</v>
          </cell>
          <cell r="EA106">
            <v>638.4</v>
          </cell>
          <cell r="EB106">
            <v>191</v>
          </cell>
          <cell r="EC106">
            <v>657.1</v>
          </cell>
          <cell r="ED106">
            <v>179</v>
          </cell>
          <cell r="EE106">
            <v>640.6</v>
          </cell>
          <cell r="EF106">
            <v>182</v>
          </cell>
          <cell r="EG106">
            <v>634.6</v>
          </cell>
          <cell r="EH106">
            <v>177</v>
          </cell>
          <cell r="EI106">
            <v>3720.4270406555311</v>
          </cell>
          <cell r="EJ106">
            <v>262</v>
          </cell>
          <cell r="EK106">
            <v>3167.6662464544593</v>
          </cell>
          <cell r="EL106">
            <v>228</v>
          </cell>
          <cell r="EM106">
            <v>78552</v>
          </cell>
          <cell r="EN106">
            <v>163.95742016280525</v>
          </cell>
          <cell r="EO106">
            <v>132831</v>
          </cell>
          <cell r="EP106">
            <v>276.55840099937541</v>
          </cell>
          <cell r="EQ106">
            <v>373081</v>
          </cell>
          <cell r="ER106">
            <v>749.45962233828845</v>
          </cell>
          <cell r="ES106">
            <v>589586</v>
          </cell>
          <cell r="ET106">
            <v>1131.8602418890382</v>
          </cell>
          <cell r="EU106">
            <v>1015586</v>
          </cell>
          <cell r="EV106">
            <v>1893.337061894109</v>
          </cell>
          <cell r="EW106">
            <v>1280607</v>
          </cell>
          <cell r="EX106">
            <v>2428.1513083048922</v>
          </cell>
          <cell r="EY106">
            <v>1778515</v>
          </cell>
          <cell r="EZ106">
            <v>3239.5537340619308</v>
          </cell>
          <cell r="FA106">
            <v>1688178</v>
          </cell>
          <cell r="FB106">
            <v>3075.0054644808743</v>
          </cell>
          <cell r="FC106">
            <v>1394861</v>
          </cell>
          <cell r="FD106">
            <v>2499.7508960573477</v>
          </cell>
          <cell r="FE106">
            <v>1310331</v>
          </cell>
          <cell r="FF106">
            <v>2305.7029737814537</v>
          </cell>
          <cell r="FG106">
            <v>1583693</v>
          </cell>
          <cell r="FH106">
            <v>2599.6273801707157</v>
          </cell>
          <cell r="FI106">
            <v>1620920</v>
          </cell>
          <cell r="FJ106">
            <v>2621.999352960207</v>
          </cell>
          <cell r="FK106">
            <v>1705243</v>
          </cell>
          <cell r="FL106">
            <v>2661.9466125507338</v>
          </cell>
          <cell r="FM106">
            <v>1857686</v>
          </cell>
          <cell r="FN106">
            <v>2927.3337535455403</v>
          </cell>
          <cell r="FO106">
            <v>3.171397668607677E-2</v>
          </cell>
          <cell r="FP106">
            <v>4.7490865147408988E-2</v>
          </cell>
          <cell r="FQ106">
            <v>0.12075678971906352</v>
          </cell>
          <cell r="FR106">
            <v>0.16669267767497775</v>
          </cell>
          <cell r="FS106">
            <v>0.24191528274893487</v>
          </cell>
          <cell r="FT106">
            <v>0.27344209746835768</v>
          </cell>
          <cell r="FU106">
            <v>0.34584832855644687</v>
          </cell>
          <cell r="FV106">
            <v>0.45194277422912799</v>
          </cell>
          <cell r="FW106">
            <v>0.34240960590250247</v>
          </cell>
          <cell r="FX106">
            <v>0.31303985734722017</v>
          </cell>
          <cell r="FY106">
            <v>0.34984530040615547</v>
          </cell>
          <cell r="FZ106">
            <v>0.33419696965126705</v>
          </cell>
          <cell r="GA106">
            <v>0.32471145738678991</v>
          </cell>
          <cell r="GB106">
            <v>0.34868197454949268</v>
          </cell>
          <cell r="GC106">
            <v>2398337</v>
          </cell>
          <cell r="GD106">
            <v>2664149</v>
          </cell>
          <cell r="GE106">
            <v>2716443</v>
          </cell>
          <cell r="GF106">
            <v>2947378</v>
          </cell>
          <cell r="GG106">
            <v>3182520</v>
          </cell>
          <cell r="GH106">
            <v>3402677</v>
          </cell>
          <cell r="GI106">
            <v>3363956</v>
          </cell>
          <cell r="GJ106">
            <v>3735380</v>
          </cell>
          <cell r="GK106">
            <v>4073662</v>
          </cell>
          <cell r="GL106">
            <v>4185828</v>
          </cell>
          <cell r="GM106">
            <v>4526838</v>
          </cell>
          <cell r="GN106">
            <v>4850193.59</v>
          </cell>
          <cell r="GO106">
            <v>5167241</v>
          </cell>
          <cell r="GP106">
            <v>5327737.41</v>
          </cell>
          <cell r="GQ106">
            <v>0.32909555356629522</v>
          </cell>
          <cell r="GR106">
            <v>0.44428319667009941</v>
          </cell>
          <cell r="GS106">
            <v>0.38204639869914353</v>
          </cell>
          <cell r="GT106">
            <v>0.32182883534465034</v>
          </cell>
          <cell r="GU106">
            <v>0.20972513380067315</v>
          </cell>
          <cell r="GV106">
            <v>0.15833019875182988</v>
          </cell>
          <cell r="GW106">
            <v>0.11771366461830163</v>
          </cell>
          <cell r="GX106">
            <v>0.11455298355525222</v>
          </cell>
          <cell r="GY106">
            <v>0.1371540754082613</v>
          </cell>
          <cell r="GZ106">
            <v>12.822222222222223</v>
          </cell>
          <cell r="HA106">
            <v>12.737634408602149</v>
          </cell>
          <cell r="HB106">
            <v>12.45940594059406</v>
          </cell>
          <cell r="HC106">
            <v>11.814814814814815</v>
          </cell>
          <cell r="HD106">
            <v>11.210344827586209</v>
          </cell>
          <cell r="HE106">
            <v>11.551724137931034</v>
          </cell>
          <cell r="HF106">
            <v>11.008474576271187</v>
          </cell>
          <cell r="HG106">
            <v>11.238596491228071</v>
          </cell>
          <cell r="HH106">
            <v>1953</v>
          </cell>
          <cell r="HI106" t="str">
            <v>Y</v>
          </cell>
        </row>
        <row r="107">
          <cell r="A107">
            <v>102</v>
          </cell>
          <cell r="B107">
            <v>1963</v>
          </cell>
          <cell r="C107" t="str">
            <v>East Buchanan</v>
          </cell>
          <cell r="D107">
            <v>11.6180086707718</v>
          </cell>
          <cell r="E107">
            <v>217</v>
          </cell>
          <cell r="F107">
            <v>5.4</v>
          </cell>
          <cell r="G107">
            <v>1</v>
          </cell>
          <cell r="H107">
            <v>4.915069064551008</v>
          </cell>
          <cell r="I107">
            <v>125</v>
          </cell>
          <cell r="J107">
            <v>0</v>
          </cell>
          <cell r="K107">
            <v>272</v>
          </cell>
          <cell r="L107">
            <v>1.3029369521382201</v>
          </cell>
          <cell r="M107">
            <v>232</v>
          </cell>
          <cell r="N107">
            <v>0</v>
          </cell>
          <cell r="O107">
            <v>6</v>
          </cell>
          <cell r="P107">
            <v>7.6006827102983079E-2</v>
          </cell>
          <cell r="Q107">
            <v>289</v>
          </cell>
          <cell r="R107">
            <v>0</v>
          </cell>
          <cell r="S107">
            <v>8</v>
          </cell>
          <cell r="T107">
            <v>11.694015497874783</v>
          </cell>
          <cell r="U107">
            <v>250</v>
          </cell>
          <cell r="V107">
            <v>1.2377899999999999</v>
          </cell>
          <cell r="W107">
            <v>64</v>
          </cell>
          <cell r="X107">
            <v>0</v>
          </cell>
          <cell r="Y107">
            <v>1</v>
          </cell>
          <cell r="Z107">
            <v>1</v>
          </cell>
          <cell r="AA107">
            <v>52</v>
          </cell>
          <cell r="AB107">
            <v>0.33</v>
          </cell>
          <cell r="AC107">
            <v>1</v>
          </cell>
          <cell r="AD107">
            <v>1.33</v>
          </cell>
          <cell r="AE107">
            <v>51</v>
          </cell>
          <cell r="AF107">
            <v>0</v>
          </cell>
          <cell r="AG107">
            <v>19</v>
          </cell>
          <cell r="AH107">
            <v>0</v>
          </cell>
          <cell r="AI107">
            <v>184</v>
          </cell>
          <cell r="AJ107">
            <v>2.56779</v>
          </cell>
          <cell r="AK107">
            <v>149</v>
          </cell>
          <cell r="AL107">
            <v>14.261810000000001</v>
          </cell>
          <cell r="AM107">
            <v>223</v>
          </cell>
          <cell r="AN107">
            <v>2189496</v>
          </cell>
          <cell r="AO107">
            <v>237</v>
          </cell>
          <cell r="AP107">
            <v>153499369</v>
          </cell>
          <cell r="AQ107">
            <v>227</v>
          </cell>
          <cell r="AR107">
            <v>0.11</v>
          </cell>
          <cell r="AS107">
            <v>8.094214802423394E-2</v>
          </cell>
          <cell r="AT107">
            <v>0</v>
          </cell>
          <cell r="AU107">
            <v>0.11</v>
          </cell>
          <cell r="AV107">
            <v>237936</v>
          </cell>
          <cell r="AW107">
            <v>107</v>
          </cell>
          <cell r="AX107">
            <v>0</v>
          </cell>
          <cell r="AY107">
            <v>89</v>
          </cell>
          <cell r="AZ107">
            <v>2015</v>
          </cell>
          <cell r="BA107">
            <v>2015</v>
          </cell>
          <cell r="BB107">
            <v>238814</v>
          </cell>
          <cell r="BC107">
            <v>256</v>
          </cell>
          <cell r="BD107">
            <v>153738183</v>
          </cell>
          <cell r="BE107">
            <v>238</v>
          </cell>
          <cell r="BF107">
            <v>558.9</v>
          </cell>
          <cell r="BG107">
            <v>211</v>
          </cell>
          <cell r="BH107">
            <v>274645.49830023263</v>
          </cell>
          <cell r="BI107">
            <v>182</v>
          </cell>
          <cell r="BJ107">
            <v>427.2928967614958</v>
          </cell>
          <cell r="BK107">
            <v>257</v>
          </cell>
          <cell r="BL107">
            <v>275072.79119699413</v>
          </cell>
          <cell r="BM107">
            <v>202</v>
          </cell>
          <cell r="BN107">
            <v>1.5533811792220805E-3</v>
          </cell>
          <cell r="BO107">
            <v>256</v>
          </cell>
          <cell r="BP107">
            <v>828897</v>
          </cell>
          <cell r="BQ107">
            <v>230</v>
          </cell>
          <cell r="BR107">
            <v>754460</v>
          </cell>
          <cell r="BS107">
            <v>194</v>
          </cell>
          <cell r="BT107">
            <v>0</v>
          </cell>
          <cell r="BU107">
            <v>272</v>
          </cell>
          <cell r="BV107">
            <v>200000</v>
          </cell>
          <cell r="BW107">
            <v>236</v>
          </cell>
          <cell r="BX107">
            <v>0</v>
          </cell>
          <cell r="BY107">
            <v>6</v>
          </cell>
          <cell r="BZ107">
            <v>1783357</v>
          </cell>
          <cell r="CA107">
            <v>233</v>
          </cell>
          <cell r="CB107">
            <v>11667</v>
          </cell>
          <cell r="CC107">
            <v>292</v>
          </cell>
          <cell r="CD107">
            <v>190000</v>
          </cell>
          <cell r="CE107">
            <v>148</v>
          </cell>
          <cell r="CF107">
            <v>0</v>
          </cell>
          <cell r="CG107">
            <v>2</v>
          </cell>
          <cell r="CH107">
            <v>153738</v>
          </cell>
          <cell r="CI107">
            <v>98</v>
          </cell>
          <cell r="CJ107">
            <v>50734</v>
          </cell>
          <cell r="CK107">
            <v>223</v>
          </cell>
          <cell r="CL107">
            <v>204472</v>
          </cell>
          <cell r="CM107">
            <v>118</v>
          </cell>
          <cell r="CN107">
            <v>0</v>
          </cell>
          <cell r="CO107">
            <v>19</v>
          </cell>
          <cell r="CP107">
            <v>0</v>
          </cell>
          <cell r="CQ107">
            <v>185</v>
          </cell>
          <cell r="CR107">
            <v>2189496</v>
          </cell>
          <cell r="CS107">
            <v>237</v>
          </cell>
          <cell r="CT107">
            <v>558.9</v>
          </cell>
          <cell r="CU107">
            <v>211</v>
          </cell>
          <cell r="CV107">
            <v>5768</v>
          </cell>
          <cell r="CW107">
            <v>184</v>
          </cell>
          <cell r="CX107">
            <v>3223735</v>
          </cell>
          <cell r="CY107">
            <v>217</v>
          </cell>
          <cell r="CZ107">
            <v>542</v>
          </cell>
          <cell r="DA107">
            <v>213</v>
          </cell>
          <cell r="DB107">
            <v>5883</v>
          </cell>
          <cell r="DC107">
            <v>185</v>
          </cell>
          <cell r="DD107">
            <v>3255972</v>
          </cell>
          <cell r="DE107">
            <v>214</v>
          </cell>
          <cell r="DF107">
            <v>32237</v>
          </cell>
          <cell r="DG107">
            <v>213</v>
          </cell>
          <cell r="DH107">
            <v>67386</v>
          </cell>
          <cell r="DI107">
            <v>122</v>
          </cell>
          <cell r="DJ107" t="str">
            <v>101</v>
          </cell>
          <cell r="DK107">
            <v>708.9</v>
          </cell>
          <cell r="DL107">
            <v>664.9</v>
          </cell>
          <cell r="DM107">
            <v>638.4</v>
          </cell>
          <cell r="DN107">
            <v>637.4</v>
          </cell>
          <cell r="DO107">
            <v>650.6</v>
          </cell>
          <cell r="DP107">
            <v>628.79999999999995</v>
          </cell>
          <cell r="DQ107">
            <v>629</v>
          </cell>
          <cell r="DR107">
            <v>204</v>
          </cell>
          <cell r="DS107">
            <v>597.4</v>
          </cell>
          <cell r="DT107">
            <v>213</v>
          </cell>
          <cell r="DU107">
            <v>591.5</v>
          </cell>
          <cell r="DV107">
            <v>214</v>
          </cell>
          <cell r="DW107">
            <v>583.79999999999995</v>
          </cell>
          <cell r="DX107">
            <v>211</v>
          </cell>
          <cell r="DY107">
            <v>582.79999999999995</v>
          </cell>
          <cell r="DZ107">
            <v>213</v>
          </cell>
          <cell r="EA107">
            <v>570.29999999999995</v>
          </cell>
          <cell r="EB107">
            <v>217</v>
          </cell>
          <cell r="EC107">
            <v>565.79999999999995</v>
          </cell>
          <cell r="ED107">
            <v>220</v>
          </cell>
          <cell r="EE107">
            <v>558.9</v>
          </cell>
          <cell r="EF107">
            <v>211</v>
          </cell>
          <cell r="EG107">
            <v>542</v>
          </cell>
          <cell r="EH107">
            <v>213</v>
          </cell>
          <cell r="EI107">
            <v>4039.6605166051659</v>
          </cell>
          <cell r="EJ107">
            <v>218</v>
          </cell>
          <cell r="EK107">
            <v>3290.3265682656825</v>
          </cell>
          <cell r="EL107">
            <v>202</v>
          </cell>
          <cell r="EM107">
            <v>8668</v>
          </cell>
          <cell r="EN107">
            <v>12.227394554944281</v>
          </cell>
          <cell r="EO107">
            <v>250996</v>
          </cell>
          <cell r="EP107">
            <v>377.4943600541435</v>
          </cell>
          <cell r="EQ107">
            <v>-573</v>
          </cell>
          <cell r="ER107">
            <v>-0.89755639097744366</v>
          </cell>
          <cell r="ES107">
            <v>161822</v>
          </cell>
          <cell r="ET107">
            <v>253.87825541261375</v>
          </cell>
          <cell r="EU107">
            <v>353190</v>
          </cell>
          <cell r="EV107">
            <v>542.86812173378416</v>
          </cell>
          <cell r="EW107">
            <v>652738</v>
          </cell>
          <cell r="EX107">
            <v>1038.0693384223919</v>
          </cell>
          <cell r="EY107">
            <v>917665</v>
          </cell>
          <cell r="EZ107">
            <v>1458.926868044515</v>
          </cell>
          <cell r="FA107">
            <v>1005022</v>
          </cell>
          <cell r="FB107">
            <v>1597.8092209856916</v>
          </cell>
          <cell r="FC107">
            <v>910954</v>
          </cell>
          <cell r="FD107">
            <v>1524.8644124539674</v>
          </cell>
          <cell r="FE107">
            <v>729250</v>
          </cell>
          <cell r="FF107">
            <v>1232.8825021132714</v>
          </cell>
          <cell r="FG107">
            <v>831150</v>
          </cell>
          <cell r="FH107">
            <v>1423.6896197327853</v>
          </cell>
          <cell r="FI107">
            <v>781168</v>
          </cell>
          <cell r="FJ107">
            <v>1340.3706245710364</v>
          </cell>
          <cell r="FK107">
            <v>754880</v>
          </cell>
          <cell r="FL107">
            <v>1350.6530685274647</v>
          </cell>
          <cell r="FM107">
            <v>942568</v>
          </cell>
          <cell r="FN107">
            <v>1739.0553505535056</v>
          </cell>
          <cell r="FO107">
            <v>2.3515949092907805E-3</v>
          </cell>
          <cell r="FP107">
            <v>6.2742082685383935E-2</v>
          </cell>
          <cell r="FQ107">
            <v>-1.4283314147660054E-4</v>
          </cell>
          <cell r="FR107">
            <v>4.247661150970175E-2</v>
          </cell>
          <cell r="FS107">
            <v>8.5409464371734176E-2</v>
          </cell>
          <cell r="FT107">
            <v>0.13843199423145236</v>
          </cell>
          <cell r="FU107">
            <v>0.18048567978255139</v>
          </cell>
          <cell r="FV107">
            <v>0.23616930030795333</v>
          </cell>
          <cell r="FW107">
            <v>0.19905484598473427</v>
          </cell>
          <cell r="FX107">
            <v>0.15990399401475569</v>
          </cell>
          <cell r="FY107">
            <v>0.17930019531780886</v>
          </cell>
          <cell r="FZ107">
            <v>0.16230445397456339</v>
          </cell>
          <cell r="GA107">
            <v>0.1531769692355518</v>
          </cell>
          <cell r="GB107">
            <v>0.18067511700826566</v>
          </cell>
          <cell r="GC107">
            <v>3677341</v>
          </cell>
          <cell r="GD107">
            <v>3749445</v>
          </cell>
          <cell r="GE107">
            <v>4012247</v>
          </cell>
          <cell r="GF107">
            <v>3647851</v>
          </cell>
          <cell r="GG107">
            <v>3782066</v>
          </cell>
          <cell r="GH107">
            <v>4062487</v>
          </cell>
          <cell r="GI107">
            <v>4166755</v>
          </cell>
          <cell r="GJ107">
            <v>4255515</v>
          </cell>
          <cell r="GK107">
            <v>4576397</v>
          </cell>
          <cell r="GL107">
            <v>4560549</v>
          </cell>
          <cell r="GM107">
            <v>4635522</v>
          </cell>
          <cell r="GN107">
            <v>4812979.4400000004</v>
          </cell>
          <cell r="GO107">
            <v>4954444</v>
          </cell>
          <cell r="GP107">
            <v>5216922.04</v>
          </cell>
          <cell r="GQ107">
            <v>0.39039128727233369</v>
          </cell>
          <cell r="GR107">
            <v>0.40448071494822535</v>
          </cell>
          <cell r="GS107">
            <v>0.40843594220352147</v>
          </cell>
          <cell r="GT107">
            <v>0.34228897678949166</v>
          </cell>
          <cell r="GU107">
            <v>0.28801268001845398</v>
          </cell>
          <cell r="GV107">
            <v>0.22720124398306829</v>
          </cell>
          <cell r="GW107">
            <v>9.2853562273345243E-3</v>
          </cell>
          <cell r="GX107">
            <v>0.21171247967416301</v>
          </cell>
          <cell r="GY107">
            <v>0.24127361321598273</v>
          </cell>
          <cell r="GZ107">
            <v>13.793271574841539</v>
          </cell>
          <cell r="HA107">
            <v>13.45547197282213</v>
          </cell>
          <cell r="HB107">
            <v>13.179985771875739</v>
          </cell>
          <cell r="HC107">
            <v>14.05554165624218</v>
          </cell>
          <cell r="HD107">
            <v>13.985668396342971</v>
          </cell>
          <cell r="HE107">
            <v>13.252837478869838</v>
          </cell>
          <cell r="HF107">
            <v>13.558795411089864</v>
          </cell>
          <cell r="HG107">
            <v>15.105405405405405</v>
          </cell>
          <cell r="HH107">
            <v>1963</v>
          </cell>
          <cell r="HI107" t="str">
            <v>Y</v>
          </cell>
        </row>
        <row r="108">
          <cell r="A108">
            <v>103</v>
          </cell>
          <cell r="B108">
            <v>1965</v>
          </cell>
          <cell r="C108" t="str">
            <v>East Central</v>
          </cell>
          <cell r="D108">
            <v>11.378511417929341</v>
          </cell>
          <cell r="E108">
            <v>235</v>
          </cell>
          <cell r="F108">
            <v>5.4</v>
          </cell>
          <cell r="G108">
            <v>1</v>
          </cell>
          <cell r="H108">
            <v>4.3907931648903871</v>
          </cell>
          <cell r="I108">
            <v>194</v>
          </cell>
          <cell r="J108">
            <v>0.44063855406992986</v>
          </cell>
          <cell r="K108">
            <v>168</v>
          </cell>
          <cell r="L108">
            <v>1.1470824241587834</v>
          </cell>
          <cell r="M108">
            <v>244</v>
          </cell>
          <cell r="N108">
            <v>0</v>
          </cell>
          <cell r="O108">
            <v>6</v>
          </cell>
          <cell r="P108">
            <v>1.7046538653459904</v>
          </cell>
          <cell r="Q108">
            <v>20</v>
          </cell>
          <cell r="R108">
            <v>0</v>
          </cell>
          <cell r="S108">
            <v>8</v>
          </cell>
          <cell r="T108">
            <v>13.083165283275331</v>
          </cell>
          <cell r="U108">
            <v>151</v>
          </cell>
          <cell r="V108">
            <v>0.96335000000000004</v>
          </cell>
          <cell r="W108">
            <v>134</v>
          </cell>
          <cell r="X108">
            <v>0</v>
          </cell>
          <cell r="Y108">
            <v>1</v>
          </cell>
          <cell r="Z108">
            <v>0</v>
          </cell>
          <cell r="AA108">
            <v>249</v>
          </cell>
          <cell r="AB108">
            <v>0</v>
          </cell>
          <cell r="AC108">
            <v>329</v>
          </cell>
          <cell r="AD108">
            <v>0</v>
          </cell>
          <cell r="AE108">
            <v>350</v>
          </cell>
          <cell r="AF108">
            <v>0</v>
          </cell>
          <cell r="AG108">
            <v>19</v>
          </cell>
          <cell r="AH108">
            <v>0</v>
          </cell>
          <cell r="AI108">
            <v>184</v>
          </cell>
          <cell r="AJ108">
            <v>0.96335000000000004</v>
          </cell>
          <cell r="AK108">
            <v>335</v>
          </cell>
          <cell r="AL108">
            <v>14.046519999999999</v>
          </cell>
          <cell r="AM108">
            <v>240</v>
          </cell>
          <cell r="AN108">
            <v>1414347</v>
          </cell>
          <cell r="AO108">
            <v>309</v>
          </cell>
          <cell r="AP108">
            <v>100690236</v>
          </cell>
          <cell r="AQ108">
            <v>300</v>
          </cell>
          <cell r="AR108">
            <v>0</v>
          </cell>
          <cell r="AS108">
            <v>7.8258600856231403E-2</v>
          </cell>
          <cell r="AT108">
            <v>0</v>
          </cell>
          <cell r="AU108">
            <v>0</v>
          </cell>
          <cell r="AV108">
            <v>0</v>
          </cell>
          <cell r="AW108">
            <v>284</v>
          </cell>
          <cell r="AX108">
            <v>0</v>
          </cell>
          <cell r="AY108">
            <v>89</v>
          </cell>
          <cell r="AZ108">
            <v>0</v>
          </cell>
          <cell r="BA108">
            <v>2016</v>
          </cell>
          <cell r="BB108">
            <v>0</v>
          </cell>
          <cell r="BC108">
            <v>267</v>
          </cell>
          <cell r="BD108">
            <v>100690236</v>
          </cell>
          <cell r="BE108">
            <v>303</v>
          </cell>
          <cell r="BF108">
            <v>395</v>
          </cell>
          <cell r="BG108">
            <v>273</v>
          </cell>
          <cell r="BH108">
            <v>254911.98987341771</v>
          </cell>
          <cell r="BI108">
            <v>223</v>
          </cell>
          <cell r="BJ108">
            <v>0</v>
          </cell>
          <cell r="BK108">
            <v>267</v>
          </cell>
          <cell r="BL108">
            <v>254911.98987341771</v>
          </cell>
          <cell r="BM108">
            <v>245</v>
          </cell>
          <cell r="BN108">
            <v>0</v>
          </cell>
          <cell r="BO108">
            <v>267</v>
          </cell>
          <cell r="BP108">
            <v>543727</v>
          </cell>
          <cell r="BQ108">
            <v>300</v>
          </cell>
          <cell r="BR108">
            <v>442110</v>
          </cell>
          <cell r="BS108">
            <v>296</v>
          </cell>
          <cell r="BT108">
            <v>44368</v>
          </cell>
          <cell r="BU108">
            <v>220</v>
          </cell>
          <cell r="BV108">
            <v>115500</v>
          </cell>
          <cell r="BW108">
            <v>277</v>
          </cell>
          <cell r="BX108">
            <v>0</v>
          </cell>
          <cell r="BY108">
            <v>6</v>
          </cell>
          <cell r="BZ108">
            <v>1145705</v>
          </cell>
          <cell r="CA108">
            <v>308</v>
          </cell>
          <cell r="CB108">
            <v>171642</v>
          </cell>
          <cell r="CC108">
            <v>84</v>
          </cell>
          <cell r="CD108">
            <v>97000</v>
          </cell>
          <cell r="CE108">
            <v>266</v>
          </cell>
          <cell r="CF108">
            <v>0</v>
          </cell>
          <cell r="CG108">
            <v>2</v>
          </cell>
          <cell r="CH108">
            <v>0</v>
          </cell>
          <cell r="CI108">
            <v>249</v>
          </cell>
          <cell r="CJ108">
            <v>0</v>
          </cell>
          <cell r="CK108">
            <v>329</v>
          </cell>
          <cell r="CL108">
            <v>0</v>
          </cell>
          <cell r="CM108">
            <v>350</v>
          </cell>
          <cell r="CN108">
            <v>0</v>
          </cell>
          <cell r="CO108">
            <v>19</v>
          </cell>
          <cell r="CP108">
            <v>0</v>
          </cell>
          <cell r="CQ108">
            <v>185</v>
          </cell>
          <cell r="CR108">
            <v>1414347</v>
          </cell>
          <cell r="CS108">
            <v>309</v>
          </cell>
          <cell r="CT108">
            <v>395</v>
          </cell>
          <cell r="CU108">
            <v>273</v>
          </cell>
          <cell r="CV108">
            <v>5768</v>
          </cell>
          <cell r="CW108">
            <v>184</v>
          </cell>
          <cell r="CX108">
            <v>2278360</v>
          </cell>
          <cell r="CY108">
            <v>275</v>
          </cell>
          <cell r="CZ108">
            <v>387</v>
          </cell>
          <cell r="DA108">
            <v>274</v>
          </cell>
          <cell r="DB108">
            <v>5883</v>
          </cell>
          <cell r="DC108">
            <v>185</v>
          </cell>
          <cell r="DD108">
            <v>2301144</v>
          </cell>
          <cell r="DE108">
            <v>276</v>
          </cell>
          <cell r="DF108">
            <v>22784</v>
          </cell>
          <cell r="DG108">
            <v>239</v>
          </cell>
          <cell r="DH108">
            <v>24423</v>
          </cell>
          <cell r="DI108">
            <v>191</v>
          </cell>
          <cell r="DJ108" t="str">
            <v>101</v>
          </cell>
          <cell r="DK108">
            <v>493.8</v>
          </cell>
          <cell r="DL108">
            <v>507.8</v>
          </cell>
          <cell r="DM108">
            <v>488.2</v>
          </cell>
          <cell r="DN108">
            <v>484.2</v>
          </cell>
          <cell r="DO108">
            <v>463.8</v>
          </cell>
          <cell r="DP108">
            <v>457.8</v>
          </cell>
          <cell r="DQ108">
            <v>437.8</v>
          </cell>
          <cell r="DR108">
            <v>281</v>
          </cell>
          <cell r="DS108">
            <v>433.8</v>
          </cell>
          <cell r="DT108">
            <v>280</v>
          </cell>
          <cell r="DU108">
            <v>409.8</v>
          </cell>
          <cell r="DV108">
            <v>282</v>
          </cell>
          <cell r="DW108">
            <v>407.8</v>
          </cell>
          <cell r="DX108">
            <v>280</v>
          </cell>
          <cell r="DY108">
            <v>392.8</v>
          </cell>
          <cell r="DZ108">
            <v>280</v>
          </cell>
          <cell r="EA108">
            <v>398.2</v>
          </cell>
          <cell r="EB108">
            <v>278</v>
          </cell>
          <cell r="EC108">
            <v>381.6</v>
          </cell>
          <cell r="ED108">
            <v>283</v>
          </cell>
          <cell r="EE108">
            <v>395</v>
          </cell>
          <cell r="EF108">
            <v>273</v>
          </cell>
          <cell r="EG108">
            <v>387</v>
          </cell>
          <cell r="EH108">
            <v>274</v>
          </cell>
          <cell r="EI108">
            <v>3654.6434108527133</v>
          </cell>
          <cell r="EJ108">
            <v>274</v>
          </cell>
          <cell r="EK108">
            <v>2960.4780361757107</v>
          </cell>
          <cell r="EL108">
            <v>263</v>
          </cell>
          <cell r="EM108">
            <v>487829</v>
          </cell>
          <cell r="EN108">
            <v>987.90805994329685</v>
          </cell>
          <cell r="EO108">
            <v>471845</v>
          </cell>
          <cell r="EP108">
            <v>929.19456478928714</v>
          </cell>
          <cell r="EQ108">
            <v>434677</v>
          </cell>
          <cell r="ER108">
            <v>890.36665301106109</v>
          </cell>
          <cell r="ES108">
            <v>474433</v>
          </cell>
          <cell r="ET108">
            <v>979.82858323007019</v>
          </cell>
          <cell r="EU108">
            <v>418937</v>
          </cell>
          <cell r="EV108">
            <v>903.27080638206121</v>
          </cell>
          <cell r="EW108">
            <v>205568</v>
          </cell>
          <cell r="EX108">
            <v>449.03451288772391</v>
          </cell>
          <cell r="EY108">
            <v>145590</v>
          </cell>
          <cell r="EZ108">
            <v>332.549109182275</v>
          </cell>
          <cell r="FA108">
            <v>329134</v>
          </cell>
          <cell r="FB108">
            <v>751.79077204202827</v>
          </cell>
          <cell r="FC108">
            <v>701995</v>
          </cell>
          <cell r="FD108">
            <v>1618.2457353619179</v>
          </cell>
          <cell r="FE108">
            <v>798979</v>
          </cell>
          <cell r="FF108">
            <v>1949.6803318692043</v>
          </cell>
          <cell r="FG108">
            <v>1161535</v>
          </cell>
          <cell r="FH108">
            <v>2848.2957332025503</v>
          </cell>
          <cell r="FI108">
            <v>1139618</v>
          </cell>
          <cell r="FJ108">
            <v>2901.2678207739305</v>
          </cell>
          <cell r="FK108">
            <v>985708</v>
          </cell>
          <cell r="FL108">
            <v>2495.4632911392405</v>
          </cell>
          <cell r="FM108">
            <v>587348</v>
          </cell>
          <cell r="FN108">
            <v>1517.6950904392766</v>
          </cell>
          <cell r="FO108">
            <v>0.13430642344644816</v>
          </cell>
          <cell r="FP108">
            <v>0.1402238970085648</v>
          </cell>
          <cell r="FQ108">
            <v>0.1269121774984219</v>
          </cell>
          <cell r="FR108">
            <v>0.13437637723373858</v>
          </cell>
          <cell r="FS108">
            <v>0.11290087860333277</v>
          </cell>
          <cell r="FT108">
            <v>5.666467647867935E-2</v>
          </cell>
          <cell r="FU108">
            <v>4.102337816910457E-2</v>
          </cell>
          <cell r="FV108">
            <v>0.10074308331366735</v>
          </cell>
          <cell r="FW108">
            <v>0.22011902189949017</v>
          </cell>
          <cell r="FX108">
            <v>0.24854091140699006</v>
          </cell>
          <cell r="FY108">
            <v>0.3471765370131642</v>
          </cell>
          <cell r="FZ108">
            <v>0.31387139610766396</v>
          </cell>
          <cell r="GA108">
            <v>0.27117303048326563</v>
          </cell>
          <cell r="GB108">
            <v>0.14417768159102753</v>
          </cell>
          <cell r="GC108">
            <v>3144380</v>
          </cell>
          <cell r="GD108">
            <v>2893095</v>
          </cell>
          <cell r="GE108">
            <v>2990345</v>
          </cell>
          <cell r="GF108">
            <v>3056195</v>
          </cell>
          <cell r="GG108">
            <v>3291725</v>
          </cell>
          <cell r="GH108">
            <v>3422230</v>
          </cell>
          <cell r="GI108">
            <v>3403362</v>
          </cell>
          <cell r="GJ108">
            <v>3267063</v>
          </cell>
          <cell r="GK108">
            <v>3189161</v>
          </cell>
          <cell r="GL108">
            <v>3214678</v>
          </cell>
          <cell r="GM108">
            <v>3345661</v>
          </cell>
          <cell r="GN108">
            <v>3630843.76</v>
          </cell>
          <cell r="GO108">
            <v>3788888</v>
          </cell>
          <cell r="GP108">
            <v>4073778.92</v>
          </cell>
          <cell r="GQ108">
            <v>8.1598274120995129E-2</v>
          </cell>
          <cell r="GR108">
            <v>3.0616482920193082E-2</v>
          </cell>
          <cell r="GS108">
            <v>0.10607807173007097</v>
          </cell>
          <cell r="GT108">
            <v>0.20128435635527775</v>
          </cell>
          <cell r="GU108">
            <v>0.25936534991746324</v>
          </cell>
          <cell r="GV108">
            <v>0.27822352796397221</v>
          </cell>
          <cell r="GW108">
            <v>0.18772946444873431</v>
          </cell>
          <cell r="GX108">
            <v>0.11197370189761541</v>
          </cell>
          <cell r="GY108">
            <v>4.0910679875278367E-3</v>
          </cell>
          <cell r="GZ108">
            <v>11.582714010459677</v>
          </cell>
          <cell r="HA108">
            <v>11.784971784971784</v>
          </cell>
          <cell r="HB108">
            <v>11.52122641509434</v>
          </cell>
          <cell r="HC108">
            <v>11.032849955608169</v>
          </cell>
          <cell r="HD108">
            <v>10.467502850627138</v>
          </cell>
          <cell r="HE108">
            <v>9.705477566749245</v>
          </cell>
          <cell r="HF108">
            <v>10.423892100192678</v>
          </cell>
          <cell r="HG108">
            <v>10.675675675675675</v>
          </cell>
          <cell r="HH108">
            <v>1965</v>
          </cell>
          <cell r="HI108" t="str">
            <v>Y</v>
          </cell>
        </row>
        <row r="109">
          <cell r="A109">
            <v>104</v>
          </cell>
          <cell r="B109">
            <v>1967</v>
          </cell>
          <cell r="C109" t="str">
            <v>East Greene</v>
          </cell>
          <cell r="D109">
            <v>13.438709414336897</v>
          </cell>
          <cell r="E109">
            <v>89</v>
          </cell>
          <cell r="F109">
            <v>5.4</v>
          </cell>
          <cell r="G109">
            <v>1</v>
          </cell>
          <cell r="H109">
            <v>4.3739101527242212</v>
          </cell>
          <cell r="I109">
            <v>197</v>
          </cell>
          <cell r="J109">
            <v>0.5699481022886338</v>
          </cell>
          <cell r="K109">
            <v>132</v>
          </cell>
          <cell r="L109">
            <v>3.0948528577792884</v>
          </cell>
          <cell r="M109">
            <v>47</v>
          </cell>
          <cell r="N109">
            <v>0</v>
          </cell>
          <cell r="O109">
            <v>6</v>
          </cell>
          <cell r="P109">
            <v>0.46663778742548412</v>
          </cell>
          <cell r="Q109">
            <v>142</v>
          </cell>
          <cell r="R109">
            <v>0</v>
          </cell>
          <cell r="S109">
            <v>8</v>
          </cell>
          <cell r="T109">
            <v>13.90534720176238</v>
          </cell>
          <cell r="U109">
            <v>103</v>
          </cell>
          <cell r="V109">
            <v>1.27921</v>
          </cell>
          <cell r="W109">
            <v>62</v>
          </cell>
          <cell r="X109">
            <v>0</v>
          </cell>
          <cell r="Y109">
            <v>1</v>
          </cell>
          <cell r="Z109">
            <v>0</v>
          </cell>
          <cell r="AA109">
            <v>249</v>
          </cell>
          <cell r="AB109">
            <v>0.29710999999999999</v>
          </cell>
          <cell r="AC109">
            <v>322</v>
          </cell>
          <cell r="AD109">
            <v>0.29710999999999999</v>
          </cell>
          <cell r="AE109">
            <v>341</v>
          </cell>
          <cell r="AF109">
            <v>0</v>
          </cell>
          <cell r="AG109">
            <v>19</v>
          </cell>
          <cell r="AH109">
            <v>0</v>
          </cell>
          <cell r="AI109">
            <v>184</v>
          </cell>
          <cell r="AJ109">
            <v>1.5763199999999999</v>
          </cell>
          <cell r="AK109">
            <v>264</v>
          </cell>
          <cell r="AL109">
            <v>15.481669999999999</v>
          </cell>
          <cell r="AM109">
            <v>153</v>
          </cell>
          <cell r="AN109">
            <v>1875896</v>
          </cell>
          <cell r="AO109">
            <v>273</v>
          </cell>
          <cell r="AP109">
            <v>121168927</v>
          </cell>
          <cell r="AQ109">
            <v>268</v>
          </cell>
          <cell r="AR109">
            <v>0.1</v>
          </cell>
          <cell r="AS109">
            <v>8.2689899446473952E-2</v>
          </cell>
          <cell r="AT109">
            <v>0</v>
          </cell>
          <cell r="AU109">
            <v>0.1</v>
          </cell>
          <cell r="AV109">
            <v>117197</v>
          </cell>
          <cell r="AW109">
            <v>215</v>
          </cell>
          <cell r="AX109">
            <v>0</v>
          </cell>
          <cell r="AY109">
            <v>89</v>
          </cell>
          <cell r="AZ109">
            <v>0</v>
          </cell>
          <cell r="BA109">
            <v>2012</v>
          </cell>
          <cell r="BB109">
            <v>0</v>
          </cell>
          <cell r="BC109">
            <v>267</v>
          </cell>
          <cell r="BD109">
            <v>121168927</v>
          </cell>
          <cell r="BE109">
            <v>271</v>
          </cell>
          <cell r="BF109">
            <v>369</v>
          </cell>
          <cell r="BG109">
            <v>282</v>
          </cell>
          <cell r="BH109">
            <v>328371.07588075881</v>
          </cell>
          <cell r="BI109">
            <v>110</v>
          </cell>
          <cell r="BJ109">
            <v>0</v>
          </cell>
          <cell r="BK109">
            <v>267</v>
          </cell>
          <cell r="BL109">
            <v>328371.07588075881</v>
          </cell>
          <cell r="BM109">
            <v>130</v>
          </cell>
          <cell r="BN109">
            <v>0</v>
          </cell>
          <cell r="BO109">
            <v>267</v>
          </cell>
          <cell r="BP109">
            <v>654312</v>
          </cell>
          <cell r="BQ109">
            <v>270</v>
          </cell>
          <cell r="BR109">
            <v>529982</v>
          </cell>
          <cell r="BS109">
            <v>266</v>
          </cell>
          <cell r="BT109">
            <v>69060</v>
          </cell>
          <cell r="BU109">
            <v>186</v>
          </cell>
          <cell r="BV109">
            <v>375000</v>
          </cell>
          <cell r="BW109">
            <v>148</v>
          </cell>
          <cell r="BX109">
            <v>0</v>
          </cell>
          <cell r="BY109">
            <v>6</v>
          </cell>
          <cell r="BZ109">
            <v>1628354</v>
          </cell>
          <cell r="CA109">
            <v>257</v>
          </cell>
          <cell r="CB109">
            <v>56542</v>
          </cell>
          <cell r="CC109">
            <v>173</v>
          </cell>
          <cell r="CD109">
            <v>155000</v>
          </cell>
          <cell r="CE109">
            <v>183</v>
          </cell>
          <cell r="CF109">
            <v>0</v>
          </cell>
          <cell r="CG109">
            <v>2</v>
          </cell>
          <cell r="CH109">
            <v>0</v>
          </cell>
          <cell r="CI109">
            <v>249</v>
          </cell>
          <cell r="CJ109">
            <v>36000</v>
          </cell>
          <cell r="CK109">
            <v>273</v>
          </cell>
          <cell r="CL109">
            <v>36000</v>
          </cell>
          <cell r="CM109">
            <v>321</v>
          </cell>
          <cell r="CN109">
            <v>0</v>
          </cell>
          <cell r="CO109">
            <v>19</v>
          </cell>
          <cell r="CP109">
            <v>0</v>
          </cell>
          <cell r="CQ109">
            <v>185</v>
          </cell>
          <cell r="CR109">
            <v>1875896</v>
          </cell>
          <cell r="CS109">
            <v>273</v>
          </cell>
          <cell r="CT109">
            <v>369</v>
          </cell>
          <cell r="CU109">
            <v>282</v>
          </cell>
          <cell r="CV109">
            <v>5817</v>
          </cell>
          <cell r="CW109">
            <v>98</v>
          </cell>
          <cell r="CX109">
            <v>2220823</v>
          </cell>
          <cell r="CY109">
            <v>279</v>
          </cell>
          <cell r="CZ109">
            <v>364</v>
          </cell>
          <cell r="DA109">
            <v>284</v>
          </cell>
          <cell r="DB109">
            <v>5932</v>
          </cell>
          <cell r="DC109">
            <v>98</v>
          </cell>
          <cell r="DD109">
            <v>2167938</v>
          </cell>
          <cell r="DE109">
            <v>285</v>
          </cell>
          <cell r="DF109">
            <v>-52885</v>
          </cell>
          <cell r="DG109">
            <v>322</v>
          </cell>
          <cell r="DH109">
            <v>8690</v>
          </cell>
          <cell r="DI109">
            <v>213</v>
          </cell>
          <cell r="DJ109" t="str">
            <v>101</v>
          </cell>
          <cell r="DK109">
            <v>473</v>
          </cell>
          <cell r="DL109">
            <v>489</v>
          </cell>
          <cell r="DM109">
            <v>490.7</v>
          </cell>
          <cell r="DN109">
            <v>501.6</v>
          </cell>
          <cell r="DO109">
            <v>492.6</v>
          </cell>
          <cell r="DP109">
            <v>478.6</v>
          </cell>
          <cell r="DQ109">
            <v>457.8</v>
          </cell>
          <cell r="DR109">
            <v>274</v>
          </cell>
          <cell r="DS109">
            <v>437</v>
          </cell>
          <cell r="DT109">
            <v>278</v>
          </cell>
          <cell r="DU109">
            <v>424</v>
          </cell>
          <cell r="DV109">
            <v>278</v>
          </cell>
          <cell r="DW109">
            <v>434</v>
          </cell>
          <cell r="DX109">
            <v>272</v>
          </cell>
          <cell r="DY109">
            <v>397</v>
          </cell>
          <cell r="DZ109">
            <v>278</v>
          </cell>
          <cell r="EA109">
            <v>394</v>
          </cell>
          <cell r="EB109">
            <v>280</v>
          </cell>
          <cell r="EC109">
            <v>393</v>
          </cell>
          <cell r="ED109">
            <v>278</v>
          </cell>
          <cell r="EE109">
            <v>369</v>
          </cell>
          <cell r="EF109">
            <v>282</v>
          </cell>
          <cell r="EG109">
            <v>364</v>
          </cell>
          <cell r="EH109">
            <v>284</v>
          </cell>
          <cell r="EI109">
            <v>5153.5604395604396</v>
          </cell>
          <cell r="EJ109">
            <v>84</v>
          </cell>
          <cell r="EK109">
            <v>4473.5</v>
          </cell>
          <cell r="EL109">
            <v>59</v>
          </cell>
          <cell r="EM109">
            <v>884674</v>
          </cell>
          <cell r="EN109">
            <v>1870.3467230443975</v>
          </cell>
          <cell r="EO109">
            <v>940863</v>
          </cell>
          <cell r="EP109">
            <v>1924.0552147239264</v>
          </cell>
          <cell r="EQ109">
            <v>1059289</v>
          </cell>
          <cell r="ER109">
            <v>2158.7303851640513</v>
          </cell>
          <cell r="ES109">
            <v>1140017</v>
          </cell>
          <cell r="ET109">
            <v>2272.7611642743223</v>
          </cell>
          <cell r="EU109">
            <v>1176491</v>
          </cell>
          <cell r="EV109">
            <v>2388.3292732440113</v>
          </cell>
          <cell r="EW109">
            <v>1142094</v>
          </cell>
          <cell r="EX109">
            <v>2386.3226076055162</v>
          </cell>
          <cell r="EY109">
            <v>1005111</v>
          </cell>
          <cell r="EZ109">
            <v>2195.5242463958061</v>
          </cell>
          <cell r="FA109">
            <v>998469</v>
          </cell>
          <cell r="FB109">
            <v>2181.015727391874</v>
          </cell>
          <cell r="FC109">
            <v>891084</v>
          </cell>
          <cell r="FD109">
            <v>2039.0938215102974</v>
          </cell>
          <cell r="FE109">
            <v>668259</v>
          </cell>
          <cell r="FF109">
            <v>1576.0825471698113</v>
          </cell>
          <cell r="FG109">
            <v>701775</v>
          </cell>
          <cell r="FH109">
            <v>1616.9930875576038</v>
          </cell>
          <cell r="FI109">
            <v>363098</v>
          </cell>
          <cell r="FJ109">
            <v>914.60453400503775</v>
          </cell>
          <cell r="FK109">
            <v>183015</v>
          </cell>
          <cell r="FL109">
            <v>495.97560975609758</v>
          </cell>
          <cell r="FM109">
            <v>143480</v>
          </cell>
          <cell r="FN109">
            <v>394.17582417582418</v>
          </cell>
          <cell r="FO109">
            <v>0.25707589730028957</v>
          </cell>
          <cell r="FP109">
            <v>0.25806041961632542</v>
          </cell>
          <cell r="FQ109">
            <v>0.27401915489576661</v>
          </cell>
          <cell r="FR109">
            <v>0.27576455186630555</v>
          </cell>
          <cell r="FS109">
            <v>0.26970531631872924</v>
          </cell>
          <cell r="FT109">
            <v>0.2533242185524533</v>
          </cell>
          <cell r="FU109">
            <v>0.2237166924301964</v>
          </cell>
          <cell r="FV109">
            <v>0.28733970996925645</v>
          </cell>
          <cell r="FW109">
            <v>0.25635372212955487</v>
          </cell>
          <cell r="FX109">
            <v>0.18210751351992119</v>
          </cell>
          <cell r="FY109">
            <v>0.19080897677012354</v>
          </cell>
          <cell r="FZ109">
            <v>9.649852906170997E-2</v>
          </cell>
          <cell r="GA109">
            <v>5.2733427861540859E-2</v>
          </cell>
          <cell r="GB109">
            <v>3.8839635201297996E-2</v>
          </cell>
          <cell r="GC109">
            <v>2556621</v>
          </cell>
          <cell r="GD109">
            <v>2705039</v>
          </cell>
          <cell r="GE109">
            <v>2806459</v>
          </cell>
          <cell r="GF109">
            <v>2994006</v>
          </cell>
          <cell r="GG109">
            <v>3185644</v>
          </cell>
          <cell r="GH109">
            <v>3366334</v>
          </cell>
          <cell r="GI109">
            <v>3487674</v>
          </cell>
          <cell r="GJ109">
            <v>3474873</v>
          </cell>
          <cell r="GK109">
            <v>3475994</v>
          </cell>
          <cell r="GL109">
            <v>3669585</v>
          </cell>
          <cell r="GM109">
            <v>3677893</v>
          </cell>
          <cell r="GN109">
            <v>3762730.93</v>
          </cell>
          <cell r="GO109">
            <v>3650652</v>
          </cell>
          <cell r="GP109">
            <v>3694164.46</v>
          </cell>
          <cell r="GQ109">
            <v>0.14875604796879538</v>
          </cell>
          <cell r="GR109">
            <v>0.11982199073505778</v>
          </cell>
          <cell r="GS109">
            <v>0.10983999117692828</v>
          </cell>
          <cell r="GT109">
            <v>3.6914617347443876E-2</v>
          </cell>
          <cell r="GU109">
            <v>1.8813270601833392E-2</v>
          </cell>
          <cell r="GV109">
            <v>1.0179057161420503E-3</v>
          </cell>
          <cell r="GW109">
            <v>-8.2213304465127021E-2</v>
          </cell>
          <cell r="GX109">
            <v>-0.10934777436398037</v>
          </cell>
          <cell r="GY109">
            <v>-2.8146540488277354E-2</v>
          </cell>
          <cell r="GZ109">
            <v>9.3414634146341466</v>
          </cell>
          <cell r="HA109">
            <v>9.0749999999999993</v>
          </cell>
          <cell r="HB109">
            <v>10.292553191489361</v>
          </cell>
          <cell r="HC109">
            <v>10.146975692481627</v>
          </cell>
          <cell r="HD109">
            <v>9.8079763663220092</v>
          </cell>
          <cell r="HE109">
            <v>11.433333333333334</v>
          </cell>
          <cell r="HF109">
            <v>11.068965517241379</v>
          </cell>
          <cell r="HG109">
            <v>9.7105263157894743</v>
          </cell>
          <cell r="HH109">
            <v>1967</v>
          </cell>
          <cell r="HI109" t="str">
            <v>Y</v>
          </cell>
        </row>
        <row r="110">
          <cell r="A110">
            <v>105</v>
          </cell>
          <cell r="B110">
            <v>3582</v>
          </cell>
          <cell r="C110" t="str">
            <v>East Marshall</v>
          </cell>
          <cell r="D110">
            <v>13.677767268894229</v>
          </cell>
          <cell r="E110">
            <v>79</v>
          </cell>
          <cell r="F110">
            <v>5.4</v>
          </cell>
          <cell r="G110">
            <v>1</v>
          </cell>
          <cell r="H110">
            <v>5.7003661535999717</v>
          </cell>
          <cell r="I110">
            <v>44</v>
          </cell>
          <cell r="J110">
            <v>0.37176216691003239</v>
          </cell>
          <cell r="K110">
            <v>183</v>
          </cell>
          <cell r="L110">
            <v>2.2056411124721893</v>
          </cell>
          <cell r="M110">
            <v>116</v>
          </cell>
          <cell r="N110">
            <v>0</v>
          </cell>
          <cell r="O110">
            <v>6</v>
          </cell>
          <cell r="P110">
            <v>1.5352503196836061E-2</v>
          </cell>
          <cell r="Q110">
            <v>332</v>
          </cell>
          <cell r="R110">
            <v>0</v>
          </cell>
          <cell r="S110">
            <v>8</v>
          </cell>
          <cell r="T110">
            <v>13.693119772091064</v>
          </cell>
          <cell r="U110">
            <v>119</v>
          </cell>
          <cell r="V110">
            <v>1.3297000000000001</v>
          </cell>
          <cell r="W110">
            <v>52</v>
          </cell>
          <cell r="X110">
            <v>0</v>
          </cell>
          <cell r="Y110">
            <v>1</v>
          </cell>
          <cell r="Z110">
            <v>0.67</v>
          </cell>
          <cell r="AA110">
            <v>81</v>
          </cell>
          <cell r="AB110">
            <v>0.33</v>
          </cell>
          <cell r="AC110">
            <v>1</v>
          </cell>
          <cell r="AD110">
            <v>1</v>
          </cell>
          <cell r="AE110">
            <v>78</v>
          </cell>
          <cell r="AF110">
            <v>0.13500000000000001</v>
          </cell>
          <cell r="AG110">
            <v>1</v>
          </cell>
          <cell r="AH110">
            <v>0.35</v>
          </cell>
          <cell r="AI110">
            <v>173</v>
          </cell>
          <cell r="AJ110">
            <v>2.8146999999999998</v>
          </cell>
          <cell r="AK110">
            <v>127</v>
          </cell>
          <cell r="AL110">
            <v>16.507819999999999</v>
          </cell>
          <cell r="AM110">
            <v>101</v>
          </cell>
          <cell r="AN110">
            <v>2979524</v>
          </cell>
          <cell r="AO110">
            <v>160</v>
          </cell>
          <cell r="AP110">
            <v>180491739</v>
          </cell>
          <cell r="AQ110">
            <v>188</v>
          </cell>
          <cell r="AR110">
            <v>0.12</v>
          </cell>
          <cell r="AS110">
            <v>7.8353544366136979E-2</v>
          </cell>
          <cell r="AT110">
            <v>0</v>
          </cell>
          <cell r="AU110">
            <v>0.12</v>
          </cell>
          <cell r="AV110">
            <v>310613</v>
          </cell>
          <cell r="AW110">
            <v>66</v>
          </cell>
          <cell r="AX110">
            <v>0</v>
          </cell>
          <cell r="AY110">
            <v>89</v>
          </cell>
          <cell r="AZ110">
            <v>2015</v>
          </cell>
          <cell r="BA110">
            <v>2012</v>
          </cell>
          <cell r="BB110">
            <v>0</v>
          </cell>
          <cell r="BC110">
            <v>267</v>
          </cell>
          <cell r="BD110">
            <v>180491739</v>
          </cell>
          <cell r="BE110">
            <v>197</v>
          </cell>
          <cell r="BF110">
            <v>711.6</v>
          </cell>
          <cell r="BG110">
            <v>153</v>
          </cell>
          <cell r="BH110">
            <v>253642.12900505902</v>
          </cell>
          <cell r="BI110">
            <v>227</v>
          </cell>
          <cell r="BJ110">
            <v>0</v>
          </cell>
          <cell r="BK110">
            <v>267</v>
          </cell>
          <cell r="BL110">
            <v>253642.12900505902</v>
          </cell>
          <cell r="BM110">
            <v>249</v>
          </cell>
          <cell r="BN110">
            <v>0</v>
          </cell>
          <cell r="BO110">
            <v>267</v>
          </cell>
          <cell r="BP110">
            <v>974655</v>
          </cell>
          <cell r="BQ110">
            <v>192</v>
          </cell>
          <cell r="BR110">
            <v>1028869</v>
          </cell>
          <cell r="BS110">
            <v>135</v>
          </cell>
          <cell r="BT110">
            <v>67100</v>
          </cell>
          <cell r="BU110">
            <v>187</v>
          </cell>
          <cell r="BV110">
            <v>398100</v>
          </cell>
          <cell r="BW110">
            <v>140</v>
          </cell>
          <cell r="BX110">
            <v>0</v>
          </cell>
          <cell r="BY110">
            <v>6</v>
          </cell>
          <cell r="BZ110">
            <v>2468724</v>
          </cell>
          <cell r="CA110">
            <v>159</v>
          </cell>
          <cell r="CB110">
            <v>2771</v>
          </cell>
          <cell r="CC110">
            <v>330</v>
          </cell>
          <cell r="CD110">
            <v>240000</v>
          </cell>
          <cell r="CE110">
            <v>111</v>
          </cell>
          <cell r="CF110">
            <v>0</v>
          </cell>
          <cell r="CG110">
            <v>2</v>
          </cell>
          <cell r="CH110">
            <v>120929</v>
          </cell>
          <cell r="CI110">
            <v>125</v>
          </cell>
          <cell r="CJ110">
            <v>59562</v>
          </cell>
          <cell r="CK110">
            <v>184</v>
          </cell>
          <cell r="CL110">
            <v>180491</v>
          </cell>
          <cell r="CM110">
            <v>135</v>
          </cell>
          <cell r="CN110">
            <v>24366</v>
          </cell>
          <cell r="CO110">
            <v>12</v>
          </cell>
          <cell r="CP110">
            <v>63172</v>
          </cell>
          <cell r="CQ110">
            <v>172</v>
          </cell>
          <cell r="CR110">
            <v>2979524</v>
          </cell>
          <cell r="CS110">
            <v>160</v>
          </cell>
          <cell r="CT110">
            <v>711.6</v>
          </cell>
          <cell r="CU110">
            <v>153</v>
          </cell>
          <cell r="CV110">
            <v>5852</v>
          </cell>
          <cell r="CW110">
            <v>55</v>
          </cell>
          <cell r="CX110">
            <v>4164283</v>
          </cell>
          <cell r="CY110">
            <v>155</v>
          </cell>
          <cell r="CZ110">
            <v>695.9</v>
          </cell>
          <cell r="DA110">
            <v>153</v>
          </cell>
          <cell r="DB110">
            <v>5967</v>
          </cell>
          <cell r="DC110">
            <v>55</v>
          </cell>
          <cell r="DD110">
            <v>4205926</v>
          </cell>
          <cell r="DE110">
            <v>153</v>
          </cell>
          <cell r="DF110">
            <v>41643</v>
          </cell>
          <cell r="DG110">
            <v>187</v>
          </cell>
          <cell r="DH110">
            <v>53491</v>
          </cell>
          <cell r="DI110">
            <v>143</v>
          </cell>
          <cell r="DJ110" t="str">
            <v>101</v>
          </cell>
          <cell r="DK110">
            <v>844.3</v>
          </cell>
          <cell r="DL110">
            <v>866.3</v>
          </cell>
          <cell r="DM110">
            <v>833.7</v>
          </cell>
          <cell r="DN110">
            <v>851.1</v>
          </cell>
          <cell r="DO110">
            <v>855.5</v>
          </cell>
          <cell r="DP110">
            <v>857.4</v>
          </cell>
          <cell r="DQ110">
            <v>815.7</v>
          </cell>
          <cell r="DR110">
            <v>148</v>
          </cell>
          <cell r="DS110">
            <v>775.8</v>
          </cell>
          <cell r="DT110">
            <v>153</v>
          </cell>
          <cell r="DU110">
            <v>748.9</v>
          </cell>
          <cell r="DV110">
            <v>160</v>
          </cell>
          <cell r="DW110">
            <v>735.6</v>
          </cell>
          <cell r="DX110">
            <v>161</v>
          </cell>
          <cell r="DY110">
            <v>736.8</v>
          </cell>
          <cell r="DZ110">
            <v>158</v>
          </cell>
          <cell r="EA110">
            <v>733.7</v>
          </cell>
          <cell r="EB110">
            <v>155</v>
          </cell>
          <cell r="EC110">
            <v>698.9</v>
          </cell>
          <cell r="ED110">
            <v>161</v>
          </cell>
          <cell r="EE110">
            <v>711.6</v>
          </cell>
          <cell r="EF110">
            <v>153</v>
          </cell>
          <cell r="EG110">
            <v>695.9</v>
          </cell>
          <cell r="EH110">
            <v>153</v>
          </cell>
          <cell r="EI110">
            <v>4281.540451214255</v>
          </cell>
          <cell r="EJ110">
            <v>177</v>
          </cell>
          <cell r="EK110">
            <v>3547.526943526369</v>
          </cell>
          <cell r="EL110">
            <v>143</v>
          </cell>
          <cell r="EM110">
            <v>691511</v>
          </cell>
          <cell r="EN110">
            <v>819.03470330451262</v>
          </cell>
          <cell r="EO110">
            <v>907567</v>
          </cell>
          <cell r="EP110">
            <v>1047.6359228904537</v>
          </cell>
          <cell r="EQ110">
            <v>1245918</v>
          </cell>
          <cell r="ER110">
            <v>1494.4440446203669</v>
          </cell>
          <cell r="ES110">
            <v>1239598</v>
          </cell>
          <cell r="ET110">
            <v>1456.4657502056161</v>
          </cell>
          <cell r="EU110">
            <v>1128440</v>
          </cell>
          <cell r="EV110">
            <v>1319.041496201052</v>
          </cell>
          <cell r="EW110">
            <v>924258</v>
          </cell>
          <cell r="EX110">
            <v>1077.9776067179846</v>
          </cell>
          <cell r="EY110">
            <v>560028</v>
          </cell>
          <cell r="EZ110">
            <v>686.56123574843684</v>
          </cell>
          <cell r="FA110">
            <v>675144</v>
          </cell>
          <cell r="FB110">
            <v>827.68664950349387</v>
          </cell>
          <cell r="FC110">
            <v>825994</v>
          </cell>
          <cell r="FD110">
            <v>1064.699664862078</v>
          </cell>
          <cell r="FE110">
            <v>1158477</v>
          </cell>
          <cell r="FF110">
            <v>1546.904793697423</v>
          </cell>
          <cell r="FG110">
            <v>1934642</v>
          </cell>
          <cell r="FH110">
            <v>2630.0190320826537</v>
          </cell>
          <cell r="FI110">
            <v>1930679</v>
          </cell>
          <cell r="FJ110">
            <v>2620.3569489685128</v>
          </cell>
          <cell r="FK110">
            <v>1497482</v>
          </cell>
          <cell r="FL110">
            <v>2104.3872962338392</v>
          </cell>
          <cell r="FM110">
            <v>1588503</v>
          </cell>
          <cell r="FN110">
            <v>2282.6598649231214</v>
          </cell>
          <cell r="FO110">
            <v>0.13319181647056738</v>
          </cell>
          <cell r="FP110">
            <v>0.16277821361453593</v>
          </cell>
          <cell r="FQ110">
            <v>0.20498049842495189</v>
          </cell>
          <cell r="FR110">
            <v>0.19312543389416037</v>
          </cell>
          <cell r="FS110">
            <v>0.16963828818725576</v>
          </cell>
          <cell r="FT110">
            <v>0.13480635746675632</v>
          </cell>
          <cell r="FU110">
            <v>8.0841704843215359E-2</v>
          </cell>
          <cell r="FV110">
            <v>0.10843195860228093</v>
          </cell>
          <cell r="FW110">
            <v>0.12910771850936709</v>
          </cell>
          <cell r="FX110">
            <v>0.18310677273003156</v>
          </cell>
          <cell r="FY110">
            <v>0.28493332504640045</v>
          </cell>
          <cell r="FZ110">
            <v>0.24826144407855164</v>
          </cell>
          <cell r="GA110">
            <v>0.19556869317012368</v>
          </cell>
          <cell r="GB110">
            <v>0.19996804772178031</v>
          </cell>
          <cell r="GC110">
            <v>4500332</v>
          </cell>
          <cell r="GD110">
            <v>4667915</v>
          </cell>
          <cell r="GE110">
            <v>4832309</v>
          </cell>
          <cell r="GF110">
            <v>5179018</v>
          </cell>
          <cell r="GG110">
            <v>5523596</v>
          </cell>
          <cell r="GH110">
            <v>5931932</v>
          </cell>
          <cell r="GI110">
            <v>6367436</v>
          </cell>
          <cell r="GJ110">
            <v>6226430</v>
          </cell>
          <cell r="GK110">
            <v>6397712</v>
          </cell>
          <cell r="GL110">
            <v>6326784</v>
          </cell>
          <cell r="GM110">
            <v>6789806</v>
          </cell>
          <cell r="GN110">
            <v>7776797.5899999999</v>
          </cell>
          <cell r="GO110">
            <v>8088789</v>
          </cell>
          <cell r="GP110">
            <v>7943784.1099999994</v>
          </cell>
          <cell r="GQ110">
            <v>0.15191980057549903</v>
          </cell>
          <cell r="GR110">
            <v>5.9653098362735711E-2</v>
          </cell>
          <cell r="GS110">
            <v>4.0163241839787971E-2</v>
          </cell>
          <cell r="GT110">
            <v>4.7117052455290388E-2</v>
          </cell>
          <cell r="GU110">
            <v>0.11673484870157459</v>
          </cell>
          <cell r="GV110">
            <v>0.14769948870504621</v>
          </cell>
          <cell r="GW110">
            <v>0.1155749125804397</v>
          </cell>
          <cell r="GX110">
            <v>1.5534751379553664E-2</v>
          </cell>
          <cell r="GY110">
            <v>6.590223064434543E-2</v>
          </cell>
          <cell r="GZ110">
            <v>11.647226173541963</v>
          </cell>
          <cell r="HA110">
            <v>12.218562874251498</v>
          </cell>
          <cell r="HB110">
            <v>12.174743024963291</v>
          </cell>
          <cell r="HC110">
            <v>12.859259259259259</v>
          </cell>
          <cell r="HD110">
            <v>12.345263157894736</v>
          </cell>
          <cell r="HE110">
            <v>12.263414634146342</v>
          </cell>
          <cell r="HF110">
            <v>12.785815602836879</v>
          </cell>
          <cell r="HG110">
            <v>10.620895522388061</v>
          </cell>
          <cell r="HH110">
            <v>3582</v>
          </cell>
          <cell r="HI110" t="str">
            <v>Y</v>
          </cell>
        </row>
        <row r="111">
          <cell r="A111">
            <v>106</v>
          </cell>
          <cell r="B111">
            <v>1970</v>
          </cell>
          <cell r="C111" t="str">
            <v>East Union</v>
          </cell>
          <cell r="D111">
            <v>13.064598182294185</v>
          </cell>
          <cell r="E111">
            <v>117</v>
          </cell>
          <cell r="F111">
            <v>5.4</v>
          </cell>
          <cell r="G111">
            <v>1</v>
          </cell>
          <cell r="H111">
            <v>5.223845517689961</v>
          </cell>
          <cell r="I111">
            <v>82</v>
          </cell>
          <cell r="J111">
            <v>0.78618484149389478</v>
          </cell>
          <cell r="K111">
            <v>95</v>
          </cell>
          <cell r="L111">
            <v>1.654568653703794</v>
          </cell>
          <cell r="M111">
            <v>179</v>
          </cell>
          <cell r="N111">
            <v>0</v>
          </cell>
          <cell r="O111">
            <v>6</v>
          </cell>
          <cell r="P111">
            <v>4.3349698727039407E-2</v>
          </cell>
          <cell r="Q111">
            <v>318</v>
          </cell>
          <cell r="R111">
            <v>0</v>
          </cell>
          <cell r="S111">
            <v>8</v>
          </cell>
          <cell r="T111">
            <v>13.107947881021225</v>
          </cell>
          <cell r="U111">
            <v>148</v>
          </cell>
          <cell r="V111">
            <v>0.78591999999999995</v>
          </cell>
          <cell r="W111">
            <v>202</v>
          </cell>
          <cell r="X111">
            <v>0</v>
          </cell>
          <cell r="Y111">
            <v>1</v>
          </cell>
          <cell r="Z111">
            <v>0</v>
          </cell>
          <cell r="AA111">
            <v>249</v>
          </cell>
          <cell r="AB111">
            <v>0.33</v>
          </cell>
          <cell r="AC111">
            <v>1</v>
          </cell>
          <cell r="AD111">
            <v>0.33</v>
          </cell>
          <cell r="AE111">
            <v>244</v>
          </cell>
          <cell r="AF111">
            <v>0</v>
          </cell>
          <cell r="AG111">
            <v>19</v>
          </cell>
          <cell r="AH111">
            <v>2.4522599999999999</v>
          </cell>
          <cell r="AI111">
            <v>31</v>
          </cell>
          <cell r="AJ111">
            <v>3.5681799999999999</v>
          </cell>
          <cell r="AK111">
            <v>71</v>
          </cell>
          <cell r="AL111">
            <v>16.676130000000001</v>
          </cell>
          <cell r="AM111">
            <v>93</v>
          </cell>
          <cell r="AN111">
            <v>2015768</v>
          </cell>
          <cell r="AO111">
            <v>260</v>
          </cell>
          <cell r="AP111">
            <v>120877426</v>
          </cell>
          <cell r="AQ111">
            <v>269</v>
          </cell>
          <cell r="AR111">
            <v>0.13</v>
          </cell>
          <cell r="AS111">
            <v>7.5091818806485938E-2</v>
          </cell>
          <cell r="AT111">
            <v>0</v>
          </cell>
          <cell r="AU111">
            <v>0.13</v>
          </cell>
          <cell r="AV111">
            <v>212692</v>
          </cell>
          <cell r="AW111">
            <v>133</v>
          </cell>
          <cell r="AX111">
            <v>0</v>
          </cell>
          <cell r="AY111">
            <v>89</v>
          </cell>
          <cell r="AZ111">
            <v>0</v>
          </cell>
          <cell r="BA111">
            <v>2014</v>
          </cell>
          <cell r="BB111">
            <v>0</v>
          </cell>
          <cell r="BC111">
            <v>267</v>
          </cell>
          <cell r="BD111">
            <v>120877426</v>
          </cell>
          <cell r="BE111">
            <v>273</v>
          </cell>
          <cell r="BF111">
            <v>498.6</v>
          </cell>
          <cell r="BG111">
            <v>237</v>
          </cell>
          <cell r="BH111">
            <v>242433.66626554352</v>
          </cell>
          <cell r="BI111">
            <v>246</v>
          </cell>
          <cell r="BJ111">
            <v>0</v>
          </cell>
          <cell r="BK111">
            <v>267</v>
          </cell>
          <cell r="BL111">
            <v>242433.66626554352</v>
          </cell>
          <cell r="BM111">
            <v>261</v>
          </cell>
          <cell r="BN111">
            <v>0</v>
          </cell>
          <cell r="BO111">
            <v>267</v>
          </cell>
          <cell r="BP111">
            <v>652738</v>
          </cell>
          <cell r="BQ111">
            <v>271</v>
          </cell>
          <cell r="BR111">
            <v>631445</v>
          </cell>
          <cell r="BS111">
            <v>233</v>
          </cell>
          <cell r="BT111">
            <v>95032</v>
          </cell>
          <cell r="BU111">
            <v>147</v>
          </cell>
          <cell r="BV111">
            <v>200000</v>
          </cell>
          <cell r="BW111">
            <v>236</v>
          </cell>
          <cell r="BX111">
            <v>0</v>
          </cell>
          <cell r="BY111">
            <v>6</v>
          </cell>
          <cell r="BZ111">
            <v>1579215</v>
          </cell>
          <cell r="CA111">
            <v>261</v>
          </cell>
          <cell r="CB111">
            <v>5240</v>
          </cell>
          <cell r="CC111">
            <v>322</v>
          </cell>
          <cell r="CD111">
            <v>95000</v>
          </cell>
          <cell r="CE111">
            <v>267</v>
          </cell>
          <cell r="CF111">
            <v>0</v>
          </cell>
          <cell r="CG111">
            <v>2</v>
          </cell>
          <cell r="CH111">
            <v>0</v>
          </cell>
          <cell r="CI111">
            <v>249</v>
          </cell>
          <cell r="CJ111">
            <v>39890</v>
          </cell>
          <cell r="CK111">
            <v>254</v>
          </cell>
          <cell r="CL111">
            <v>39890</v>
          </cell>
          <cell r="CM111">
            <v>316</v>
          </cell>
          <cell r="CN111">
            <v>0</v>
          </cell>
          <cell r="CO111">
            <v>19</v>
          </cell>
          <cell r="CP111">
            <v>296423</v>
          </cell>
          <cell r="CQ111">
            <v>94</v>
          </cell>
          <cell r="CR111">
            <v>2015768</v>
          </cell>
          <cell r="CS111">
            <v>260</v>
          </cell>
          <cell r="CT111">
            <v>498.6</v>
          </cell>
          <cell r="CU111">
            <v>237</v>
          </cell>
          <cell r="CV111">
            <v>5792</v>
          </cell>
          <cell r="CW111">
            <v>133</v>
          </cell>
          <cell r="CX111">
            <v>2887891</v>
          </cell>
          <cell r="CY111">
            <v>240</v>
          </cell>
          <cell r="CZ111">
            <v>512.70000000000005</v>
          </cell>
          <cell r="DA111">
            <v>231</v>
          </cell>
          <cell r="DB111">
            <v>5907</v>
          </cell>
          <cell r="DC111">
            <v>133</v>
          </cell>
          <cell r="DD111">
            <v>3028519</v>
          </cell>
          <cell r="DE111">
            <v>234</v>
          </cell>
          <cell r="DF111">
            <v>140628</v>
          </cell>
          <cell r="DG111">
            <v>80</v>
          </cell>
          <cell r="DH111">
            <v>0</v>
          </cell>
          <cell r="DI111">
            <v>223</v>
          </cell>
          <cell r="DJ111" t="str">
            <v>No Guar</v>
          </cell>
          <cell r="DK111">
            <v>596.1</v>
          </cell>
          <cell r="DL111">
            <v>585.1</v>
          </cell>
          <cell r="DM111">
            <v>601.20000000000005</v>
          </cell>
          <cell r="DN111">
            <v>605.5</v>
          </cell>
          <cell r="DO111">
            <v>578.20000000000005</v>
          </cell>
          <cell r="DP111">
            <v>580.29999999999995</v>
          </cell>
          <cell r="DQ111">
            <v>549.29999999999995</v>
          </cell>
          <cell r="DR111">
            <v>232</v>
          </cell>
          <cell r="DS111">
            <v>520.1</v>
          </cell>
          <cell r="DT111">
            <v>244</v>
          </cell>
          <cell r="DU111">
            <v>508.2</v>
          </cell>
          <cell r="DV111">
            <v>243</v>
          </cell>
          <cell r="DW111">
            <v>493</v>
          </cell>
          <cell r="DX111">
            <v>252</v>
          </cell>
          <cell r="DY111">
            <v>514</v>
          </cell>
          <cell r="DZ111">
            <v>243</v>
          </cell>
          <cell r="EA111">
            <v>521</v>
          </cell>
          <cell r="EB111">
            <v>236</v>
          </cell>
          <cell r="EC111">
            <v>501</v>
          </cell>
          <cell r="ED111">
            <v>240</v>
          </cell>
          <cell r="EE111">
            <v>498.6</v>
          </cell>
          <cell r="EF111">
            <v>235</v>
          </cell>
          <cell r="EG111">
            <v>512.70000000000005</v>
          </cell>
          <cell r="EH111">
            <v>231</v>
          </cell>
          <cell r="EI111">
            <v>3931.6715428125608</v>
          </cell>
          <cell r="EJ111">
            <v>231</v>
          </cell>
          <cell r="EK111">
            <v>3080.1930953774136</v>
          </cell>
          <cell r="EL111">
            <v>239</v>
          </cell>
          <cell r="EM111">
            <v>157159</v>
          </cell>
          <cell r="EN111">
            <v>263.64536151652408</v>
          </cell>
          <cell r="EO111">
            <v>247190</v>
          </cell>
          <cell r="EP111">
            <v>422.47479063407962</v>
          </cell>
          <cell r="EQ111">
            <v>329582</v>
          </cell>
          <cell r="ER111">
            <v>548.20691949434456</v>
          </cell>
          <cell r="ES111">
            <v>289767</v>
          </cell>
          <cell r="ET111">
            <v>478.55821635012387</v>
          </cell>
          <cell r="EU111">
            <v>507247</v>
          </cell>
          <cell r="EV111">
            <v>877.28640608785884</v>
          </cell>
          <cell r="EW111">
            <v>525405</v>
          </cell>
          <cell r="EX111">
            <v>905.40237808030338</v>
          </cell>
          <cell r="EY111">
            <v>611918</v>
          </cell>
          <cell r="EZ111">
            <v>1113.9959949026033</v>
          </cell>
          <cell r="FA111">
            <v>498881</v>
          </cell>
          <cell r="FB111">
            <v>908.21227016202442</v>
          </cell>
          <cell r="FC111">
            <v>656624</v>
          </cell>
          <cell r="FD111">
            <v>1262.4956739088636</v>
          </cell>
          <cell r="FE111">
            <v>1134894</v>
          </cell>
          <cell r="FF111">
            <v>2233.1641086186542</v>
          </cell>
          <cell r="FG111">
            <v>1598432</v>
          </cell>
          <cell r="FH111">
            <v>3242.2555780933062</v>
          </cell>
          <cell r="FI111">
            <v>1651168</v>
          </cell>
          <cell r="FJ111">
            <v>3212.3891050583657</v>
          </cell>
          <cell r="FK111">
            <v>1359906</v>
          </cell>
          <cell r="FL111">
            <v>2727.448856799037</v>
          </cell>
          <cell r="FM111">
            <v>1055220</v>
          </cell>
          <cell r="FN111">
            <v>2058.162668227033</v>
          </cell>
          <cell r="FO111">
            <v>4.5980243232236227E-2</v>
          </cell>
          <cell r="FP111">
            <v>6.7913034829916577E-2</v>
          </cell>
          <cell r="FQ111">
            <v>8.5989989028894057E-2</v>
          </cell>
          <cell r="FR111">
            <v>7.2593488539419521E-2</v>
          </cell>
          <cell r="FS111">
            <v>0.11670028314221369</v>
          </cell>
          <cell r="FT111">
            <v>0.12117268396093914</v>
          </cell>
          <cell r="FU111">
            <v>0.12538624959633332</v>
          </cell>
          <cell r="FV111">
            <v>0.11082183439890582</v>
          </cell>
          <cell r="FW111">
            <v>0.1547293831104182</v>
          </cell>
          <cell r="FX111">
            <v>0.26975440311204435</v>
          </cell>
          <cell r="FY111">
            <v>0.35279812709969061</v>
          </cell>
          <cell r="FZ111">
            <v>0.35457257185330598</v>
          </cell>
          <cell r="GA111">
            <v>0.27944081671401733</v>
          </cell>
          <cell r="GB111">
            <v>0.20344177787901174</v>
          </cell>
          <cell r="GC111">
            <v>3260809</v>
          </cell>
          <cell r="GD111">
            <v>3392612</v>
          </cell>
          <cell r="GE111">
            <v>3503213</v>
          </cell>
          <cell r="GF111">
            <v>3701872</v>
          </cell>
          <cell r="GG111">
            <v>3839332</v>
          </cell>
          <cell r="GH111">
            <v>3810597</v>
          </cell>
          <cell r="GI111">
            <v>4268346</v>
          </cell>
          <cell r="GJ111">
            <v>4501649</v>
          </cell>
          <cell r="GK111">
            <v>4243693</v>
          </cell>
          <cell r="GL111">
            <v>4207138</v>
          </cell>
          <cell r="GM111">
            <v>4530727</v>
          </cell>
          <cell r="GN111">
            <v>4656784.34</v>
          </cell>
          <cell r="GO111">
            <v>5157788</v>
          </cell>
          <cell r="GP111">
            <v>5186840.24</v>
          </cell>
          <cell r="GQ111">
            <v>2.5493612220745723E-2</v>
          </cell>
          <cell r="GR111">
            <v>8.5730110832118334E-3</v>
          </cell>
          <cell r="GS111">
            <v>1.0026352943593681E-2</v>
          </cell>
          <cell r="GT111">
            <v>4.9899610579849658E-2</v>
          </cell>
          <cell r="GU111">
            <v>0.14229519551248823</v>
          </cell>
          <cell r="GV111">
            <v>0.23202307953815102</v>
          </cell>
          <cell r="GW111">
            <v>0.28808032663001654</v>
          </cell>
          <cell r="GX111">
            <v>0.23631669768502209</v>
          </cell>
          <cell r="GY111">
            <v>0.15679412402190726</v>
          </cell>
          <cell r="GZ111">
            <v>11.259097525473072</v>
          </cell>
          <cell r="HA111">
            <v>10.916256157635468</v>
          </cell>
          <cell r="HB111">
            <v>10.585640774320019</v>
          </cell>
          <cell r="HC111">
            <v>10.410387201483886</v>
          </cell>
          <cell r="HD111">
            <v>10.619058659865523</v>
          </cell>
          <cell r="HE111">
            <v>10.089285714285715</v>
          </cell>
          <cell r="HF111">
            <v>9.498947368421053</v>
          </cell>
          <cell r="HG111">
            <v>10.175510204081633</v>
          </cell>
          <cell r="HH111">
            <v>1970</v>
          </cell>
          <cell r="HI111" t="str">
            <v>Y</v>
          </cell>
        </row>
        <row r="112">
          <cell r="A112">
            <v>107</v>
          </cell>
          <cell r="B112">
            <v>1972</v>
          </cell>
          <cell r="C112" t="str">
            <v>Eastern Allamakee</v>
          </cell>
          <cell r="D112">
            <v>8.6933117078117537</v>
          </cell>
          <cell r="E112">
            <v>351</v>
          </cell>
          <cell r="F112">
            <v>5.4</v>
          </cell>
          <cell r="G112">
            <v>1</v>
          </cell>
          <cell r="H112">
            <v>3.0034042210782843</v>
          </cell>
          <cell r="I112">
            <v>336</v>
          </cell>
          <cell r="J112">
            <v>0</v>
          </cell>
          <cell r="K112">
            <v>272</v>
          </cell>
          <cell r="L112">
            <v>0.28990500166779448</v>
          </cell>
          <cell r="M112">
            <v>304</v>
          </cell>
          <cell r="N112">
            <v>0</v>
          </cell>
          <cell r="O112">
            <v>6</v>
          </cell>
          <cell r="P112">
            <v>0.3487499189063234</v>
          </cell>
          <cell r="Q112">
            <v>168</v>
          </cell>
          <cell r="R112">
            <v>0</v>
          </cell>
          <cell r="S112">
            <v>8</v>
          </cell>
          <cell r="T112">
            <v>9.0420616267180769</v>
          </cell>
          <cell r="U112">
            <v>349</v>
          </cell>
          <cell r="V112">
            <v>1.0030699999999999</v>
          </cell>
          <cell r="W112">
            <v>122</v>
          </cell>
          <cell r="X112">
            <v>0</v>
          </cell>
          <cell r="Y112">
            <v>1</v>
          </cell>
          <cell r="Z112">
            <v>0</v>
          </cell>
          <cell r="AA112">
            <v>249</v>
          </cell>
          <cell r="AB112">
            <v>0.33</v>
          </cell>
          <cell r="AC112">
            <v>1</v>
          </cell>
          <cell r="AD112">
            <v>0.33</v>
          </cell>
          <cell r="AE112">
            <v>244</v>
          </cell>
          <cell r="AF112">
            <v>0</v>
          </cell>
          <cell r="AG112">
            <v>19</v>
          </cell>
          <cell r="AH112">
            <v>2</v>
          </cell>
          <cell r="AI112">
            <v>56</v>
          </cell>
          <cell r="AJ112">
            <v>3.3330700000000002</v>
          </cell>
          <cell r="AK112">
            <v>84</v>
          </cell>
          <cell r="AL112">
            <v>12.37513</v>
          </cell>
          <cell r="AM112">
            <v>319</v>
          </cell>
          <cell r="AN112">
            <v>2134342</v>
          </cell>
          <cell r="AO112">
            <v>245</v>
          </cell>
          <cell r="AP112">
            <v>172470291</v>
          </cell>
          <cell r="AQ112">
            <v>198</v>
          </cell>
          <cell r="AR112">
            <v>0.1</v>
          </cell>
          <cell r="AS112">
            <v>8.5324697809923036E-2</v>
          </cell>
          <cell r="AT112">
            <v>0</v>
          </cell>
          <cell r="AU112">
            <v>0.1</v>
          </cell>
          <cell r="AV112">
            <v>151520</v>
          </cell>
          <cell r="AW112">
            <v>174</v>
          </cell>
          <cell r="AX112">
            <v>0</v>
          </cell>
          <cell r="AY112">
            <v>89</v>
          </cell>
          <cell r="AZ112">
            <v>0</v>
          </cell>
          <cell r="BA112">
            <v>2014</v>
          </cell>
          <cell r="BB112">
            <v>0</v>
          </cell>
          <cell r="BC112">
            <v>267</v>
          </cell>
          <cell r="BD112">
            <v>172470291</v>
          </cell>
          <cell r="BE112">
            <v>206</v>
          </cell>
          <cell r="BF112">
            <v>422</v>
          </cell>
          <cell r="BG112">
            <v>267</v>
          </cell>
          <cell r="BH112">
            <v>408697.3720379147</v>
          </cell>
          <cell r="BI112">
            <v>45</v>
          </cell>
          <cell r="BJ112">
            <v>0</v>
          </cell>
          <cell r="BK112">
            <v>267</v>
          </cell>
          <cell r="BL112">
            <v>408697.3720379147</v>
          </cell>
          <cell r="BM112">
            <v>54</v>
          </cell>
          <cell r="BN112">
            <v>0</v>
          </cell>
          <cell r="BO112">
            <v>267</v>
          </cell>
          <cell r="BP112">
            <v>931340</v>
          </cell>
          <cell r="BQ112">
            <v>202</v>
          </cell>
          <cell r="BR112">
            <v>517998</v>
          </cell>
          <cell r="BS112">
            <v>271</v>
          </cell>
          <cell r="BT112">
            <v>0</v>
          </cell>
          <cell r="BU112">
            <v>272</v>
          </cell>
          <cell r="BV112">
            <v>50000</v>
          </cell>
          <cell r="BW112">
            <v>303</v>
          </cell>
          <cell r="BX112">
            <v>0</v>
          </cell>
          <cell r="BY112">
            <v>6</v>
          </cell>
          <cell r="BZ112">
            <v>1499338</v>
          </cell>
          <cell r="CA112">
            <v>271</v>
          </cell>
          <cell r="CB112">
            <v>60149</v>
          </cell>
          <cell r="CC112">
            <v>168</v>
          </cell>
          <cell r="CD112">
            <v>173000</v>
          </cell>
          <cell r="CE112">
            <v>171</v>
          </cell>
          <cell r="CF112">
            <v>0</v>
          </cell>
          <cell r="CG112">
            <v>2</v>
          </cell>
          <cell r="CH112">
            <v>0</v>
          </cell>
          <cell r="CI112">
            <v>249</v>
          </cell>
          <cell r="CJ112">
            <v>56915</v>
          </cell>
          <cell r="CK112">
            <v>192</v>
          </cell>
          <cell r="CL112">
            <v>56915</v>
          </cell>
          <cell r="CM112">
            <v>282</v>
          </cell>
          <cell r="CN112">
            <v>0</v>
          </cell>
          <cell r="CO112">
            <v>19</v>
          </cell>
          <cell r="CP112">
            <v>344940</v>
          </cell>
          <cell r="CQ112">
            <v>79</v>
          </cell>
          <cell r="CR112">
            <v>2134342</v>
          </cell>
          <cell r="CS112">
            <v>245</v>
          </cell>
          <cell r="CT112">
            <v>422</v>
          </cell>
          <cell r="CU112">
            <v>267</v>
          </cell>
          <cell r="CV112">
            <v>5768</v>
          </cell>
          <cell r="CW112">
            <v>184</v>
          </cell>
          <cell r="CX112">
            <v>2554266</v>
          </cell>
          <cell r="CY112">
            <v>263</v>
          </cell>
          <cell r="CZ112">
            <v>431</v>
          </cell>
          <cell r="DA112">
            <v>260</v>
          </cell>
          <cell r="DB112">
            <v>5883</v>
          </cell>
          <cell r="DC112">
            <v>185</v>
          </cell>
          <cell r="DD112">
            <v>2535573</v>
          </cell>
          <cell r="DE112">
            <v>264</v>
          </cell>
          <cell r="DF112">
            <v>-18693</v>
          </cell>
          <cell r="DG112">
            <v>299</v>
          </cell>
          <cell r="DH112">
            <v>0</v>
          </cell>
          <cell r="DI112">
            <v>223</v>
          </cell>
          <cell r="DJ112" t="str">
            <v>No Guar</v>
          </cell>
          <cell r="DK112">
            <v>530</v>
          </cell>
          <cell r="DL112">
            <v>542</v>
          </cell>
          <cell r="DM112">
            <v>536</v>
          </cell>
          <cell r="DN112">
            <v>532.1</v>
          </cell>
          <cell r="DO112">
            <v>523.1</v>
          </cell>
          <cell r="DP112">
            <v>515</v>
          </cell>
          <cell r="DQ112">
            <v>530</v>
          </cell>
          <cell r="DR112">
            <v>243</v>
          </cell>
          <cell r="DS112">
            <v>507.2</v>
          </cell>
          <cell r="DT112">
            <v>253</v>
          </cell>
          <cell r="DU112">
            <v>495.4</v>
          </cell>
          <cell r="DV112">
            <v>253</v>
          </cell>
          <cell r="DW112">
            <v>488.1</v>
          </cell>
          <cell r="DX112">
            <v>256</v>
          </cell>
          <cell r="DY112">
            <v>457.2</v>
          </cell>
          <cell r="DZ112">
            <v>266</v>
          </cell>
          <cell r="EA112">
            <v>450.2</v>
          </cell>
          <cell r="EB112">
            <v>264</v>
          </cell>
          <cell r="EC112">
            <v>456</v>
          </cell>
          <cell r="ED112">
            <v>259</v>
          </cell>
          <cell r="EE112">
            <v>422</v>
          </cell>
          <cell r="EF112">
            <v>266</v>
          </cell>
          <cell r="EG112">
            <v>431</v>
          </cell>
          <cell r="EH112">
            <v>260</v>
          </cell>
          <cell r="EI112">
            <v>4952.0696055684457</v>
          </cell>
          <cell r="EJ112">
            <v>105</v>
          </cell>
          <cell r="EK112">
            <v>3478.7424593967517</v>
          </cell>
          <cell r="EL112">
            <v>159</v>
          </cell>
          <cell r="EM112">
            <v>41301</v>
          </cell>
          <cell r="EN112">
            <v>77.926415094339617</v>
          </cell>
          <cell r="EO112">
            <v>57860</v>
          </cell>
          <cell r="EP112">
            <v>106.75276752767527</v>
          </cell>
          <cell r="EQ112">
            <v>333835</v>
          </cell>
          <cell r="ER112">
            <v>622.82649253731347</v>
          </cell>
          <cell r="ES112">
            <v>412856</v>
          </cell>
          <cell r="ET112">
            <v>775.8992670550648</v>
          </cell>
          <cell r="EU112">
            <v>520927</v>
          </cell>
          <cell r="EV112">
            <v>995.84591856241627</v>
          </cell>
          <cell r="EW112">
            <v>566440</v>
          </cell>
          <cell r="EX112">
            <v>1099.8834951456311</v>
          </cell>
          <cell r="EY112">
            <v>724717</v>
          </cell>
          <cell r="EZ112">
            <v>1367.3905660377359</v>
          </cell>
          <cell r="FA112">
            <v>755897</v>
          </cell>
          <cell r="FB112">
            <v>1426.2207547169812</v>
          </cell>
          <cell r="FC112">
            <v>951742</v>
          </cell>
          <cell r="FD112">
            <v>1876.4629337539432</v>
          </cell>
          <cell r="FE112">
            <v>1127228</v>
          </cell>
          <cell r="FF112">
            <v>2275.3895841744047</v>
          </cell>
          <cell r="FG112">
            <v>985929</v>
          </cell>
          <cell r="FH112">
            <v>2019.9323909035033</v>
          </cell>
          <cell r="FI112">
            <v>874488</v>
          </cell>
          <cell r="FJ112">
            <v>1912.7034120734909</v>
          </cell>
          <cell r="FK112">
            <v>904856</v>
          </cell>
          <cell r="FL112">
            <v>2144.2085308056871</v>
          </cell>
          <cell r="FM112">
            <v>946901</v>
          </cell>
          <cell r="FN112">
            <v>2196.9860788863107</v>
          </cell>
          <cell r="FO112">
            <v>1.5416786271404271E-2</v>
          </cell>
          <cell r="FP112">
            <v>2.0399190942561787E-2</v>
          </cell>
          <cell r="FQ112">
            <v>0.10830833818636619</v>
          </cell>
          <cell r="FR112">
            <v>0.11884486257116267</v>
          </cell>
          <cell r="FS112">
            <v>0.141918605221375</v>
          </cell>
          <cell r="FT112">
            <v>0.14519564269527038</v>
          </cell>
          <cell r="FU112">
            <v>0.17945669009594159</v>
          </cell>
          <cell r="FV112">
            <v>0.20956082430726691</v>
          </cell>
          <cell r="FW112">
            <v>0.27343910710571284</v>
          </cell>
          <cell r="FX112">
            <v>0.32288573388654884</v>
          </cell>
          <cell r="FY112">
            <v>0.22817777207935142</v>
          </cell>
          <cell r="FZ112">
            <v>0.21803246637481846</v>
          </cell>
          <cell r="GA112">
            <v>0.21942312845328149</v>
          </cell>
          <cell r="GB112">
            <v>0.22900055629010804</v>
          </cell>
          <cell r="GC112">
            <v>2637662</v>
          </cell>
          <cell r="GD112">
            <v>2778527</v>
          </cell>
          <cell r="GE112">
            <v>2748430</v>
          </cell>
          <cell r="GF112">
            <v>3061051</v>
          </cell>
          <cell r="GG112">
            <v>3149677</v>
          </cell>
          <cell r="GH112">
            <v>3334779</v>
          </cell>
          <cell r="GI112">
            <v>3313678</v>
          </cell>
          <cell r="GJ112">
            <v>3607053</v>
          </cell>
          <cell r="GK112">
            <v>3480636</v>
          </cell>
          <cell r="GL112">
            <v>3491105</v>
          </cell>
          <cell r="GM112">
            <v>4320881</v>
          </cell>
          <cell r="GN112">
            <v>4010815.52</v>
          </cell>
          <cell r="GO112">
            <v>4093427</v>
          </cell>
          <cell r="GP112">
            <v>4134928.82</v>
          </cell>
          <cell r="GQ112">
            <v>0.22536145225437298</v>
          </cell>
          <cell r="GR112">
            <v>0.22137627652523603</v>
          </cell>
          <cell r="GS112">
            <v>0.21138397280529261</v>
          </cell>
          <cell r="GT112">
            <v>0.22165221920062922</v>
          </cell>
          <cell r="GU112">
            <v>0.23794033743998988</v>
          </cell>
          <cell r="GV112">
            <v>0.19258036172937598</v>
          </cell>
          <cell r="GW112">
            <v>0.16677161005232599</v>
          </cell>
          <cell r="GX112">
            <v>0.14742436378602639</v>
          </cell>
          <cell r="GY112">
            <v>0.12313001437600246</v>
          </cell>
          <cell r="GZ112">
            <v>11.396491228070175</v>
          </cell>
          <cell r="HA112">
            <v>12.487417218543046</v>
          </cell>
          <cell r="HB112">
            <v>12.452980132450332</v>
          </cell>
          <cell r="HC112">
            <v>11.643118785975929</v>
          </cell>
          <cell r="HD112">
            <v>11.247443762781186</v>
          </cell>
          <cell r="HE112">
            <v>11.005945303210465</v>
          </cell>
          <cell r="HF112">
            <v>11.035170865552505</v>
          </cell>
          <cell r="HG112">
            <v>11.722222222222221</v>
          </cell>
          <cell r="HH112">
            <v>1972</v>
          </cell>
          <cell r="HI112" t="str">
            <v>Y</v>
          </cell>
        </row>
        <row r="113">
          <cell r="A113">
            <v>108</v>
          </cell>
          <cell r="B113">
            <v>657</v>
          </cell>
          <cell r="C113" t="str">
            <v>Eddyville-Blakesburg</v>
          </cell>
          <cell r="D113">
            <v>10.881145500376102</v>
          </cell>
          <cell r="E113">
            <v>276</v>
          </cell>
          <cell r="F113">
            <v>5.4</v>
          </cell>
          <cell r="G113">
            <v>1</v>
          </cell>
          <cell r="H113">
            <v>3.2390546724910139</v>
          </cell>
          <cell r="I113">
            <v>324</v>
          </cell>
          <cell r="J113">
            <v>0.77137423731130583</v>
          </cell>
          <cell r="K113">
            <v>101</v>
          </cell>
          <cell r="L113">
            <v>1.4707164517755453</v>
          </cell>
          <cell r="M113">
            <v>206</v>
          </cell>
          <cell r="N113">
            <v>0</v>
          </cell>
          <cell r="O113">
            <v>6</v>
          </cell>
          <cell r="P113">
            <v>0.43548555135328343</v>
          </cell>
          <cell r="Q113">
            <v>147</v>
          </cell>
          <cell r="R113">
            <v>0</v>
          </cell>
          <cell r="S113">
            <v>8</v>
          </cell>
          <cell r="T113">
            <v>11.316631051729384</v>
          </cell>
          <cell r="U113">
            <v>278</v>
          </cell>
          <cell r="V113">
            <v>0.83704999999999996</v>
          </cell>
          <cell r="W113">
            <v>179</v>
          </cell>
          <cell r="X113">
            <v>0</v>
          </cell>
          <cell r="Y113">
            <v>1</v>
          </cell>
          <cell r="Z113">
            <v>0</v>
          </cell>
          <cell r="AA113">
            <v>249</v>
          </cell>
          <cell r="AB113">
            <v>0.33</v>
          </cell>
          <cell r="AC113">
            <v>1</v>
          </cell>
          <cell r="AD113">
            <v>0.33</v>
          </cell>
          <cell r="AE113">
            <v>244</v>
          </cell>
          <cell r="AF113">
            <v>0</v>
          </cell>
          <cell r="AG113">
            <v>19</v>
          </cell>
          <cell r="AH113">
            <v>0</v>
          </cell>
          <cell r="AI113">
            <v>184</v>
          </cell>
          <cell r="AJ113">
            <v>1.1670499999999999</v>
          </cell>
          <cell r="AK113">
            <v>313</v>
          </cell>
          <cell r="AL113">
            <v>12.48368</v>
          </cell>
          <cell r="AM113">
            <v>314</v>
          </cell>
          <cell r="AN113">
            <v>4101319</v>
          </cell>
          <cell r="AO113">
            <v>100</v>
          </cell>
          <cell r="AP113">
            <v>328534436</v>
          </cell>
          <cell r="AQ113">
            <v>76</v>
          </cell>
          <cell r="AR113">
            <v>0.1</v>
          </cell>
          <cell r="AS113">
            <v>9.1158771930253402E-2</v>
          </cell>
          <cell r="AT113">
            <v>0</v>
          </cell>
          <cell r="AU113">
            <v>0.1</v>
          </cell>
          <cell r="AV113">
            <v>223208</v>
          </cell>
          <cell r="AW113">
            <v>123</v>
          </cell>
          <cell r="AX113">
            <v>0</v>
          </cell>
          <cell r="AY113">
            <v>89</v>
          </cell>
          <cell r="AZ113">
            <v>0</v>
          </cell>
          <cell r="BA113">
            <v>2011</v>
          </cell>
          <cell r="BB113">
            <v>0</v>
          </cell>
          <cell r="BC113">
            <v>267</v>
          </cell>
          <cell r="BD113">
            <v>328534436</v>
          </cell>
          <cell r="BE113">
            <v>83</v>
          </cell>
          <cell r="BF113">
            <v>731</v>
          </cell>
          <cell r="BG113">
            <v>149</v>
          </cell>
          <cell r="BH113">
            <v>449431.51299589605</v>
          </cell>
          <cell r="BI113">
            <v>34</v>
          </cell>
          <cell r="BJ113">
            <v>0</v>
          </cell>
          <cell r="BK113">
            <v>267</v>
          </cell>
          <cell r="BL113">
            <v>449431.51299589605</v>
          </cell>
          <cell r="BM113">
            <v>37</v>
          </cell>
          <cell r="BN113">
            <v>0</v>
          </cell>
          <cell r="BO113">
            <v>267</v>
          </cell>
          <cell r="BP113">
            <v>1774086</v>
          </cell>
          <cell r="BQ113">
            <v>76</v>
          </cell>
          <cell r="BR113">
            <v>1064141</v>
          </cell>
          <cell r="BS113">
            <v>129</v>
          </cell>
          <cell r="BT113">
            <v>253423</v>
          </cell>
          <cell r="BU113">
            <v>66</v>
          </cell>
          <cell r="BV113">
            <v>483181</v>
          </cell>
          <cell r="BW113">
            <v>102</v>
          </cell>
          <cell r="BX113">
            <v>0</v>
          </cell>
          <cell r="BY113">
            <v>6</v>
          </cell>
          <cell r="BZ113">
            <v>3574831</v>
          </cell>
          <cell r="CA113">
            <v>91</v>
          </cell>
          <cell r="CB113">
            <v>143072</v>
          </cell>
          <cell r="CC113">
            <v>95</v>
          </cell>
          <cell r="CD113">
            <v>275000</v>
          </cell>
          <cell r="CE113">
            <v>89</v>
          </cell>
          <cell r="CF113">
            <v>0</v>
          </cell>
          <cell r="CG113">
            <v>2</v>
          </cell>
          <cell r="CH113">
            <v>0</v>
          </cell>
          <cell r="CI113">
            <v>249</v>
          </cell>
          <cell r="CJ113">
            <v>108416</v>
          </cell>
          <cell r="CK113">
            <v>75</v>
          </cell>
          <cell r="CL113">
            <v>108416</v>
          </cell>
          <cell r="CM113">
            <v>207</v>
          </cell>
          <cell r="CN113">
            <v>0</v>
          </cell>
          <cell r="CO113">
            <v>19</v>
          </cell>
          <cell r="CP113">
            <v>0</v>
          </cell>
          <cell r="CQ113">
            <v>185</v>
          </cell>
          <cell r="CR113">
            <v>4101319</v>
          </cell>
          <cell r="CS113">
            <v>100</v>
          </cell>
          <cell r="CT113">
            <v>731</v>
          </cell>
          <cell r="CU113">
            <v>149</v>
          </cell>
          <cell r="CV113">
            <v>5768</v>
          </cell>
          <cell r="CW113">
            <v>184</v>
          </cell>
          <cell r="CX113">
            <v>4216408</v>
          </cell>
          <cell r="CY113">
            <v>150</v>
          </cell>
          <cell r="CZ113">
            <v>695.4</v>
          </cell>
          <cell r="DA113">
            <v>154</v>
          </cell>
          <cell r="DB113">
            <v>5883</v>
          </cell>
          <cell r="DC113">
            <v>185</v>
          </cell>
          <cell r="DD113">
            <v>4258572</v>
          </cell>
          <cell r="DE113">
            <v>149</v>
          </cell>
          <cell r="DF113">
            <v>42164</v>
          </cell>
          <cell r="DG113">
            <v>183</v>
          </cell>
          <cell r="DH113">
            <v>167534</v>
          </cell>
          <cell r="DI113">
            <v>36</v>
          </cell>
          <cell r="DJ113" t="str">
            <v>101</v>
          </cell>
          <cell r="DK113">
            <v>897.1</v>
          </cell>
          <cell r="DL113">
            <v>916</v>
          </cell>
          <cell r="DM113">
            <v>906.3</v>
          </cell>
          <cell r="DN113">
            <v>863.7</v>
          </cell>
          <cell r="DO113">
            <v>834.9</v>
          </cell>
          <cell r="DP113">
            <v>833.4</v>
          </cell>
          <cell r="DQ113">
            <v>817.6</v>
          </cell>
          <cell r="DR113">
            <v>146</v>
          </cell>
          <cell r="DS113">
            <v>794.7</v>
          </cell>
          <cell r="DT113">
            <v>149</v>
          </cell>
          <cell r="DU113">
            <v>782.3</v>
          </cell>
          <cell r="DV113">
            <v>150</v>
          </cell>
          <cell r="DW113">
            <v>780.4</v>
          </cell>
          <cell r="DX113">
            <v>145</v>
          </cell>
          <cell r="DY113">
            <v>804.3</v>
          </cell>
          <cell r="DZ113">
            <v>139</v>
          </cell>
          <cell r="EA113">
            <v>734.8</v>
          </cell>
          <cell r="EB113">
            <v>153</v>
          </cell>
          <cell r="EC113">
            <v>728.2</v>
          </cell>
          <cell r="ED113">
            <v>152</v>
          </cell>
          <cell r="EE113">
            <v>731</v>
          </cell>
          <cell r="EF113">
            <v>149</v>
          </cell>
          <cell r="EG113">
            <v>695.4</v>
          </cell>
          <cell r="EH113">
            <v>154</v>
          </cell>
          <cell r="EI113">
            <v>5897.7840092033366</v>
          </cell>
          <cell r="EJ113">
            <v>43</v>
          </cell>
          <cell r="EK113">
            <v>5140.6830601092897</v>
          </cell>
          <cell r="EL113">
            <v>30</v>
          </cell>
          <cell r="EM113">
            <v>56998</v>
          </cell>
          <cell r="EN113">
            <v>63.53583769925315</v>
          </cell>
          <cell r="EO113">
            <v>155517</v>
          </cell>
          <cell r="EP113">
            <v>169.77838427947597</v>
          </cell>
          <cell r="EQ113">
            <v>313541</v>
          </cell>
          <cell r="ER113">
            <v>345.95718856890659</v>
          </cell>
          <cell r="ES113">
            <v>225991</v>
          </cell>
          <cell r="ET113">
            <v>261.65450966770868</v>
          </cell>
          <cell r="EU113">
            <v>227330</v>
          </cell>
          <cell r="EV113">
            <v>272.28410588094386</v>
          </cell>
          <cell r="EW113">
            <v>283379</v>
          </cell>
          <cell r="EX113">
            <v>340.02759779217661</v>
          </cell>
          <cell r="EY113">
            <v>67897</v>
          </cell>
          <cell r="EZ113">
            <v>83.044275929549897</v>
          </cell>
          <cell r="FA113">
            <v>99684</v>
          </cell>
          <cell r="FB113">
            <v>121.92270058708415</v>
          </cell>
          <cell r="FC113">
            <v>-388055</v>
          </cell>
          <cell r="FD113">
            <v>-488.30376242607269</v>
          </cell>
          <cell r="FE113">
            <v>-119177</v>
          </cell>
          <cell r="FF113">
            <v>-152.34181260386043</v>
          </cell>
          <cell r="FG113">
            <v>-173552</v>
          </cell>
          <cell r="FH113">
            <v>-222.3885187083547</v>
          </cell>
          <cell r="FI113">
            <v>20633</v>
          </cell>
          <cell r="FJ113">
            <v>25.653363172945419</v>
          </cell>
          <cell r="FK113">
            <v>423812</v>
          </cell>
          <cell r="FL113">
            <v>579.7701778385773</v>
          </cell>
          <cell r="FM113">
            <v>442666</v>
          </cell>
          <cell r="FN113">
            <v>636.56312913431123</v>
          </cell>
          <cell r="FO113">
            <v>1.0644460671072756E-2</v>
          </cell>
          <cell r="FP113">
            <v>2.7835232007697792E-2</v>
          </cell>
          <cell r="FQ113">
            <v>5.5030952837707647E-2</v>
          </cell>
          <cell r="FR113">
            <v>3.6424863635030252E-2</v>
          </cell>
          <cell r="FS113">
            <v>3.5908704413376118E-2</v>
          </cell>
          <cell r="FT113">
            <v>4.3913173781675537E-2</v>
          </cell>
          <cell r="FU113">
            <v>1.0272314601492229E-2</v>
          </cell>
          <cell r="FV113">
            <v>1.5406297751540452E-2</v>
          </cell>
          <cell r="FW113">
            <v>-5.6661895866107641E-2</v>
          </cell>
          <cell r="FX113">
            <v>-1.7759996471158727E-2</v>
          </cell>
          <cell r="FY113">
            <v>-2.2764405091822589E-2</v>
          </cell>
          <cell r="FZ113">
            <v>2.7950830002016962E-3</v>
          </cell>
          <cell r="GA113">
            <v>5.3442700719387989E-2</v>
          </cell>
          <cell r="GB113">
            <v>5.6907778908323076E-2</v>
          </cell>
          <cell r="GC113">
            <v>5297712</v>
          </cell>
          <cell r="GD113">
            <v>5431539</v>
          </cell>
          <cell r="GE113">
            <v>5383998</v>
          </cell>
          <cell r="GF113">
            <v>5978315</v>
          </cell>
          <cell r="GG113">
            <v>6103447</v>
          </cell>
          <cell r="GH113">
            <v>6169787</v>
          </cell>
          <cell r="GI113">
            <v>6541811</v>
          </cell>
          <cell r="GJ113">
            <v>6470341</v>
          </cell>
          <cell r="GK113">
            <v>6848606</v>
          </cell>
          <cell r="GL113">
            <v>6710418</v>
          </cell>
          <cell r="GM113">
            <v>7623832</v>
          </cell>
          <cell r="GN113">
            <v>7381891.7000000002</v>
          </cell>
          <cell r="GO113">
            <v>7527034</v>
          </cell>
          <cell r="GP113">
            <v>7778655.3699999992</v>
          </cell>
          <cell r="GQ113">
            <v>8.1725283487249487E-2</v>
          </cell>
          <cell r="GR113">
            <v>5.5900033064714569E-2</v>
          </cell>
          <cell r="GS113">
            <v>9.953396777913609E-2</v>
          </cell>
          <cell r="GT113">
            <v>6.1939072425930386E-2</v>
          </cell>
          <cell r="GU113">
            <v>5.1597929721063578E-2</v>
          </cell>
          <cell r="GV113">
            <v>9.4383724960955484E-2</v>
          </cell>
          <cell r="GW113">
            <v>0.13080859869149897</v>
          </cell>
          <cell r="GX113">
            <v>0.15630481681827241</v>
          </cell>
          <cell r="GY113">
            <v>0.15458570269934396</v>
          </cell>
          <cell r="GZ113">
            <v>12.173973556019487</v>
          </cell>
          <cell r="HA113">
            <v>12.174283281294352</v>
          </cell>
          <cell r="HB113">
            <v>12.141769347916378</v>
          </cell>
          <cell r="HC113">
            <v>13.164153132250581</v>
          </cell>
          <cell r="HD113">
            <v>11.604056563348092</v>
          </cell>
          <cell r="HE113">
            <v>12.806324110671936</v>
          </cell>
          <cell r="HF113">
            <v>12.384848484848485</v>
          </cell>
          <cell r="HG113">
            <v>11.421875</v>
          </cell>
          <cell r="HH113">
            <v>657</v>
          </cell>
          <cell r="HI113" t="str">
            <v>Y</v>
          </cell>
        </row>
        <row r="114">
          <cell r="A114">
            <v>109</v>
          </cell>
          <cell r="B114">
            <v>1989</v>
          </cell>
          <cell r="C114" t="str">
            <v>Edgewood-Colesburg</v>
          </cell>
          <cell r="D114">
            <v>11.175206181275801</v>
          </cell>
          <cell r="E114">
            <v>253</v>
          </cell>
          <cell r="F114">
            <v>5.4</v>
          </cell>
          <cell r="G114">
            <v>1</v>
          </cell>
          <cell r="H114">
            <v>5.2798339971779047</v>
          </cell>
          <cell r="I114">
            <v>78</v>
          </cell>
          <cell r="J114">
            <v>0</v>
          </cell>
          <cell r="K114">
            <v>272</v>
          </cell>
          <cell r="L114">
            <v>0.49537448935846695</v>
          </cell>
          <cell r="M114">
            <v>295</v>
          </cell>
          <cell r="N114">
            <v>0</v>
          </cell>
          <cell r="O114">
            <v>6</v>
          </cell>
          <cell r="P114">
            <v>0.71585152101508176</v>
          </cell>
          <cell r="Q114">
            <v>100</v>
          </cell>
          <cell r="R114">
            <v>0</v>
          </cell>
          <cell r="S114">
            <v>8</v>
          </cell>
          <cell r="T114">
            <v>11.891057702290883</v>
          </cell>
          <cell r="U114">
            <v>234</v>
          </cell>
          <cell r="V114">
            <v>1.19421</v>
          </cell>
          <cell r="W114">
            <v>73</v>
          </cell>
          <cell r="X114">
            <v>0</v>
          </cell>
          <cell r="Y114">
            <v>1</v>
          </cell>
          <cell r="Z114">
            <v>0</v>
          </cell>
          <cell r="AA114">
            <v>249</v>
          </cell>
          <cell r="AB114">
            <v>0.33</v>
          </cell>
          <cell r="AC114">
            <v>1</v>
          </cell>
          <cell r="AD114">
            <v>0.33</v>
          </cell>
          <cell r="AE114">
            <v>244</v>
          </cell>
          <cell r="AF114">
            <v>0</v>
          </cell>
          <cell r="AG114">
            <v>19</v>
          </cell>
          <cell r="AH114">
            <v>1.1820200000000001</v>
          </cell>
          <cell r="AI114">
            <v>117</v>
          </cell>
          <cell r="AJ114">
            <v>2.7062300000000001</v>
          </cell>
          <cell r="AK114">
            <v>139</v>
          </cell>
          <cell r="AL114">
            <v>14.597289999999999</v>
          </cell>
          <cell r="AM114">
            <v>202</v>
          </cell>
          <cell r="AN114">
            <v>1662068</v>
          </cell>
          <cell r="AO114">
            <v>288</v>
          </cell>
          <cell r="AP114">
            <v>113045789</v>
          </cell>
          <cell r="AQ114">
            <v>287</v>
          </cell>
          <cell r="AR114">
            <v>0.08</v>
          </cell>
          <cell r="AS114">
            <v>7.7122893600348033E-2</v>
          </cell>
          <cell r="AT114">
            <v>0</v>
          </cell>
          <cell r="AU114">
            <v>0.08</v>
          </cell>
          <cell r="AV114">
            <v>124483</v>
          </cell>
          <cell r="AW114">
            <v>206</v>
          </cell>
          <cell r="AX114">
            <v>0</v>
          </cell>
          <cell r="AY114">
            <v>89</v>
          </cell>
          <cell r="AZ114">
            <v>0</v>
          </cell>
          <cell r="BA114">
            <v>2015</v>
          </cell>
          <cell r="BB114">
            <v>7874578</v>
          </cell>
          <cell r="BC114">
            <v>144</v>
          </cell>
          <cell r="BD114">
            <v>120920367</v>
          </cell>
          <cell r="BE114">
            <v>272</v>
          </cell>
          <cell r="BF114">
            <v>487</v>
          </cell>
          <cell r="BG114">
            <v>242</v>
          </cell>
          <cell r="BH114">
            <v>232126.87679671458</v>
          </cell>
          <cell r="BI114">
            <v>264</v>
          </cell>
          <cell r="BJ114">
            <v>16169.564681724845</v>
          </cell>
          <cell r="BK114">
            <v>97</v>
          </cell>
          <cell r="BL114">
            <v>248296.44147843943</v>
          </cell>
          <cell r="BM114">
            <v>258</v>
          </cell>
          <cell r="BN114">
            <v>6.5122015383893103E-2</v>
          </cell>
          <cell r="BO114">
            <v>77</v>
          </cell>
          <cell r="BP114">
            <v>610447</v>
          </cell>
          <cell r="BQ114">
            <v>288</v>
          </cell>
          <cell r="BR114">
            <v>596863</v>
          </cell>
          <cell r="BS114">
            <v>246</v>
          </cell>
          <cell r="BT114">
            <v>0</v>
          </cell>
          <cell r="BU114">
            <v>272</v>
          </cell>
          <cell r="BV114">
            <v>56000</v>
          </cell>
          <cell r="BW114">
            <v>299</v>
          </cell>
          <cell r="BX114">
            <v>0</v>
          </cell>
          <cell r="BY114">
            <v>6</v>
          </cell>
          <cell r="BZ114">
            <v>1263310</v>
          </cell>
          <cell r="CA114">
            <v>291</v>
          </cell>
          <cell r="CB114">
            <v>80924</v>
          </cell>
          <cell r="CC114">
            <v>146</v>
          </cell>
          <cell r="CD114">
            <v>135000</v>
          </cell>
          <cell r="CE114">
            <v>203</v>
          </cell>
          <cell r="CF114">
            <v>0</v>
          </cell>
          <cell r="CG114">
            <v>2</v>
          </cell>
          <cell r="CH114">
            <v>0</v>
          </cell>
          <cell r="CI114">
            <v>249</v>
          </cell>
          <cell r="CJ114">
            <v>39904</v>
          </cell>
          <cell r="CK114">
            <v>253</v>
          </cell>
          <cell r="CL114">
            <v>39904</v>
          </cell>
          <cell r="CM114">
            <v>315</v>
          </cell>
          <cell r="CN114">
            <v>0</v>
          </cell>
          <cell r="CO114">
            <v>19</v>
          </cell>
          <cell r="CP114">
            <v>142930</v>
          </cell>
          <cell r="CQ114">
            <v>148</v>
          </cell>
          <cell r="CR114">
            <v>1662068</v>
          </cell>
          <cell r="CS114">
            <v>288</v>
          </cell>
          <cell r="CT114">
            <v>487</v>
          </cell>
          <cell r="CU114">
            <v>242</v>
          </cell>
          <cell r="CV114">
            <v>5768</v>
          </cell>
          <cell r="CW114">
            <v>184</v>
          </cell>
          <cell r="CX114">
            <v>2809016</v>
          </cell>
          <cell r="CY114">
            <v>245</v>
          </cell>
          <cell r="CZ114">
            <v>472</v>
          </cell>
          <cell r="DA114">
            <v>246</v>
          </cell>
          <cell r="DB114">
            <v>5883</v>
          </cell>
          <cell r="DC114">
            <v>185</v>
          </cell>
          <cell r="DD114">
            <v>2837106</v>
          </cell>
          <cell r="DE114">
            <v>247</v>
          </cell>
          <cell r="DF114">
            <v>28090</v>
          </cell>
          <cell r="DG114">
            <v>227</v>
          </cell>
          <cell r="DH114">
            <v>60330</v>
          </cell>
          <cell r="DI114">
            <v>129</v>
          </cell>
          <cell r="DJ114" t="str">
            <v>101</v>
          </cell>
          <cell r="DK114">
            <v>683</v>
          </cell>
          <cell r="DL114">
            <v>682</v>
          </cell>
          <cell r="DM114">
            <v>668</v>
          </cell>
          <cell r="DN114">
            <v>644</v>
          </cell>
          <cell r="DO114">
            <v>618</v>
          </cell>
          <cell r="DP114">
            <v>588</v>
          </cell>
          <cell r="DQ114">
            <v>563.20000000000005</v>
          </cell>
          <cell r="DR114">
            <v>227</v>
          </cell>
          <cell r="DS114">
            <v>546.79999999999995</v>
          </cell>
          <cell r="DT114">
            <v>231</v>
          </cell>
          <cell r="DU114">
            <v>512.70000000000005</v>
          </cell>
          <cell r="DV114">
            <v>240</v>
          </cell>
          <cell r="DW114">
            <v>515.70000000000005</v>
          </cell>
          <cell r="DX114">
            <v>242</v>
          </cell>
          <cell r="DY114">
            <v>515.6</v>
          </cell>
          <cell r="DZ114">
            <v>241</v>
          </cell>
          <cell r="EA114">
            <v>509</v>
          </cell>
          <cell r="EB114">
            <v>241</v>
          </cell>
          <cell r="EC114">
            <v>492</v>
          </cell>
          <cell r="ED114">
            <v>244</v>
          </cell>
          <cell r="EE114">
            <v>487</v>
          </cell>
          <cell r="EF114">
            <v>240.4</v>
          </cell>
          <cell r="EG114">
            <v>472</v>
          </cell>
          <cell r="EH114">
            <v>245</v>
          </cell>
          <cell r="EI114">
            <v>3521.3305084745762</v>
          </cell>
          <cell r="EJ114">
            <v>294</v>
          </cell>
          <cell r="EK114">
            <v>2676.5042372881358</v>
          </cell>
          <cell r="EL114">
            <v>316</v>
          </cell>
          <cell r="EM114">
            <v>204972</v>
          </cell>
          <cell r="EN114">
            <v>300.10541727672035</v>
          </cell>
          <cell r="EO114">
            <v>195321</v>
          </cell>
          <cell r="EP114">
            <v>286.39442815249265</v>
          </cell>
          <cell r="EQ114">
            <v>194666</v>
          </cell>
          <cell r="ER114">
            <v>291.41616766467064</v>
          </cell>
          <cell r="ES114">
            <v>288111</v>
          </cell>
          <cell r="ET114">
            <v>447.3773291925466</v>
          </cell>
          <cell r="EU114">
            <v>259746</v>
          </cell>
          <cell r="EV114">
            <v>420.30097087378641</v>
          </cell>
          <cell r="EW114">
            <v>469037</v>
          </cell>
          <cell r="EX114">
            <v>797.68197278911566</v>
          </cell>
          <cell r="EY114">
            <v>800907</v>
          </cell>
          <cell r="EZ114">
            <v>1422.0649857954545</v>
          </cell>
          <cell r="FA114">
            <v>1041063</v>
          </cell>
          <cell r="FB114">
            <v>1848.4783380681818</v>
          </cell>
          <cell r="FC114">
            <v>1412773</v>
          </cell>
          <cell r="FD114">
            <v>2583.710680321873</v>
          </cell>
          <cell r="FE114">
            <v>1661604</v>
          </cell>
          <cell r="FF114">
            <v>3240.8894090111176</v>
          </cell>
          <cell r="FG114">
            <v>1820614</v>
          </cell>
          <cell r="FH114">
            <v>3530.3742485941434</v>
          </cell>
          <cell r="FI114">
            <v>1807380</v>
          </cell>
          <cell r="FJ114">
            <v>3505.3917765709853</v>
          </cell>
          <cell r="FK114">
            <v>1869697</v>
          </cell>
          <cell r="FL114">
            <v>3839.2135523613965</v>
          </cell>
          <cell r="FM114">
            <v>1938836</v>
          </cell>
          <cell r="FN114">
            <v>4107.7033898305081</v>
          </cell>
          <cell r="FO114">
            <v>6.004230484976681E-2</v>
          </cell>
          <cell r="FP114">
            <v>5.2273491839066343E-2</v>
          </cell>
          <cell r="FQ114">
            <v>5.06365135600539E-2</v>
          </cell>
          <cell r="FR114">
            <v>7.3041215120095093E-2</v>
          </cell>
          <cell r="FS114">
            <v>6.2352383410049748E-2</v>
          </cell>
          <cell r="FT114">
            <v>0.10859394209366496</v>
          </cell>
          <cell r="FU114">
            <v>0.16988899296946988</v>
          </cell>
          <cell r="FV114">
            <v>0.25700176335495128</v>
          </cell>
          <cell r="FW114">
            <v>0.35713874023272096</v>
          </cell>
          <cell r="FX114">
            <v>0.39552159046142094</v>
          </cell>
          <cell r="FY114">
            <v>0.37560279907137739</v>
          </cell>
          <cell r="FZ114">
            <v>0.37960838951805503</v>
          </cell>
          <cell r="GA114">
            <v>0.38516178180406879</v>
          </cell>
          <cell r="GB114">
            <v>0.38985632699804768</v>
          </cell>
          <cell r="GC114">
            <v>3208821</v>
          </cell>
          <cell r="GD114">
            <v>3541200</v>
          </cell>
          <cell r="GE114">
            <v>3649714</v>
          </cell>
          <cell r="GF114">
            <v>3656388</v>
          </cell>
          <cell r="GG114">
            <v>3906029</v>
          </cell>
          <cell r="GH114">
            <v>3850145</v>
          </cell>
          <cell r="GI114">
            <v>3913389</v>
          </cell>
          <cell r="GJ114">
            <v>4050801</v>
          </cell>
          <cell r="GK114">
            <v>3955810</v>
          </cell>
          <cell r="GL114">
            <v>4201045</v>
          </cell>
          <cell r="GM114">
            <v>4847179</v>
          </cell>
          <cell r="GN114">
            <v>4761169.8</v>
          </cell>
          <cell r="GO114">
            <v>4791999</v>
          </cell>
          <cell r="GP114">
            <v>4973206.45</v>
          </cell>
          <cell r="GQ114">
            <v>0.1157251920419244</v>
          </cell>
          <cell r="GR114">
            <v>0.15388153741921631</v>
          </cell>
          <cell r="GS114">
            <v>0.18259889152494069</v>
          </cell>
          <cell r="GT114">
            <v>0.15771679012833692</v>
          </cell>
          <cell r="GU114">
            <v>0.15532435909170991</v>
          </cell>
          <cell r="GV114">
            <v>0.14877586999142114</v>
          </cell>
          <cell r="GW114">
            <v>0.13414212595290323</v>
          </cell>
          <cell r="GX114">
            <v>0.15241185712457514</v>
          </cell>
          <cell r="GY114">
            <v>0.13008192554303921</v>
          </cell>
          <cell r="GZ114">
            <v>12.334410339256864</v>
          </cell>
          <cell r="HA114">
            <v>12.149321266968327</v>
          </cell>
          <cell r="HB114">
            <v>12.149321266968327</v>
          </cell>
          <cell r="HC114">
            <v>12.394076511723572</v>
          </cell>
          <cell r="HD114">
            <v>12.424849699398798</v>
          </cell>
          <cell r="HE114">
            <v>12.142857142857142</v>
          </cell>
          <cell r="HF114">
            <v>11.963927855711423</v>
          </cell>
          <cell r="HG114">
            <v>10.145833333333334</v>
          </cell>
          <cell r="HH114">
            <v>1989</v>
          </cell>
          <cell r="HI114" t="str">
            <v>Y</v>
          </cell>
        </row>
        <row r="115">
          <cell r="A115">
            <v>110</v>
          </cell>
          <cell r="B115">
            <v>2007</v>
          </cell>
          <cell r="C115" t="str">
            <v>Eldora-New Providence</v>
          </cell>
          <cell r="D115">
            <v>14.999639559454765</v>
          </cell>
          <cell r="E115">
            <v>26</v>
          </cell>
          <cell r="F115">
            <v>5.4</v>
          </cell>
          <cell r="G115">
            <v>1</v>
          </cell>
          <cell r="H115">
            <v>5.2526235709447473</v>
          </cell>
          <cell r="I115">
            <v>79</v>
          </cell>
          <cell r="J115">
            <v>0.49710647475304848</v>
          </cell>
          <cell r="K115">
            <v>149</v>
          </cell>
          <cell r="L115">
            <v>3.8499113368380597</v>
          </cell>
          <cell r="M115">
            <v>17</v>
          </cell>
          <cell r="N115">
            <v>0</v>
          </cell>
          <cell r="O115">
            <v>6</v>
          </cell>
          <cell r="P115">
            <v>0.24733015015951337</v>
          </cell>
          <cell r="Q115">
            <v>190</v>
          </cell>
          <cell r="R115">
            <v>0</v>
          </cell>
          <cell r="S115">
            <v>8</v>
          </cell>
          <cell r="T115">
            <v>15.246969709614278</v>
          </cell>
          <cell r="U115">
            <v>33</v>
          </cell>
          <cell r="V115">
            <v>1.6288100000000001</v>
          </cell>
          <cell r="W115">
            <v>23</v>
          </cell>
          <cell r="X115">
            <v>0</v>
          </cell>
          <cell r="Y115">
            <v>1</v>
          </cell>
          <cell r="Z115">
            <v>0</v>
          </cell>
          <cell r="AA115">
            <v>249</v>
          </cell>
          <cell r="AB115">
            <v>0.33</v>
          </cell>
          <cell r="AC115">
            <v>1</v>
          </cell>
          <cell r="AD115">
            <v>0.33</v>
          </cell>
          <cell r="AE115">
            <v>244</v>
          </cell>
          <cell r="AF115">
            <v>0</v>
          </cell>
          <cell r="AG115">
            <v>19</v>
          </cell>
          <cell r="AH115">
            <v>1.2712000000000001</v>
          </cell>
          <cell r="AI115">
            <v>107</v>
          </cell>
          <cell r="AJ115">
            <v>3.23001</v>
          </cell>
          <cell r="AK115">
            <v>90</v>
          </cell>
          <cell r="AL115">
            <v>18.476980000000001</v>
          </cell>
          <cell r="AM115">
            <v>34</v>
          </cell>
          <cell r="AN115">
            <v>3119564</v>
          </cell>
          <cell r="AO115">
            <v>149</v>
          </cell>
          <cell r="AP115">
            <v>168835057</v>
          </cell>
          <cell r="AQ115">
            <v>203</v>
          </cell>
          <cell r="AR115">
            <v>7.0000000000000007E-2</v>
          </cell>
          <cell r="AS115">
            <v>6.3501209065923131E-2</v>
          </cell>
          <cell r="AT115">
            <v>0</v>
          </cell>
          <cell r="AU115">
            <v>7.0000000000000007E-2</v>
          </cell>
          <cell r="AV115">
            <v>184537</v>
          </cell>
          <cell r="AW115">
            <v>153</v>
          </cell>
          <cell r="AX115">
            <v>0</v>
          </cell>
          <cell r="AY115">
            <v>89</v>
          </cell>
          <cell r="AZ115">
            <v>0</v>
          </cell>
          <cell r="BA115">
            <v>2011</v>
          </cell>
          <cell r="BB115">
            <v>990</v>
          </cell>
          <cell r="BC115">
            <v>266</v>
          </cell>
          <cell r="BD115">
            <v>168836047</v>
          </cell>
          <cell r="BE115">
            <v>211</v>
          </cell>
          <cell r="BF115">
            <v>643.79999999999995</v>
          </cell>
          <cell r="BG115">
            <v>180</v>
          </cell>
          <cell r="BH115">
            <v>262247.68095681892</v>
          </cell>
          <cell r="BI115">
            <v>205</v>
          </cell>
          <cell r="BJ115">
            <v>1.5377446411929172</v>
          </cell>
          <cell r="BK115">
            <v>266</v>
          </cell>
          <cell r="BL115">
            <v>262249.21870146011</v>
          </cell>
          <cell r="BM115">
            <v>229</v>
          </cell>
          <cell r="BN115">
            <v>5.8636767301238696E-6</v>
          </cell>
          <cell r="BO115">
            <v>265</v>
          </cell>
          <cell r="BP115">
            <v>911709</v>
          </cell>
          <cell r="BQ115">
            <v>206</v>
          </cell>
          <cell r="BR115">
            <v>886827</v>
          </cell>
          <cell r="BS115">
            <v>156</v>
          </cell>
          <cell r="BT115">
            <v>83929</v>
          </cell>
          <cell r="BU115">
            <v>163</v>
          </cell>
          <cell r="BV115">
            <v>650000</v>
          </cell>
          <cell r="BW115">
            <v>62</v>
          </cell>
          <cell r="BX115">
            <v>0</v>
          </cell>
          <cell r="BY115">
            <v>6</v>
          </cell>
          <cell r="BZ115">
            <v>2532465</v>
          </cell>
          <cell r="CA115">
            <v>150</v>
          </cell>
          <cell r="CB115">
            <v>41758</v>
          </cell>
          <cell r="CC115">
            <v>197</v>
          </cell>
          <cell r="CD115">
            <v>275000</v>
          </cell>
          <cell r="CE115">
            <v>89</v>
          </cell>
          <cell r="CF115">
            <v>0</v>
          </cell>
          <cell r="CG115">
            <v>2</v>
          </cell>
          <cell r="CH115">
            <v>0</v>
          </cell>
          <cell r="CI115">
            <v>249</v>
          </cell>
          <cell r="CJ115">
            <v>55716</v>
          </cell>
          <cell r="CK115">
            <v>196</v>
          </cell>
          <cell r="CL115">
            <v>55716</v>
          </cell>
          <cell r="CM115">
            <v>285</v>
          </cell>
          <cell r="CN115">
            <v>0</v>
          </cell>
          <cell r="CO115">
            <v>19</v>
          </cell>
          <cell r="CP115">
            <v>214625</v>
          </cell>
          <cell r="CQ115">
            <v>119</v>
          </cell>
          <cell r="CR115">
            <v>3119564</v>
          </cell>
          <cell r="CS115">
            <v>149</v>
          </cell>
          <cell r="CT115">
            <v>643.79999999999995</v>
          </cell>
          <cell r="CU115">
            <v>180</v>
          </cell>
          <cell r="CV115">
            <v>5768</v>
          </cell>
          <cell r="CW115">
            <v>184</v>
          </cell>
          <cell r="CX115">
            <v>3713438</v>
          </cell>
          <cell r="CY115">
            <v>183</v>
          </cell>
          <cell r="CZ115">
            <v>627.79999999999995</v>
          </cell>
          <cell r="DA115">
            <v>183</v>
          </cell>
          <cell r="DB115">
            <v>5883</v>
          </cell>
          <cell r="DC115">
            <v>185</v>
          </cell>
          <cell r="DD115">
            <v>3750572</v>
          </cell>
          <cell r="DE115">
            <v>181</v>
          </cell>
          <cell r="DF115">
            <v>37134</v>
          </cell>
          <cell r="DG115">
            <v>202</v>
          </cell>
          <cell r="DH115">
            <v>57225</v>
          </cell>
          <cell r="DI115">
            <v>135</v>
          </cell>
          <cell r="DJ115" t="str">
            <v>101</v>
          </cell>
          <cell r="DK115">
            <v>791.9</v>
          </cell>
          <cell r="DL115">
            <v>788.4</v>
          </cell>
          <cell r="DM115">
            <v>769.4</v>
          </cell>
          <cell r="DN115">
            <v>769.5</v>
          </cell>
          <cell r="DO115">
            <v>718</v>
          </cell>
          <cell r="DP115">
            <v>703.3</v>
          </cell>
          <cell r="DQ115">
            <v>702.5</v>
          </cell>
          <cell r="DR115">
            <v>178</v>
          </cell>
          <cell r="DS115">
            <v>698.4</v>
          </cell>
          <cell r="DT115">
            <v>177</v>
          </cell>
          <cell r="DU115">
            <v>662.2</v>
          </cell>
          <cell r="DV115">
            <v>188</v>
          </cell>
          <cell r="DW115">
            <v>661.6</v>
          </cell>
          <cell r="DX115">
            <v>184</v>
          </cell>
          <cell r="DY115">
            <v>663.3</v>
          </cell>
          <cell r="DZ115">
            <v>182</v>
          </cell>
          <cell r="EA115">
            <v>697.4</v>
          </cell>
          <cell r="EB115">
            <v>170</v>
          </cell>
          <cell r="EC115">
            <v>657.5</v>
          </cell>
          <cell r="ED115">
            <v>178</v>
          </cell>
          <cell r="EE115">
            <v>643.79999999999995</v>
          </cell>
          <cell r="EF115">
            <v>180</v>
          </cell>
          <cell r="EG115">
            <v>627.79999999999995</v>
          </cell>
          <cell r="EH115">
            <v>183</v>
          </cell>
          <cell r="EI115">
            <v>4969.0410958904113</v>
          </cell>
          <cell r="EJ115">
            <v>103</v>
          </cell>
          <cell r="EK115">
            <v>4033.872252309653</v>
          </cell>
          <cell r="EL115">
            <v>91</v>
          </cell>
          <cell r="EM115">
            <v>51661</v>
          </cell>
          <cell r="EN115">
            <v>65.236772319737341</v>
          </cell>
          <cell r="EO115">
            <v>207999</v>
          </cell>
          <cell r="EP115">
            <v>263.82420091324201</v>
          </cell>
          <cell r="EQ115">
            <v>365290</v>
          </cell>
          <cell r="ER115">
            <v>474.77255003899143</v>
          </cell>
          <cell r="ES115">
            <v>359056</v>
          </cell>
          <cell r="ET115">
            <v>466.6094866796621</v>
          </cell>
          <cell r="EU115">
            <v>518352</v>
          </cell>
          <cell r="EV115">
            <v>721.93871866295262</v>
          </cell>
          <cell r="EW115">
            <v>540827</v>
          </cell>
          <cell r="EX115">
            <v>768.9847860088156</v>
          </cell>
          <cell r="EY115">
            <v>790419</v>
          </cell>
          <cell r="EZ115">
            <v>1125.1516014234876</v>
          </cell>
          <cell r="FA115">
            <v>698206</v>
          </cell>
          <cell r="FB115">
            <v>993.88754448398572</v>
          </cell>
          <cell r="FC115">
            <v>314238</v>
          </cell>
          <cell r="FD115">
            <v>449.93986254295532</v>
          </cell>
          <cell r="FE115">
            <v>525254</v>
          </cell>
          <cell r="FF115">
            <v>793.19540924192086</v>
          </cell>
          <cell r="FG115">
            <v>256173</v>
          </cell>
          <cell r="FH115">
            <v>387.2022370012092</v>
          </cell>
          <cell r="FI115">
            <v>302242</v>
          </cell>
          <cell r="FJ115">
            <v>455.66410372380523</v>
          </cell>
          <cell r="FK115">
            <v>139543</v>
          </cell>
          <cell r="FL115">
            <v>216.74899036968003</v>
          </cell>
          <cell r="FM115">
            <v>79147</v>
          </cell>
          <cell r="FN115">
            <v>126.07040458744824</v>
          </cell>
          <cell r="FO115">
            <v>1.2264367739687067E-2</v>
          </cell>
          <cell r="FP115">
            <v>4.309039143872672E-2</v>
          </cell>
          <cell r="FQ115">
            <v>7.1900488417071251E-2</v>
          </cell>
          <cell r="FR115">
            <v>6.5094655347643707E-2</v>
          </cell>
          <cell r="FS115">
            <v>8.9065968185521802E-2</v>
          </cell>
          <cell r="FT115">
            <v>8.9937542426349854E-2</v>
          </cell>
          <cell r="FU115">
            <v>0.1198359511947072</v>
          </cell>
          <cell r="FV115">
            <v>0.11213075020480308</v>
          </cell>
          <cell r="FW115">
            <v>5.3872071188939011E-2</v>
          </cell>
          <cell r="FX115">
            <v>8.8414751154559088E-2</v>
          </cell>
          <cell r="FY115">
            <v>4.1180953746599844E-2</v>
          </cell>
          <cell r="FZ115">
            <v>4.8477761603571638E-2</v>
          </cell>
          <cell r="GA115">
            <v>1.8389674276240074E-2</v>
          </cell>
          <cell r="GB115">
            <v>1.0472666363945959E-2</v>
          </cell>
          <cell r="GC115">
            <v>4160623</v>
          </cell>
          <cell r="GD115">
            <v>4619040</v>
          </cell>
          <cell r="GE115">
            <v>4715204</v>
          </cell>
          <cell r="GF115">
            <v>5156850</v>
          </cell>
          <cell r="GG115">
            <v>5301514</v>
          </cell>
          <cell r="GH115">
            <v>5472535</v>
          </cell>
          <cell r="GI115">
            <v>5805423</v>
          </cell>
          <cell r="GJ115">
            <v>6226713</v>
          </cell>
          <cell r="GK115">
            <v>5833041</v>
          </cell>
          <cell r="GL115">
            <v>5940796</v>
          </cell>
          <cell r="GM115">
            <v>6220667</v>
          </cell>
          <cell r="GN115">
            <v>6234652.5499999998</v>
          </cell>
          <cell r="GO115">
            <v>7745334</v>
          </cell>
          <cell r="GP115">
            <v>7557483.1899999995</v>
          </cell>
          <cell r="GQ115">
            <v>4.8895063849105684E-2</v>
          </cell>
          <cell r="GR115">
            <v>6.5833299628157496E-2</v>
          </cell>
          <cell r="GS115">
            <v>4.8242020107184327E-2</v>
          </cell>
          <cell r="GT115">
            <v>-2.8526598543655777E-2</v>
          </cell>
          <cell r="GU115">
            <v>-5.1207184558553519E-2</v>
          </cell>
          <cell r="GV115">
            <v>-6.2294237810185581E-2</v>
          </cell>
          <cell r="GW115">
            <v>-5.1595538313103761E-2</v>
          </cell>
          <cell r="GX115">
            <v>-3.5024939948687869E-2</v>
          </cell>
          <cell r="GY115">
            <v>-2.9105607385835758E-2</v>
          </cell>
          <cell r="GZ115">
            <v>12.759795570698467</v>
          </cell>
          <cell r="HA115">
            <v>12.163843760801935</v>
          </cell>
          <cell r="HB115">
            <v>12.210323033707866</v>
          </cell>
          <cell r="HC115">
            <v>12.418002915451895</v>
          </cell>
          <cell r="HD115">
            <v>12.530396475770926</v>
          </cell>
          <cell r="HE115">
            <v>10.728384279475984</v>
          </cell>
          <cell r="HF115">
            <v>10.378031383737518</v>
          </cell>
          <cell r="HG115">
            <v>12.38076923076923</v>
          </cell>
          <cell r="HH115">
            <v>2007</v>
          </cell>
          <cell r="HI115" t="str">
            <v>Y</v>
          </cell>
        </row>
        <row r="116">
          <cell r="A116">
            <v>111</v>
          </cell>
          <cell r="B116">
            <v>2016</v>
          </cell>
          <cell r="C116" t="str">
            <v>Elk Horn-Kimballton</v>
          </cell>
          <cell r="D116">
            <v>13.931006258211527</v>
          </cell>
          <cell r="E116">
            <v>64</v>
          </cell>
          <cell r="F116">
            <v>5.4</v>
          </cell>
          <cell r="G116">
            <v>1</v>
          </cell>
          <cell r="H116">
            <v>5.3955191327895156</v>
          </cell>
          <cell r="I116">
            <v>66</v>
          </cell>
          <cell r="J116">
            <v>0</v>
          </cell>
          <cell r="K116">
            <v>272</v>
          </cell>
          <cell r="L116">
            <v>3.1354887230281716</v>
          </cell>
          <cell r="M116">
            <v>45</v>
          </cell>
          <cell r="N116">
            <v>0</v>
          </cell>
          <cell r="O116">
            <v>6</v>
          </cell>
          <cell r="P116">
            <v>0.15804356253930094</v>
          </cell>
          <cell r="Q116">
            <v>230</v>
          </cell>
          <cell r="R116">
            <v>0</v>
          </cell>
          <cell r="S116">
            <v>8</v>
          </cell>
          <cell r="T116">
            <v>14.089049820750828</v>
          </cell>
          <cell r="U116">
            <v>89</v>
          </cell>
          <cell r="V116">
            <v>0.74653999999999998</v>
          </cell>
          <cell r="W116">
            <v>222</v>
          </cell>
          <cell r="X116">
            <v>0</v>
          </cell>
          <cell r="Y116">
            <v>1</v>
          </cell>
          <cell r="Z116">
            <v>0.16087000000000001</v>
          </cell>
          <cell r="AA116">
            <v>230</v>
          </cell>
          <cell r="AB116">
            <v>0.33</v>
          </cell>
          <cell r="AC116">
            <v>1</v>
          </cell>
          <cell r="AD116">
            <v>0.49087000000000003</v>
          </cell>
          <cell r="AE116">
            <v>221</v>
          </cell>
          <cell r="AF116">
            <v>0</v>
          </cell>
          <cell r="AG116">
            <v>19</v>
          </cell>
          <cell r="AH116">
            <v>1.22204</v>
          </cell>
          <cell r="AI116">
            <v>112</v>
          </cell>
          <cell r="AJ116">
            <v>2.4594500000000004</v>
          </cell>
          <cell r="AK116">
            <v>164</v>
          </cell>
          <cell r="AL116">
            <v>16.548500000000001</v>
          </cell>
          <cell r="AM116">
            <v>99</v>
          </cell>
          <cell r="AN116">
            <v>1113923</v>
          </cell>
          <cell r="AO116">
            <v>335</v>
          </cell>
          <cell r="AP116">
            <v>66975205</v>
          </cell>
          <cell r="AQ116">
            <v>347</v>
          </cell>
          <cell r="AR116">
            <v>0.09</v>
          </cell>
          <cell r="AS116">
            <v>8.0897700784064414E-2</v>
          </cell>
          <cell r="AT116">
            <v>0.03</v>
          </cell>
          <cell r="AU116">
            <v>0.12</v>
          </cell>
          <cell r="AV116">
            <v>107273</v>
          </cell>
          <cell r="AW116">
            <v>229</v>
          </cell>
          <cell r="AX116">
            <v>35758</v>
          </cell>
          <cell r="AY116">
            <v>79</v>
          </cell>
          <cell r="AZ116">
            <v>2020</v>
          </cell>
          <cell r="BA116">
            <v>2011</v>
          </cell>
          <cell r="BB116">
            <v>3259597</v>
          </cell>
          <cell r="BC116">
            <v>195</v>
          </cell>
          <cell r="BD116">
            <v>70234802</v>
          </cell>
          <cell r="BE116">
            <v>344</v>
          </cell>
          <cell r="BF116">
            <v>260.89999999999998</v>
          </cell>
          <cell r="BG116">
            <v>324</v>
          </cell>
          <cell r="BH116">
            <v>256708.33652740516</v>
          </cell>
          <cell r="BI116">
            <v>218</v>
          </cell>
          <cell r="BJ116">
            <v>12493.664239172098</v>
          </cell>
          <cell r="BK116">
            <v>120</v>
          </cell>
          <cell r="BL116">
            <v>269202.00076657726</v>
          </cell>
          <cell r="BM116">
            <v>213</v>
          </cell>
          <cell r="BN116">
            <v>4.6409997710251963E-2</v>
          </cell>
          <cell r="BO116">
            <v>115</v>
          </cell>
          <cell r="BP116">
            <v>361666</v>
          </cell>
          <cell r="BQ116">
            <v>347</v>
          </cell>
          <cell r="BR116">
            <v>361366</v>
          </cell>
          <cell r="BS116">
            <v>326</v>
          </cell>
          <cell r="BT116">
            <v>0</v>
          </cell>
          <cell r="BU116">
            <v>272</v>
          </cell>
          <cell r="BV116">
            <v>210000</v>
          </cell>
          <cell r="BW116">
            <v>234</v>
          </cell>
          <cell r="BX116">
            <v>0</v>
          </cell>
          <cell r="BY116">
            <v>6</v>
          </cell>
          <cell r="BZ116">
            <v>933032</v>
          </cell>
          <cell r="CA116">
            <v>333</v>
          </cell>
          <cell r="CB116">
            <v>10585</v>
          </cell>
          <cell r="CC116">
            <v>298</v>
          </cell>
          <cell r="CD116">
            <v>50000</v>
          </cell>
          <cell r="CE116">
            <v>314</v>
          </cell>
          <cell r="CF116">
            <v>0</v>
          </cell>
          <cell r="CG116">
            <v>2</v>
          </cell>
          <cell r="CH116">
            <v>11299</v>
          </cell>
          <cell r="CI116">
            <v>240</v>
          </cell>
          <cell r="CJ116">
            <v>23177</v>
          </cell>
          <cell r="CK116">
            <v>316</v>
          </cell>
          <cell r="CL116">
            <v>34476</v>
          </cell>
          <cell r="CM116">
            <v>324</v>
          </cell>
          <cell r="CN116">
            <v>0</v>
          </cell>
          <cell r="CO116">
            <v>19</v>
          </cell>
          <cell r="CP116">
            <v>85830</v>
          </cell>
          <cell r="CQ116">
            <v>164</v>
          </cell>
          <cell r="CR116">
            <v>1113923</v>
          </cell>
          <cell r="CS116">
            <v>335</v>
          </cell>
          <cell r="CT116">
            <v>260.89999999999998</v>
          </cell>
          <cell r="CU116">
            <v>324</v>
          </cell>
          <cell r="CV116">
            <v>5935</v>
          </cell>
          <cell r="CW116">
            <v>14</v>
          </cell>
          <cell r="CX116">
            <v>1636409</v>
          </cell>
          <cell r="CY116">
            <v>319</v>
          </cell>
          <cell r="CZ116">
            <v>249.6</v>
          </cell>
          <cell r="DA116">
            <v>325</v>
          </cell>
          <cell r="DB116">
            <v>6050</v>
          </cell>
          <cell r="DC116">
            <v>14</v>
          </cell>
          <cell r="DD116">
            <v>1563926</v>
          </cell>
          <cell r="DE116">
            <v>325</v>
          </cell>
          <cell r="DF116">
            <v>-72483</v>
          </cell>
          <cell r="DG116">
            <v>334</v>
          </cell>
          <cell r="DH116">
            <v>53846</v>
          </cell>
          <cell r="DI116">
            <v>139</v>
          </cell>
          <cell r="DJ116" t="str">
            <v>101</v>
          </cell>
          <cell r="DK116">
            <v>318.5</v>
          </cell>
          <cell r="DL116">
            <v>325</v>
          </cell>
          <cell r="DM116">
            <v>316</v>
          </cell>
          <cell r="DN116">
            <v>330</v>
          </cell>
          <cell r="DO116">
            <v>347</v>
          </cell>
          <cell r="DP116">
            <v>345</v>
          </cell>
          <cell r="DQ116">
            <v>343</v>
          </cell>
          <cell r="DR116">
            <v>312</v>
          </cell>
          <cell r="DS116">
            <v>319</v>
          </cell>
          <cell r="DT116">
            <v>318</v>
          </cell>
          <cell r="DU116">
            <v>305</v>
          </cell>
          <cell r="DV116">
            <v>323</v>
          </cell>
          <cell r="DW116">
            <v>303</v>
          </cell>
          <cell r="DX116">
            <v>320</v>
          </cell>
          <cell r="DY116">
            <v>295.2</v>
          </cell>
          <cell r="DZ116">
            <v>319</v>
          </cell>
          <cell r="EA116">
            <v>291</v>
          </cell>
          <cell r="EB116">
            <v>320</v>
          </cell>
          <cell r="EC116">
            <v>283.60000000000002</v>
          </cell>
          <cell r="ED116">
            <v>316</v>
          </cell>
          <cell r="EE116">
            <v>260.89999999999998</v>
          </cell>
          <cell r="EF116">
            <v>324</v>
          </cell>
          <cell r="EG116">
            <v>249.6</v>
          </cell>
          <cell r="EH116">
            <v>324</v>
          </cell>
          <cell r="EI116">
            <v>4462.8325320512822</v>
          </cell>
          <cell r="EJ116">
            <v>153</v>
          </cell>
          <cell r="EK116">
            <v>3738.1089743589746</v>
          </cell>
          <cell r="EL116">
            <v>121</v>
          </cell>
          <cell r="EM116">
            <v>601986</v>
          </cell>
          <cell r="EN116">
            <v>1890.065934065934</v>
          </cell>
          <cell r="EO116">
            <v>646103</v>
          </cell>
          <cell r="EP116">
            <v>1988.0092307692307</v>
          </cell>
          <cell r="EQ116">
            <v>706975</v>
          </cell>
          <cell r="ER116">
            <v>2237.2626582278481</v>
          </cell>
          <cell r="ES116">
            <v>671007</v>
          </cell>
          <cell r="ET116">
            <v>2033.3545454545454</v>
          </cell>
          <cell r="EU116">
            <v>708175</v>
          </cell>
          <cell r="EV116">
            <v>2040.8501440922191</v>
          </cell>
          <cell r="EW116">
            <v>815796</v>
          </cell>
          <cell r="EX116">
            <v>2364.6260869565217</v>
          </cell>
          <cell r="EY116">
            <v>871587</v>
          </cell>
          <cell r="EZ116">
            <v>2541.0699708454808</v>
          </cell>
          <cell r="FA116">
            <v>944778</v>
          </cell>
          <cell r="FB116">
            <v>2754.454810495627</v>
          </cell>
          <cell r="FC116">
            <v>980613</v>
          </cell>
          <cell r="FD116">
            <v>3074.0219435736676</v>
          </cell>
          <cell r="FE116">
            <v>902839</v>
          </cell>
          <cell r="FF116">
            <v>2960.127868852459</v>
          </cell>
          <cell r="FG116">
            <v>964656</v>
          </cell>
          <cell r="FH116">
            <v>3183.6831683168316</v>
          </cell>
          <cell r="FI116">
            <v>940584</v>
          </cell>
          <cell r="FJ116">
            <v>3186.2601626016262</v>
          </cell>
          <cell r="FK116">
            <v>771389</v>
          </cell>
          <cell r="FL116">
            <v>2956.6462246071296</v>
          </cell>
          <cell r="FM116">
            <v>716818</v>
          </cell>
          <cell r="FN116">
            <v>2871.8669871794873</v>
          </cell>
          <cell r="FO116">
            <v>0.25128053786973431</v>
          </cell>
          <cell r="FP116">
            <v>0.25098523191261823</v>
          </cell>
          <cell r="FQ116">
            <v>0.27517738281096438</v>
          </cell>
          <cell r="FR116">
            <v>0.24418341877237795</v>
          </cell>
          <cell r="FS116">
            <v>0.26446199204942872</v>
          </cell>
          <cell r="FT116">
            <v>0.28087206417878946</v>
          </cell>
          <cell r="FU116">
            <v>0.2825639920053557</v>
          </cell>
          <cell r="FV116">
            <v>0.43577115024491941</v>
          </cell>
          <cell r="FW116">
            <v>0.43532515108104014</v>
          </cell>
          <cell r="FX116">
            <v>0.38926900525542196</v>
          </cell>
          <cell r="FY116">
            <v>0.40076176042435241</v>
          </cell>
          <cell r="FZ116">
            <v>0.39515598745466368</v>
          </cell>
          <cell r="GA116">
            <v>0.31581647337609514</v>
          </cell>
          <cell r="GB116">
            <v>0.27733563796762789</v>
          </cell>
          <cell r="GC116">
            <v>1793687</v>
          </cell>
          <cell r="GD116">
            <v>1928164</v>
          </cell>
          <cell r="GE116">
            <v>1862186</v>
          </cell>
          <cell r="GF116">
            <v>2076956</v>
          </cell>
          <cell r="GG116">
            <v>1969620</v>
          </cell>
          <cell r="GH116">
            <v>2088715</v>
          </cell>
          <cell r="GI116">
            <v>2212978</v>
          </cell>
          <cell r="GJ116">
            <v>2168060</v>
          </cell>
          <cell r="GK116">
            <v>2252599</v>
          </cell>
          <cell r="GL116">
            <v>2319319</v>
          </cell>
          <cell r="GM116">
            <v>2407056</v>
          </cell>
          <cell r="GN116">
            <v>2380285.33</v>
          </cell>
          <cell r="GO116">
            <v>2611718</v>
          </cell>
          <cell r="GP116">
            <v>2584658.81</v>
          </cell>
          <cell r="GQ116">
            <v>0.2806096625823451</v>
          </cell>
          <cell r="GR116">
            <v>0.25592704874876487</v>
          </cell>
          <cell r="GS116">
            <v>0.27558542409716891</v>
          </cell>
          <cell r="GT116">
            <v>0.27610649019488798</v>
          </cell>
          <cell r="GU116">
            <v>0.23668160199490534</v>
          </cell>
          <cell r="GV116">
            <v>0.16973088415633245</v>
          </cell>
          <cell r="GW116">
            <v>0.16969344318577398</v>
          </cell>
          <cell r="GX116">
            <v>0.10800136591253506</v>
          </cell>
          <cell r="GY116">
            <v>0.10715253100804044</v>
          </cell>
          <cell r="GZ116">
            <v>11.576923076923077</v>
          </cell>
          <cell r="HA116">
            <v>11.333333333333334</v>
          </cell>
          <cell r="HB116">
            <v>11.254901960784315</v>
          </cell>
          <cell r="HC116">
            <v>11.176470588235293</v>
          </cell>
          <cell r="HD116">
            <v>11.018867924528301</v>
          </cell>
          <cell r="HE116">
            <v>10.475471698113209</v>
          </cell>
          <cell r="HF116">
            <v>9.920754716981131</v>
          </cell>
          <cell r="HG116">
            <v>8.6966666666666654</v>
          </cell>
          <cell r="HH116">
            <v>2016</v>
          </cell>
          <cell r="HI116" t="str">
            <v>Y</v>
          </cell>
        </row>
        <row r="117">
          <cell r="A117">
            <v>112</v>
          </cell>
          <cell r="B117">
            <v>2088</v>
          </cell>
          <cell r="C117" t="str">
            <v>Emmetsburg</v>
          </cell>
          <cell r="D117">
            <v>12.107391752640757</v>
          </cell>
          <cell r="E117">
            <v>183</v>
          </cell>
          <cell r="F117">
            <v>5.4</v>
          </cell>
          <cell r="G117">
            <v>1</v>
          </cell>
          <cell r="H117">
            <v>3.8804613654797802</v>
          </cell>
          <cell r="I117">
            <v>264</v>
          </cell>
          <cell r="J117">
            <v>0.99664982939390334</v>
          </cell>
          <cell r="K117">
            <v>67</v>
          </cell>
          <cell r="L117">
            <v>1.8302802568689989</v>
          </cell>
          <cell r="M117">
            <v>156</v>
          </cell>
          <cell r="N117">
            <v>0</v>
          </cell>
          <cell r="O117">
            <v>6</v>
          </cell>
          <cell r="P117">
            <v>0.36869897606471858</v>
          </cell>
          <cell r="Q117">
            <v>165</v>
          </cell>
          <cell r="R117">
            <v>0</v>
          </cell>
          <cell r="S117">
            <v>8</v>
          </cell>
          <cell r="T117">
            <v>12.476090728705476</v>
          </cell>
          <cell r="U117">
            <v>198</v>
          </cell>
          <cell r="V117">
            <v>0.87853000000000003</v>
          </cell>
          <cell r="W117">
            <v>166</v>
          </cell>
          <cell r="X117">
            <v>0</v>
          </cell>
          <cell r="Y117">
            <v>1</v>
          </cell>
          <cell r="Z117">
            <v>0.73889000000000005</v>
          </cell>
          <cell r="AA117">
            <v>73</v>
          </cell>
          <cell r="AB117">
            <v>0</v>
          </cell>
          <cell r="AC117">
            <v>329</v>
          </cell>
          <cell r="AD117">
            <v>0.73889000000000005</v>
          </cell>
          <cell r="AE117">
            <v>179</v>
          </cell>
          <cell r="AF117">
            <v>0</v>
          </cell>
          <cell r="AG117">
            <v>19</v>
          </cell>
          <cell r="AH117">
            <v>0</v>
          </cell>
          <cell r="AI117">
            <v>184</v>
          </cell>
          <cell r="AJ117">
            <v>1.6174200000000001</v>
          </cell>
          <cell r="AK117">
            <v>261</v>
          </cell>
          <cell r="AL117">
            <v>14.09351</v>
          </cell>
          <cell r="AM117">
            <v>234</v>
          </cell>
          <cell r="AN117">
            <v>3864079</v>
          </cell>
          <cell r="AO117">
            <v>117</v>
          </cell>
          <cell r="AP117">
            <v>273182207</v>
          </cell>
          <cell r="AQ117">
            <v>99</v>
          </cell>
          <cell r="AR117">
            <v>7.0000000000000007E-2</v>
          </cell>
          <cell r="AS117">
            <v>8.7636712310865006E-2</v>
          </cell>
          <cell r="AT117">
            <v>0.05</v>
          </cell>
          <cell r="AU117">
            <v>0.12000000000000001</v>
          </cell>
          <cell r="AV117">
            <v>245824</v>
          </cell>
          <cell r="AW117">
            <v>100</v>
          </cell>
          <cell r="AX117">
            <v>175589</v>
          </cell>
          <cell r="AY117">
            <v>23</v>
          </cell>
          <cell r="AZ117">
            <v>2011</v>
          </cell>
          <cell r="BA117">
            <v>2012</v>
          </cell>
          <cell r="BB117">
            <v>18923713</v>
          </cell>
          <cell r="BC117">
            <v>84</v>
          </cell>
          <cell r="BD117">
            <v>292105920</v>
          </cell>
          <cell r="BE117">
            <v>100</v>
          </cell>
          <cell r="BF117">
            <v>695.7</v>
          </cell>
          <cell r="BG117">
            <v>159</v>
          </cell>
          <cell r="BH117">
            <v>392672.42633318959</v>
          </cell>
          <cell r="BI117">
            <v>55</v>
          </cell>
          <cell r="BJ117">
            <v>27200.967370993243</v>
          </cell>
          <cell r="BK117">
            <v>49</v>
          </cell>
          <cell r="BL117">
            <v>419873.39370418282</v>
          </cell>
          <cell r="BM117">
            <v>46</v>
          </cell>
          <cell r="BN117">
            <v>6.4783736666480435E-2</v>
          </cell>
          <cell r="BO117">
            <v>79</v>
          </cell>
          <cell r="BP117">
            <v>1475184</v>
          </cell>
          <cell r="BQ117">
            <v>100</v>
          </cell>
          <cell r="BR117">
            <v>1060073</v>
          </cell>
          <cell r="BS117">
            <v>130</v>
          </cell>
          <cell r="BT117">
            <v>272267</v>
          </cell>
          <cell r="BU117">
            <v>62</v>
          </cell>
          <cell r="BV117">
            <v>500000</v>
          </cell>
          <cell r="BW117">
            <v>90</v>
          </cell>
          <cell r="BX117">
            <v>0</v>
          </cell>
          <cell r="BY117">
            <v>6</v>
          </cell>
          <cell r="BZ117">
            <v>3307524</v>
          </cell>
          <cell r="CA117">
            <v>103</v>
          </cell>
          <cell r="CB117">
            <v>100722</v>
          </cell>
          <cell r="CC117">
            <v>127</v>
          </cell>
          <cell r="CD117">
            <v>240000</v>
          </cell>
          <cell r="CE117">
            <v>111</v>
          </cell>
          <cell r="CF117">
            <v>0</v>
          </cell>
          <cell r="CG117">
            <v>2</v>
          </cell>
          <cell r="CH117">
            <v>215833</v>
          </cell>
          <cell r="CI117">
            <v>75</v>
          </cell>
          <cell r="CJ117">
            <v>0</v>
          </cell>
          <cell r="CK117">
            <v>329</v>
          </cell>
          <cell r="CL117">
            <v>215833</v>
          </cell>
          <cell r="CM117">
            <v>112</v>
          </cell>
          <cell r="CN117">
            <v>0</v>
          </cell>
          <cell r="CO117">
            <v>19</v>
          </cell>
          <cell r="CP117">
            <v>0</v>
          </cell>
          <cell r="CQ117">
            <v>185</v>
          </cell>
          <cell r="CR117">
            <v>3864079</v>
          </cell>
          <cell r="CS117">
            <v>117</v>
          </cell>
          <cell r="CT117">
            <v>695.7</v>
          </cell>
          <cell r="CU117">
            <v>159</v>
          </cell>
          <cell r="CV117">
            <v>5891</v>
          </cell>
          <cell r="CW117">
            <v>32</v>
          </cell>
          <cell r="CX117">
            <v>4098369</v>
          </cell>
          <cell r="CY117">
            <v>159</v>
          </cell>
          <cell r="CZ117">
            <v>672.7</v>
          </cell>
          <cell r="DA117">
            <v>163</v>
          </cell>
          <cell r="DB117">
            <v>6006</v>
          </cell>
          <cell r="DC117">
            <v>32</v>
          </cell>
          <cell r="DD117">
            <v>4139353</v>
          </cell>
          <cell r="DE117">
            <v>158</v>
          </cell>
          <cell r="DF117">
            <v>40984</v>
          </cell>
          <cell r="DG117">
            <v>190</v>
          </cell>
          <cell r="DH117">
            <v>99117</v>
          </cell>
          <cell r="DI117">
            <v>89</v>
          </cell>
          <cell r="DJ117" t="str">
            <v>101</v>
          </cell>
          <cell r="DK117">
            <v>900.2</v>
          </cell>
          <cell r="DL117">
            <v>903.6</v>
          </cell>
          <cell r="DM117">
            <v>907.1</v>
          </cell>
          <cell r="DN117">
            <v>894.7</v>
          </cell>
          <cell r="DO117">
            <v>842.1</v>
          </cell>
          <cell r="DP117">
            <v>798.8</v>
          </cell>
          <cell r="DQ117">
            <v>774.4</v>
          </cell>
          <cell r="DR117">
            <v>159</v>
          </cell>
          <cell r="DS117">
            <v>735.5</v>
          </cell>
          <cell r="DT117">
            <v>169</v>
          </cell>
          <cell r="DU117">
            <v>700.8</v>
          </cell>
          <cell r="DV117">
            <v>170</v>
          </cell>
          <cell r="DW117">
            <v>677.4</v>
          </cell>
          <cell r="DX117">
            <v>176</v>
          </cell>
          <cell r="DY117">
            <v>682.2</v>
          </cell>
          <cell r="DZ117">
            <v>173</v>
          </cell>
          <cell r="EA117">
            <v>659.3</v>
          </cell>
          <cell r="EB117">
            <v>182</v>
          </cell>
          <cell r="EC117">
            <v>653.29999999999995</v>
          </cell>
          <cell r="ED117">
            <v>182</v>
          </cell>
          <cell r="EE117">
            <v>695.7</v>
          </cell>
          <cell r="EF117">
            <v>159</v>
          </cell>
          <cell r="EG117">
            <v>672.7</v>
          </cell>
          <cell r="EH117">
            <v>163</v>
          </cell>
          <cell r="EI117">
            <v>5744.1340865170205</v>
          </cell>
          <cell r="EJ117">
            <v>52</v>
          </cell>
          <cell r="EK117">
            <v>4916.7890590159059</v>
          </cell>
          <cell r="EL117">
            <v>41</v>
          </cell>
          <cell r="EM117">
            <v>758564</v>
          </cell>
          <cell r="EN117">
            <v>842.66163074872247</v>
          </cell>
          <cell r="EO117">
            <v>802962</v>
          </cell>
          <cell r="EP117">
            <v>888.62549800796808</v>
          </cell>
          <cell r="EQ117">
            <v>819746</v>
          </cell>
          <cell r="ER117">
            <v>903.69970234814241</v>
          </cell>
          <cell r="ES117">
            <v>943715</v>
          </cell>
          <cell r="ET117">
            <v>1054.7837263887336</v>
          </cell>
          <cell r="EU117">
            <v>968827</v>
          </cell>
          <cell r="EV117">
            <v>1150.4892530578315</v>
          </cell>
          <cell r="EW117">
            <v>945107</v>
          </cell>
          <cell r="EX117">
            <v>1183.1584877315975</v>
          </cell>
          <cell r="EY117">
            <v>612837</v>
          </cell>
          <cell r="EZ117">
            <v>791.3700929752066</v>
          </cell>
          <cell r="FA117">
            <v>739372</v>
          </cell>
          <cell r="FB117">
            <v>954.76756198347107</v>
          </cell>
          <cell r="FC117">
            <v>922869</v>
          </cell>
          <cell r="FD117">
            <v>1254.7505098572399</v>
          </cell>
          <cell r="FE117">
            <v>1293564</v>
          </cell>
          <cell r="FF117">
            <v>1845.8390410958905</v>
          </cell>
          <cell r="FG117">
            <v>2190383</v>
          </cell>
          <cell r="FH117">
            <v>3233.514909949808</v>
          </cell>
          <cell r="FI117">
            <v>1709401</v>
          </cell>
          <cell r="FJ117">
            <v>2505.7182644385807</v>
          </cell>
          <cell r="FK117">
            <v>1087472</v>
          </cell>
          <cell r="FL117">
            <v>1563.1335345694984</v>
          </cell>
          <cell r="FM117">
            <v>1141012</v>
          </cell>
          <cell r="FN117">
            <v>1696.1676824736137</v>
          </cell>
          <cell r="FO117">
            <v>0.13404023801134643</v>
          </cell>
          <cell r="FP117">
            <v>0.12364610348513728</v>
          </cell>
          <cell r="FQ117">
            <v>0.12977586620965076</v>
          </cell>
          <cell r="FR117">
            <v>0.14389733727828696</v>
          </cell>
          <cell r="FS117">
            <v>0.14189716257522697</v>
          </cell>
          <cell r="FT117">
            <v>0.13592909820463026</v>
          </cell>
          <cell r="FU117">
            <v>9.1084187146490442E-2</v>
          </cell>
          <cell r="FV117">
            <v>0.12529989481121179</v>
          </cell>
          <cell r="FW117">
            <v>0.15405881575222091</v>
          </cell>
          <cell r="FX117">
            <v>0.22497782508426467</v>
          </cell>
          <cell r="FY117">
            <v>0.37897866671280517</v>
          </cell>
          <cell r="FZ117">
            <v>0.24878987099861227</v>
          </cell>
          <cell r="GA117">
            <v>0.17018287892682651</v>
          </cell>
          <cell r="GB117">
            <v>0.16484834759495171</v>
          </cell>
          <cell r="GC117">
            <v>4900662</v>
          </cell>
          <cell r="GD117">
            <v>5691072</v>
          </cell>
          <cell r="GE117">
            <v>5496883</v>
          </cell>
          <cell r="GF117">
            <v>5614537</v>
          </cell>
          <cell r="GG117">
            <v>5858843</v>
          </cell>
          <cell r="GH117">
            <v>6007834</v>
          </cell>
          <cell r="GI117">
            <v>6115411</v>
          </cell>
          <cell r="GJ117">
            <v>5900819</v>
          </cell>
          <cell r="GK117">
            <v>5990368</v>
          </cell>
          <cell r="GL117">
            <v>5749740</v>
          </cell>
          <cell r="GM117">
            <v>5779700</v>
          </cell>
          <cell r="GN117">
            <v>6870862.5199999996</v>
          </cell>
          <cell r="GO117">
            <v>7011949</v>
          </cell>
          <cell r="GP117">
            <v>6921585.9099999992</v>
          </cell>
          <cell r="GQ117">
            <v>9.0401648402977416E-2</v>
          </cell>
          <cell r="GR117">
            <v>1.2550914958199244E-2</v>
          </cell>
          <cell r="GS117">
            <v>-1.1227783155120588E-2</v>
          </cell>
          <cell r="GT117">
            <v>6.3172900253369441E-3</v>
          </cell>
          <cell r="GU117">
            <v>0.102954681069723</v>
          </cell>
          <cell r="GV117">
            <v>0.20760549924315808</v>
          </cell>
          <cell r="GW117">
            <v>0.16738998474783476</v>
          </cell>
          <cell r="GX117">
            <v>6.9641064082553675E-2</v>
          </cell>
          <cell r="GY117">
            <v>-1.9480080001048027E-2</v>
          </cell>
          <cell r="GZ117">
            <v>11.423220973782772</v>
          </cell>
          <cell r="HA117">
            <v>11.818623481781376</v>
          </cell>
          <cell r="HB117">
            <v>12.615652173913043</v>
          </cell>
          <cell r="HC117">
            <v>12.659265584970113</v>
          </cell>
          <cell r="HD117">
            <v>12.331041422102967</v>
          </cell>
          <cell r="HE117">
            <v>11.863763813293748</v>
          </cell>
          <cell r="HF117">
            <v>12.343014765536266</v>
          </cell>
          <cell r="HG117">
            <v>11.404918032786886</v>
          </cell>
          <cell r="HH117">
            <v>2088</v>
          </cell>
          <cell r="HI117" t="str">
            <v>Y</v>
          </cell>
        </row>
        <row r="118">
          <cell r="A118">
            <v>113</v>
          </cell>
          <cell r="B118">
            <v>2097</v>
          </cell>
          <cell r="C118" t="str">
            <v>English Valleys</v>
          </cell>
          <cell r="D118">
            <v>12.27788424548859</v>
          </cell>
          <cell r="E118">
            <v>172</v>
          </cell>
          <cell r="F118">
            <v>4.9000000000000004</v>
          </cell>
          <cell r="G118">
            <v>358</v>
          </cell>
          <cell r="H118">
            <v>5.0593400760175617</v>
          </cell>
          <cell r="I118">
            <v>105</v>
          </cell>
          <cell r="J118">
            <v>0.53321704727999508</v>
          </cell>
          <cell r="K118">
            <v>143</v>
          </cell>
          <cell r="L118">
            <v>2.4150691802706694</v>
          </cell>
          <cell r="M118">
            <v>97</v>
          </cell>
          <cell r="N118">
            <v>0</v>
          </cell>
          <cell r="O118">
            <v>6</v>
          </cell>
          <cell r="P118">
            <v>0.19341964746501525</v>
          </cell>
          <cell r="Q118">
            <v>217</v>
          </cell>
          <cell r="R118">
            <v>0.62974424518140015</v>
          </cell>
          <cell r="S118">
            <v>3</v>
          </cell>
          <cell r="T118">
            <v>12.471303892953605</v>
          </cell>
          <cell r="U118">
            <v>199</v>
          </cell>
          <cell r="V118">
            <v>0.75568999999999997</v>
          </cell>
          <cell r="W118">
            <v>215</v>
          </cell>
          <cell r="X118">
            <v>0</v>
          </cell>
          <cell r="Y118">
            <v>1</v>
          </cell>
          <cell r="Z118">
            <v>0.20322000000000001</v>
          </cell>
          <cell r="AA118">
            <v>217</v>
          </cell>
          <cell r="AB118">
            <v>0</v>
          </cell>
          <cell r="AC118">
            <v>329</v>
          </cell>
          <cell r="AD118">
            <v>0.20322000000000001</v>
          </cell>
          <cell r="AE118">
            <v>343</v>
          </cell>
          <cell r="AF118">
            <v>0</v>
          </cell>
          <cell r="AG118">
            <v>19</v>
          </cell>
          <cell r="AH118">
            <v>2.1642999999999999</v>
          </cell>
          <cell r="AI118">
            <v>45</v>
          </cell>
          <cell r="AJ118">
            <v>3.1232099999999998</v>
          </cell>
          <cell r="AK118">
            <v>94</v>
          </cell>
          <cell r="AL118">
            <v>15.59451</v>
          </cell>
          <cell r="AM118">
            <v>148</v>
          </cell>
          <cell r="AN118">
            <v>2380474</v>
          </cell>
          <cell r="AO118">
            <v>214</v>
          </cell>
          <cell r="AP118">
            <v>158794623</v>
          </cell>
          <cell r="AQ118">
            <v>281</v>
          </cell>
          <cell r="AR118">
            <v>0.15</v>
          </cell>
          <cell r="AS118">
            <v>8.1467921951158664E-2</v>
          </cell>
          <cell r="AT118">
            <v>0.05</v>
          </cell>
          <cell r="AU118">
            <v>0.2</v>
          </cell>
          <cell r="AV118">
            <v>222366</v>
          </cell>
          <cell r="AW118">
            <v>124</v>
          </cell>
          <cell r="AX118">
            <v>74122</v>
          </cell>
          <cell r="AY118">
            <v>52</v>
          </cell>
          <cell r="AZ118">
            <v>2015</v>
          </cell>
          <cell r="BA118">
            <v>2012</v>
          </cell>
          <cell r="BB118">
            <v>0</v>
          </cell>
          <cell r="BC118">
            <v>267</v>
          </cell>
          <cell r="BD118">
            <v>158794623</v>
          </cell>
          <cell r="BE118">
            <v>285</v>
          </cell>
          <cell r="BF118">
            <v>536.9</v>
          </cell>
          <cell r="BG118">
            <v>220</v>
          </cell>
          <cell r="BH118">
            <v>295762.00968523003</v>
          </cell>
          <cell r="BI118">
            <v>156</v>
          </cell>
          <cell r="BJ118">
            <v>0</v>
          </cell>
          <cell r="BK118">
            <v>267</v>
          </cell>
          <cell r="BL118">
            <v>295762.00968523003</v>
          </cell>
          <cell r="BM118">
            <v>173</v>
          </cell>
          <cell r="BN118">
            <v>0</v>
          </cell>
          <cell r="BO118">
            <v>267</v>
          </cell>
          <cell r="BP118">
            <v>778094</v>
          </cell>
          <cell r="BQ118">
            <v>245</v>
          </cell>
          <cell r="BR118">
            <v>803396</v>
          </cell>
          <cell r="BS118">
            <v>177</v>
          </cell>
          <cell r="BT118">
            <v>84672</v>
          </cell>
          <cell r="BU118">
            <v>161</v>
          </cell>
          <cell r="BV118">
            <v>383500</v>
          </cell>
          <cell r="BW118">
            <v>146</v>
          </cell>
          <cell r="BX118">
            <v>0</v>
          </cell>
          <cell r="BY118">
            <v>6</v>
          </cell>
          <cell r="BZ118">
            <v>1949662</v>
          </cell>
          <cell r="CA118">
            <v>209</v>
          </cell>
          <cell r="CB118">
            <v>30714</v>
          </cell>
          <cell r="CC118">
            <v>222</v>
          </cell>
          <cell r="CD118">
            <v>120000</v>
          </cell>
          <cell r="CE118">
            <v>228</v>
          </cell>
          <cell r="CF118">
            <v>0</v>
          </cell>
          <cell r="CG118">
            <v>2</v>
          </cell>
          <cell r="CH118">
            <v>32270</v>
          </cell>
          <cell r="CI118">
            <v>220</v>
          </cell>
          <cell r="CJ118">
            <v>0</v>
          </cell>
          <cell r="CK118">
            <v>329</v>
          </cell>
          <cell r="CL118">
            <v>32270</v>
          </cell>
          <cell r="CM118">
            <v>329</v>
          </cell>
          <cell r="CN118">
            <v>0</v>
          </cell>
          <cell r="CO118">
            <v>19</v>
          </cell>
          <cell r="CP118">
            <v>247828</v>
          </cell>
          <cell r="CQ118">
            <v>105</v>
          </cell>
          <cell r="CR118">
            <v>2380474</v>
          </cell>
          <cell r="CS118">
            <v>214</v>
          </cell>
          <cell r="CT118">
            <v>536.9</v>
          </cell>
          <cell r="CU118">
            <v>220</v>
          </cell>
          <cell r="CV118">
            <v>5841</v>
          </cell>
          <cell r="CW118">
            <v>65</v>
          </cell>
          <cell r="CX118">
            <v>3554663</v>
          </cell>
          <cell r="CY118">
            <v>197</v>
          </cell>
          <cell r="CZ118">
            <v>538.4</v>
          </cell>
          <cell r="DA118">
            <v>216</v>
          </cell>
          <cell r="DB118">
            <v>5956</v>
          </cell>
          <cell r="DC118">
            <v>65</v>
          </cell>
          <cell r="DD118">
            <v>3261757</v>
          </cell>
          <cell r="DE118">
            <v>213</v>
          </cell>
          <cell r="DF118">
            <v>-292906</v>
          </cell>
          <cell r="DG118">
            <v>359</v>
          </cell>
          <cell r="DH118">
            <v>55047</v>
          </cell>
          <cell r="DI118">
            <v>138</v>
          </cell>
          <cell r="DJ118" t="str">
            <v>Scale down</v>
          </cell>
          <cell r="DK118">
            <v>491</v>
          </cell>
          <cell r="DL118">
            <v>476</v>
          </cell>
          <cell r="DM118">
            <v>488.6</v>
          </cell>
          <cell r="DN118">
            <v>502</v>
          </cell>
          <cell r="DO118">
            <v>491</v>
          </cell>
          <cell r="DP118">
            <v>486.2</v>
          </cell>
          <cell r="DQ118">
            <v>484.2</v>
          </cell>
          <cell r="DR118">
            <v>267</v>
          </cell>
          <cell r="DS118">
            <v>490</v>
          </cell>
          <cell r="DT118">
            <v>265</v>
          </cell>
          <cell r="DU118">
            <v>471</v>
          </cell>
          <cell r="DV118">
            <v>264</v>
          </cell>
          <cell r="DW118">
            <v>452.5</v>
          </cell>
          <cell r="DX118">
            <v>269</v>
          </cell>
          <cell r="DY118">
            <v>458.3</v>
          </cell>
          <cell r="DZ118">
            <v>265</v>
          </cell>
          <cell r="EA118">
            <v>452.1</v>
          </cell>
          <cell r="EB118">
            <v>262</v>
          </cell>
          <cell r="EC118">
            <v>446.4</v>
          </cell>
          <cell r="ED118">
            <v>263</v>
          </cell>
          <cell r="EE118">
            <v>421.9</v>
          </cell>
          <cell r="EF118">
            <v>268</v>
          </cell>
          <cell r="EG118">
            <v>538.4</v>
          </cell>
          <cell r="EH118">
            <v>216</v>
          </cell>
          <cell r="EI118">
            <v>4421.3855869242198</v>
          </cell>
          <cell r="EJ118">
            <v>159</v>
          </cell>
          <cell r="EK118">
            <v>3621.2147102526005</v>
          </cell>
          <cell r="EL118">
            <v>134</v>
          </cell>
          <cell r="EM118">
            <v>236645</v>
          </cell>
          <cell r="EN118">
            <v>481.96537678207739</v>
          </cell>
          <cell r="EO118">
            <v>508530</v>
          </cell>
          <cell r="EP118">
            <v>1068.3403361344538</v>
          </cell>
          <cell r="EQ118">
            <v>497911</v>
          </cell>
          <cell r="ER118">
            <v>1019.0564879246828</v>
          </cell>
          <cell r="ES118">
            <v>756584</v>
          </cell>
          <cell r="ET118">
            <v>1507.1394422310757</v>
          </cell>
          <cell r="EU118">
            <v>944521</v>
          </cell>
          <cell r="EV118">
            <v>1923.6680244399186</v>
          </cell>
          <cell r="EW118">
            <v>1057427</v>
          </cell>
          <cell r="EX118">
            <v>2174.8807075277664</v>
          </cell>
          <cell r="EY118">
            <v>1080100</v>
          </cell>
          <cell r="EZ118">
            <v>2230.689797604296</v>
          </cell>
          <cell r="FA118">
            <v>1258089</v>
          </cell>
          <cell r="FB118">
            <v>2598.2837670384138</v>
          </cell>
          <cell r="FC118">
            <v>1402424</v>
          </cell>
          <cell r="FD118">
            <v>2862.0897959183671</v>
          </cell>
          <cell r="FE118">
            <v>1440042</v>
          </cell>
          <cell r="FF118">
            <v>3057.4140127388537</v>
          </cell>
          <cell r="FG118">
            <v>1385405</v>
          </cell>
          <cell r="FH118">
            <v>3061.6685082872928</v>
          </cell>
          <cell r="FI118">
            <v>1510990</v>
          </cell>
          <cell r="FJ118">
            <v>3296.9452323805367</v>
          </cell>
          <cell r="FK118">
            <v>1853501</v>
          </cell>
          <cell r="FL118">
            <v>4393.22351268073</v>
          </cell>
          <cell r="FM118">
            <v>1802697</v>
          </cell>
          <cell r="FN118">
            <v>3348.2485141158991</v>
          </cell>
          <cell r="FO118">
            <v>7.6106420668194077E-2</v>
          </cell>
          <cell r="FP118">
            <v>0.14815956470170408</v>
          </cell>
          <cell r="FQ118">
            <v>0.13298684690584717</v>
          </cell>
          <cell r="FR118">
            <v>0.19452495543649098</v>
          </cell>
          <cell r="FS118">
            <v>0.21274188574989902</v>
          </cell>
          <cell r="FT118">
            <v>0.22850524777189302</v>
          </cell>
          <cell r="FU118">
            <v>0.22811218109754461</v>
          </cell>
          <cell r="FV118">
            <v>0.35182955203912469</v>
          </cell>
          <cell r="FW118">
            <v>0.37178244948587852</v>
          </cell>
          <cell r="FX118">
            <v>0.36685556629765642</v>
          </cell>
          <cell r="FY118">
            <v>0.34003735144895791</v>
          </cell>
          <cell r="FZ118">
            <v>0.3611689987259446</v>
          </cell>
          <cell r="GA118">
            <v>0.3005771207338262</v>
          </cell>
          <cell r="GB118">
            <v>0.37304803177196627</v>
          </cell>
          <cell r="GC118">
            <v>2872751</v>
          </cell>
          <cell r="GD118">
            <v>2923783</v>
          </cell>
          <cell r="GE118">
            <v>3246151</v>
          </cell>
          <cell r="GF118">
            <v>3132809</v>
          </cell>
          <cell r="GG118">
            <v>3495230</v>
          </cell>
          <cell r="GH118">
            <v>3570156</v>
          </cell>
          <cell r="GI118">
            <v>3654851</v>
          </cell>
          <cell r="GJ118">
            <v>3575848</v>
          </cell>
          <cell r="GK118">
            <v>3772163</v>
          </cell>
          <cell r="GL118">
            <v>3925365</v>
          </cell>
          <cell r="GM118">
            <v>4074273</v>
          </cell>
          <cell r="GN118">
            <v>4183609.35</v>
          </cell>
          <cell r="GO118">
            <v>6270663</v>
          </cell>
          <cell r="GP118">
            <v>4832345.5599999996</v>
          </cell>
          <cell r="GQ118">
            <v>0.12636427989405738</v>
          </cell>
          <cell r="GR118">
            <v>9.8669943999187326E-2</v>
          </cell>
          <cell r="GS118">
            <v>0.11519956390176223</v>
          </cell>
          <cell r="GT118">
            <v>0.10714233450174848</v>
          </cell>
          <cell r="GU118">
            <v>0.10472232690378998</v>
          </cell>
          <cell r="GV118">
            <v>6.2949812654523971E-2</v>
          </cell>
          <cell r="GW118">
            <v>5.0389581880705366E-2</v>
          </cell>
          <cell r="GX118">
            <v>3.9992305339975755E-2</v>
          </cell>
          <cell r="GY118">
            <v>2.51059401011955E-2</v>
          </cell>
          <cell r="GZ118">
            <v>11.193850588517895</v>
          </cell>
          <cell r="HA118">
            <v>10.73043064477754</v>
          </cell>
          <cell r="HB118">
            <v>10.561161703174994</v>
          </cell>
          <cell r="HC118">
            <v>12.658134383460496</v>
          </cell>
          <cell r="HD118">
            <v>11.976190476190476</v>
          </cell>
          <cell r="HE118">
            <v>11.892857142857142</v>
          </cell>
          <cell r="HF118">
            <v>11.162844036697248</v>
          </cell>
          <cell r="HG118">
            <v>11.671739130434782</v>
          </cell>
          <cell r="HH118">
            <v>2097</v>
          </cell>
          <cell r="HI118" t="str">
            <v>Y</v>
          </cell>
        </row>
        <row r="119">
          <cell r="A119">
            <v>114</v>
          </cell>
          <cell r="B119">
            <v>2113</v>
          </cell>
          <cell r="C119" t="str">
            <v>Essex</v>
          </cell>
          <cell r="D119">
            <v>12.626484680774761</v>
          </cell>
          <cell r="E119">
            <v>151</v>
          </cell>
          <cell r="F119">
            <v>5.4</v>
          </cell>
          <cell r="G119">
            <v>1</v>
          </cell>
          <cell r="H119">
            <v>4.6020416189651439</v>
          </cell>
          <cell r="I119">
            <v>166</v>
          </cell>
          <cell r="J119">
            <v>0.44734739768699028</v>
          </cell>
          <cell r="K119">
            <v>165</v>
          </cell>
          <cell r="L119">
            <v>2.1770906687433529</v>
          </cell>
          <cell r="M119">
            <v>120</v>
          </cell>
          <cell r="N119">
            <v>0</v>
          </cell>
          <cell r="O119">
            <v>6</v>
          </cell>
          <cell r="P119">
            <v>0.24771116567920942</v>
          </cell>
          <cell r="Q119">
            <v>189</v>
          </cell>
          <cell r="R119">
            <v>0</v>
          </cell>
          <cell r="S119">
            <v>8</v>
          </cell>
          <cell r="T119">
            <v>12.87419584645397</v>
          </cell>
          <cell r="U119">
            <v>167</v>
          </cell>
          <cell r="V119">
            <v>1.0438099999999999</v>
          </cell>
          <cell r="W119">
            <v>115</v>
          </cell>
          <cell r="X119">
            <v>0</v>
          </cell>
          <cell r="Y119">
            <v>1</v>
          </cell>
          <cell r="Z119">
            <v>0</v>
          </cell>
          <cell r="AA119">
            <v>249</v>
          </cell>
          <cell r="AB119">
            <v>0.33</v>
          </cell>
          <cell r="AC119">
            <v>1</v>
          </cell>
          <cell r="AD119">
            <v>0.33</v>
          </cell>
          <cell r="AE119">
            <v>244</v>
          </cell>
          <cell r="AF119">
            <v>0</v>
          </cell>
          <cell r="AG119">
            <v>19</v>
          </cell>
          <cell r="AH119">
            <v>0</v>
          </cell>
          <cell r="AI119">
            <v>184</v>
          </cell>
          <cell r="AJ119">
            <v>1.37381</v>
          </cell>
          <cell r="AK119">
            <v>285</v>
          </cell>
          <cell r="AL119">
            <v>14.248010000000001</v>
          </cell>
          <cell r="AM119">
            <v>225</v>
          </cell>
          <cell r="AN119">
            <v>955685</v>
          </cell>
          <cell r="AO119">
            <v>346</v>
          </cell>
          <cell r="AP119">
            <v>67061975</v>
          </cell>
          <cell r="AQ119">
            <v>346</v>
          </cell>
          <cell r="AR119">
            <v>0.09</v>
          </cell>
          <cell r="AS119">
            <v>7.9258534170748768E-2</v>
          </cell>
          <cell r="AT119">
            <v>0</v>
          </cell>
          <cell r="AU119">
            <v>0.09</v>
          </cell>
          <cell r="AV119">
            <v>93488</v>
          </cell>
          <cell r="AW119">
            <v>244</v>
          </cell>
          <cell r="AX119">
            <v>0</v>
          </cell>
          <cell r="AY119">
            <v>89</v>
          </cell>
          <cell r="AZ119">
            <v>0</v>
          </cell>
          <cell r="BA119">
            <v>2015</v>
          </cell>
          <cell r="BB119">
            <v>561810</v>
          </cell>
          <cell r="BC119">
            <v>243</v>
          </cell>
          <cell r="BD119">
            <v>67623785</v>
          </cell>
          <cell r="BE119">
            <v>346</v>
          </cell>
          <cell r="BF119">
            <v>249</v>
          </cell>
          <cell r="BG119">
            <v>328</v>
          </cell>
          <cell r="BH119">
            <v>269325.20080321288</v>
          </cell>
          <cell r="BI119">
            <v>191</v>
          </cell>
          <cell r="BJ119">
            <v>2256.265060240964</v>
          </cell>
          <cell r="BK119">
            <v>231</v>
          </cell>
          <cell r="BL119">
            <v>271581.46586345381</v>
          </cell>
          <cell r="BM119">
            <v>208</v>
          </cell>
          <cell r="BN119">
            <v>8.307875697877604E-3</v>
          </cell>
          <cell r="BO119">
            <v>228</v>
          </cell>
          <cell r="BP119">
            <v>362135</v>
          </cell>
          <cell r="BQ119">
            <v>346</v>
          </cell>
          <cell r="BR119">
            <v>308622</v>
          </cell>
          <cell r="BS119">
            <v>339</v>
          </cell>
          <cell r="BT119">
            <v>30000</v>
          </cell>
          <cell r="BU119">
            <v>241</v>
          </cell>
          <cell r="BV119">
            <v>146000</v>
          </cell>
          <cell r="BW119">
            <v>266</v>
          </cell>
          <cell r="BX119">
            <v>0</v>
          </cell>
          <cell r="BY119">
            <v>6</v>
          </cell>
          <cell r="BZ119">
            <v>846757</v>
          </cell>
          <cell r="CA119">
            <v>341</v>
          </cell>
          <cell r="CB119">
            <v>16612</v>
          </cell>
          <cell r="CC119">
            <v>268</v>
          </cell>
          <cell r="CD119">
            <v>70000</v>
          </cell>
          <cell r="CE119">
            <v>304</v>
          </cell>
          <cell r="CF119">
            <v>0</v>
          </cell>
          <cell r="CG119">
            <v>2</v>
          </cell>
          <cell r="CH119">
            <v>0</v>
          </cell>
          <cell r="CI119">
            <v>249</v>
          </cell>
          <cell r="CJ119">
            <v>22316</v>
          </cell>
          <cell r="CK119">
            <v>317</v>
          </cell>
          <cell r="CL119">
            <v>22316</v>
          </cell>
          <cell r="CM119">
            <v>338</v>
          </cell>
          <cell r="CN119">
            <v>0</v>
          </cell>
          <cell r="CO119">
            <v>19</v>
          </cell>
          <cell r="CP119">
            <v>0</v>
          </cell>
          <cell r="CQ119">
            <v>185</v>
          </cell>
          <cell r="CR119">
            <v>955685</v>
          </cell>
          <cell r="CS119">
            <v>346</v>
          </cell>
          <cell r="CT119">
            <v>249</v>
          </cell>
          <cell r="CU119">
            <v>328</v>
          </cell>
          <cell r="CV119">
            <v>5768</v>
          </cell>
          <cell r="CW119">
            <v>184</v>
          </cell>
          <cell r="CX119">
            <v>1595296</v>
          </cell>
          <cell r="CY119">
            <v>322</v>
          </cell>
          <cell r="CZ119">
            <v>244.5</v>
          </cell>
          <cell r="DA119">
            <v>329</v>
          </cell>
          <cell r="DB119">
            <v>5883</v>
          </cell>
          <cell r="DC119">
            <v>185</v>
          </cell>
          <cell r="DD119">
            <v>1450594</v>
          </cell>
          <cell r="DE119">
            <v>331</v>
          </cell>
          <cell r="DF119">
            <v>-144702</v>
          </cell>
          <cell r="DG119">
            <v>352</v>
          </cell>
          <cell r="DH119">
            <v>12200</v>
          </cell>
          <cell r="DI119">
            <v>211</v>
          </cell>
          <cell r="DJ119" t="str">
            <v>101</v>
          </cell>
          <cell r="DK119">
            <v>305.5</v>
          </cell>
          <cell r="DL119">
            <v>310.60000000000002</v>
          </cell>
          <cell r="DM119">
            <v>304.39999999999998</v>
          </cell>
          <cell r="DN119">
            <v>286.8</v>
          </cell>
          <cell r="DO119">
            <v>273.60000000000002</v>
          </cell>
          <cell r="DP119">
            <v>286.39999999999998</v>
          </cell>
          <cell r="DQ119">
            <v>284.7</v>
          </cell>
          <cell r="DR119">
            <v>336</v>
          </cell>
          <cell r="DS119">
            <v>277.60000000000002</v>
          </cell>
          <cell r="DT119">
            <v>335</v>
          </cell>
          <cell r="DU119">
            <v>264.5</v>
          </cell>
          <cell r="DV119">
            <v>337</v>
          </cell>
          <cell r="DW119">
            <v>273.39999999999998</v>
          </cell>
          <cell r="DX119">
            <v>329</v>
          </cell>
          <cell r="DY119">
            <v>286.7</v>
          </cell>
          <cell r="DZ119">
            <v>325</v>
          </cell>
          <cell r="EA119">
            <v>281.8</v>
          </cell>
          <cell r="EB119">
            <v>324</v>
          </cell>
          <cell r="EC119">
            <v>284.8</v>
          </cell>
          <cell r="ED119">
            <v>315</v>
          </cell>
          <cell r="EE119">
            <v>249</v>
          </cell>
          <cell r="EF119">
            <v>328</v>
          </cell>
          <cell r="EG119">
            <v>244.5</v>
          </cell>
          <cell r="EH119">
            <v>328</v>
          </cell>
          <cell r="EI119">
            <v>3908.7321063394684</v>
          </cell>
          <cell r="EJ119">
            <v>232</v>
          </cell>
          <cell r="EK119">
            <v>3463.2188139059303</v>
          </cell>
          <cell r="EL119">
            <v>163</v>
          </cell>
          <cell r="EM119">
            <v>152932</v>
          </cell>
          <cell r="EN119">
            <v>500.59574468085106</v>
          </cell>
          <cell r="EO119">
            <v>108960</v>
          </cell>
          <cell r="EP119">
            <v>350.80489375402442</v>
          </cell>
          <cell r="EQ119">
            <v>53120</v>
          </cell>
          <cell r="ER119">
            <v>174.50722733245732</v>
          </cell>
          <cell r="ES119">
            <v>6438</v>
          </cell>
          <cell r="ET119">
            <v>22.447698744769873</v>
          </cell>
          <cell r="EU119">
            <v>-62378</v>
          </cell>
          <cell r="EV119">
            <v>-227.98976608187132</v>
          </cell>
          <cell r="EW119">
            <v>-136577</v>
          </cell>
          <cell r="EX119">
            <v>-476.875</v>
          </cell>
          <cell r="EY119">
            <v>35380</v>
          </cell>
          <cell r="EZ119">
            <v>124.27116262732702</v>
          </cell>
          <cell r="FA119">
            <v>196591</v>
          </cell>
          <cell r="FB119">
            <v>690.51984545135235</v>
          </cell>
          <cell r="FC119">
            <v>361490</v>
          </cell>
          <cell r="FD119">
            <v>1302.1974063400576</v>
          </cell>
          <cell r="FE119">
            <v>368312</v>
          </cell>
          <cell r="FF119">
            <v>1392.48393194707</v>
          </cell>
          <cell r="FG119">
            <v>452134</v>
          </cell>
          <cell r="FH119">
            <v>1653.7454279444039</v>
          </cell>
          <cell r="FI119">
            <v>506327</v>
          </cell>
          <cell r="FJ119">
            <v>1766.0516219044298</v>
          </cell>
          <cell r="FK119">
            <v>466124</v>
          </cell>
          <cell r="FL119">
            <v>1871.9839357429719</v>
          </cell>
          <cell r="FM119">
            <v>486476</v>
          </cell>
          <cell r="FN119">
            <v>1989.676891615542</v>
          </cell>
          <cell r="FO119">
            <v>8.3170272495597636E-2</v>
          </cell>
          <cell r="FP119">
            <v>6.0621841221516745E-2</v>
          </cell>
          <cell r="FQ119">
            <v>3.001574244323171E-2</v>
          </cell>
          <cell r="FR119">
            <v>3.675922706273906E-3</v>
          </cell>
          <cell r="FS119">
            <v>-3.5305697258938069E-2</v>
          </cell>
          <cell r="FT119">
            <v>-7.9084801174774996E-2</v>
          </cell>
          <cell r="FU119">
            <v>1.7647654453139691E-2</v>
          </cell>
          <cell r="FV119">
            <v>0.10470869835696754</v>
          </cell>
          <cell r="FW119">
            <v>0.19425776434564759</v>
          </cell>
          <cell r="FX119">
            <v>0.18372259839039706</v>
          </cell>
          <cell r="FY119">
            <v>0.20240386315644807</v>
          </cell>
          <cell r="FZ119">
            <v>0.22241859047206844</v>
          </cell>
          <cell r="GA119">
            <v>0.19247777287305667</v>
          </cell>
          <cell r="GB119">
            <v>0.18902552116916932</v>
          </cell>
          <cell r="GC119">
            <v>1685850</v>
          </cell>
          <cell r="GD119">
            <v>1688412</v>
          </cell>
          <cell r="GE119">
            <v>1716618</v>
          </cell>
          <cell r="GF119">
            <v>1744959</v>
          </cell>
          <cell r="GG119">
            <v>1829175</v>
          </cell>
          <cell r="GH119">
            <v>1863546</v>
          </cell>
          <cell r="GI119">
            <v>1969419</v>
          </cell>
          <cell r="GJ119">
            <v>1877504</v>
          </cell>
          <cell r="GK119">
            <v>1860878</v>
          </cell>
          <cell r="GL119">
            <v>2004718</v>
          </cell>
          <cell r="GM119">
            <v>2233821</v>
          </cell>
          <cell r="GN119">
            <v>2276459.89</v>
          </cell>
          <cell r="GO119">
            <v>2461906</v>
          </cell>
          <cell r="GP119">
            <v>2573599.5699999998</v>
          </cell>
          <cell r="GQ119">
            <v>-0.12539314687985503</v>
          </cell>
          <cell r="GR119">
            <v>-0.20840010885670224</v>
          </cell>
          <cell r="GS119">
            <v>-8.0395359949166578E-2</v>
          </cell>
          <cell r="GT119">
            <v>9.6687967137759193E-2</v>
          </cell>
          <cell r="GU119">
            <v>0.15054404006293565</v>
          </cell>
          <cell r="GV119">
            <v>0.19893943069170289</v>
          </cell>
          <cell r="GW119">
            <v>0.21767125331294476</v>
          </cell>
          <cell r="GX119">
            <v>0.19943636177733873</v>
          </cell>
          <cell r="GY119">
            <v>0.17868865676221715</v>
          </cell>
          <cell r="GZ119">
            <v>11.693277310924369</v>
          </cell>
          <cell r="HA119">
            <v>11.704347826086956</v>
          </cell>
          <cell r="HB119">
            <v>11.343096234309625</v>
          </cell>
          <cell r="HC119">
            <v>11.756701030927836</v>
          </cell>
          <cell r="HD119">
            <v>12.070833333333333</v>
          </cell>
          <cell r="HE119">
            <v>11.9163179916318</v>
          </cell>
          <cell r="HF119">
            <v>10.03265306122449</v>
          </cell>
          <cell r="HG119">
            <v>9.9600000000000009</v>
          </cell>
          <cell r="HH119">
            <v>2113</v>
          </cell>
          <cell r="HI119" t="str">
            <v>Y</v>
          </cell>
        </row>
        <row r="120">
          <cell r="A120">
            <v>115</v>
          </cell>
          <cell r="B120">
            <v>2124</v>
          </cell>
          <cell r="C120" t="str">
            <v>Estherville Lincoln Central</v>
          </cell>
          <cell r="D120">
            <v>13.961735925551535</v>
          </cell>
          <cell r="E120">
            <v>63</v>
          </cell>
          <cell r="F120">
            <v>5.4</v>
          </cell>
          <cell r="G120">
            <v>1</v>
          </cell>
          <cell r="H120">
            <v>5.0021622150684264</v>
          </cell>
          <cell r="I120">
            <v>111</v>
          </cell>
          <cell r="J120">
            <v>0.47033431979138074</v>
          </cell>
          <cell r="K120">
            <v>158</v>
          </cell>
          <cell r="L120">
            <v>3.0892404069336532</v>
          </cell>
          <cell r="M120">
            <v>49</v>
          </cell>
          <cell r="N120">
            <v>0</v>
          </cell>
          <cell r="O120">
            <v>6</v>
          </cell>
          <cell r="P120">
            <v>6.1538344149923166E-2</v>
          </cell>
          <cell r="Q120">
            <v>299</v>
          </cell>
          <cell r="R120">
            <v>0</v>
          </cell>
          <cell r="S120">
            <v>8</v>
          </cell>
          <cell r="T120">
            <v>14.023274269701458</v>
          </cell>
          <cell r="U120">
            <v>94</v>
          </cell>
          <cell r="V120">
            <v>2.1945399999999999</v>
          </cell>
          <cell r="W120">
            <v>7</v>
          </cell>
          <cell r="X120">
            <v>0</v>
          </cell>
          <cell r="Y120">
            <v>1</v>
          </cell>
          <cell r="Z120">
            <v>1</v>
          </cell>
          <cell r="AA120">
            <v>52</v>
          </cell>
          <cell r="AB120">
            <v>0.33</v>
          </cell>
          <cell r="AC120">
            <v>1</v>
          </cell>
          <cell r="AD120">
            <v>1.33</v>
          </cell>
          <cell r="AE120">
            <v>51</v>
          </cell>
          <cell r="AF120">
            <v>0</v>
          </cell>
          <cell r="AG120">
            <v>19</v>
          </cell>
          <cell r="AH120">
            <v>1.4503200000000001</v>
          </cell>
          <cell r="AI120">
            <v>94</v>
          </cell>
          <cell r="AJ120">
            <v>4.9748599999999996</v>
          </cell>
          <cell r="AK120">
            <v>22</v>
          </cell>
          <cell r="AL120">
            <v>18.99813</v>
          </cell>
          <cell r="AM120">
            <v>24</v>
          </cell>
          <cell r="AN120">
            <v>5639598</v>
          </cell>
          <cell r="AO120">
            <v>70</v>
          </cell>
          <cell r="AP120">
            <v>296189315</v>
          </cell>
          <cell r="AQ120">
            <v>84</v>
          </cell>
          <cell r="AR120">
            <v>0.1</v>
          </cell>
          <cell r="AS120">
            <v>7.2950863859121418E-2</v>
          </cell>
          <cell r="AT120">
            <v>0</v>
          </cell>
          <cell r="AU120">
            <v>0.1</v>
          </cell>
          <cell r="AV120">
            <v>541701</v>
          </cell>
          <cell r="AW120">
            <v>27</v>
          </cell>
          <cell r="AX120">
            <v>0</v>
          </cell>
          <cell r="AY120">
            <v>89</v>
          </cell>
          <cell r="AZ120">
            <v>2018</v>
          </cell>
          <cell r="BA120">
            <v>2011</v>
          </cell>
          <cell r="BB120">
            <v>4515000</v>
          </cell>
          <cell r="BC120">
            <v>173</v>
          </cell>
          <cell r="BD120">
            <v>300704315</v>
          </cell>
          <cell r="BE120">
            <v>94</v>
          </cell>
          <cell r="BF120">
            <v>1352.7</v>
          </cell>
          <cell r="BG120">
            <v>79</v>
          </cell>
          <cell r="BH120">
            <v>218961.56945368522</v>
          </cell>
          <cell r="BI120">
            <v>282</v>
          </cell>
          <cell r="BJ120">
            <v>3337.7689066311818</v>
          </cell>
          <cell r="BK120">
            <v>215</v>
          </cell>
          <cell r="BL120">
            <v>222299.33836031641</v>
          </cell>
          <cell r="BM120">
            <v>296</v>
          </cell>
          <cell r="BN120">
            <v>1.5014749622066448E-2</v>
          </cell>
          <cell r="BO120">
            <v>206</v>
          </cell>
          <cell r="BP120">
            <v>1599422</v>
          </cell>
          <cell r="BQ120">
            <v>84</v>
          </cell>
          <cell r="BR120">
            <v>1481587</v>
          </cell>
          <cell r="BS120">
            <v>83</v>
          </cell>
          <cell r="BT120">
            <v>139308</v>
          </cell>
          <cell r="BU120">
            <v>108</v>
          </cell>
          <cell r="BV120">
            <v>915000</v>
          </cell>
          <cell r="BW120">
            <v>41</v>
          </cell>
          <cell r="BX120">
            <v>0</v>
          </cell>
          <cell r="BY120">
            <v>6</v>
          </cell>
          <cell r="BZ120">
            <v>4135317</v>
          </cell>
          <cell r="CA120">
            <v>75</v>
          </cell>
          <cell r="CB120">
            <v>18227</v>
          </cell>
          <cell r="CC120">
            <v>261</v>
          </cell>
          <cell r="CD120">
            <v>650000</v>
          </cell>
          <cell r="CE120">
            <v>27</v>
          </cell>
          <cell r="CF120">
            <v>0</v>
          </cell>
          <cell r="CG120">
            <v>2</v>
          </cell>
          <cell r="CH120">
            <v>300704</v>
          </cell>
          <cell r="CI120">
            <v>51</v>
          </cell>
          <cell r="CJ120">
            <v>99232</v>
          </cell>
          <cell r="CK120">
            <v>85</v>
          </cell>
          <cell r="CL120">
            <v>399936</v>
          </cell>
          <cell r="CM120">
            <v>51</v>
          </cell>
          <cell r="CN120">
            <v>0</v>
          </cell>
          <cell r="CO120">
            <v>19</v>
          </cell>
          <cell r="CP120">
            <v>436118</v>
          </cell>
          <cell r="CQ120">
            <v>59</v>
          </cell>
          <cell r="CR120">
            <v>5639598</v>
          </cell>
          <cell r="CS120">
            <v>70</v>
          </cell>
          <cell r="CT120">
            <v>1352.7</v>
          </cell>
          <cell r="CU120">
            <v>79</v>
          </cell>
          <cell r="CV120">
            <v>5786</v>
          </cell>
          <cell r="CW120">
            <v>146</v>
          </cell>
          <cell r="CX120">
            <v>7826722</v>
          </cell>
          <cell r="CY120">
            <v>78</v>
          </cell>
          <cell r="CZ120">
            <v>1364.3</v>
          </cell>
          <cell r="DA120">
            <v>76</v>
          </cell>
          <cell r="DB120">
            <v>5901</v>
          </cell>
          <cell r="DC120">
            <v>146</v>
          </cell>
          <cell r="DD120">
            <v>8050734</v>
          </cell>
          <cell r="DE120">
            <v>78</v>
          </cell>
          <cell r="DF120">
            <v>224012</v>
          </cell>
          <cell r="DG120">
            <v>50</v>
          </cell>
          <cell r="DH120">
            <v>0</v>
          </cell>
          <cell r="DI120">
            <v>223</v>
          </cell>
          <cell r="DJ120" t="str">
            <v>No Guar</v>
          </cell>
          <cell r="DK120">
            <v>1729</v>
          </cell>
          <cell r="DL120">
            <v>1659</v>
          </cell>
          <cell r="DM120">
            <v>1679</v>
          </cell>
          <cell r="DN120">
            <v>1665.3</v>
          </cell>
          <cell r="DO120">
            <v>1579.8</v>
          </cell>
          <cell r="DP120">
            <v>1573.8</v>
          </cell>
          <cell r="DQ120">
            <v>1503.9</v>
          </cell>
          <cell r="DR120">
            <v>73</v>
          </cell>
          <cell r="DS120">
            <v>1454.9</v>
          </cell>
          <cell r="DT120">
            <v>75</v>
          </cell>
          <cell r="DU120">
            <v>1419.2</v>
          </cell>
          <cell r="DV120">
            <v>79</v>
          </cell>
          <cell r="DW120">
            <v>1382</v>
          </cell>
          <cell r="DX120">
            <v>80</v>
          </cell>
          <cell r="DY120">
            <v>1381.4</v>
          </cell>
          <cell r="DZ120">
            <v>78</v>
          </cell>
          <cell r="EA120">
            <v>1365.3</v>
          </cell>
          <cell r="EB120">
            <v>81</v>
          </cell>
          <cell r="EC120">
            <v>1354.7</v>
          </cell>
          <cell r="ED120">
            <v>80</v>
          </cell>
          <cell r="EE120">
            <v>1352.7</v>
          </cell>
          <cell r="EF120">
            <v>79</v>
          </cell>
          <cell r="EG120">
            <v>1364.3</v>
          </cell>
          <cell r="EH120">
            <v>76</v>
          </cell>
          <cell r="EI120">
            <v>4133.6934691783335</v>
          </cell>
          <cell r="EJ120">
            <v>202</v>
          </cell>
          <cell r="EK120">
            <v>3031.0906692076524</v>
          </cell>
          <cell r="EL120">
            <v>251</v>
          </cell>
          <cell r="EM120">
            <v>744064</v>
          </cell>
          <cell r="EN120">
            <v>430.34355118565645</v>
          </cell>
          <cell r="EO120">
            <v>884634</v>
          </cell>
          <cell r="EP120">
            <v>533.2332730560579</v>
          </cell>
          <cell r="EQ120">
            <v>718256</v>
          </cell>
          <cell r="ER120">
            <v>427.78796902918401</v>
          </cell>
          <cell r="ES120">
            <v>766498</v>
          </cell>
          <cell r="ET120">
            <v>460.27622650573471</v>
          </cell>
          <cell r="EU120">
            <v>662049</v>
          </cell>
          <cell r="EV120">
            <v>419.07140144322068</v>
          </cell>
          <cell r="EW120">
            <v>646414</v>
          </cell>
          <cell r="EX120">
            <v>410.73452789426864</v>
          </cell>
          <cell r="EY120">
            <v>783072</v>
          </cell>
          <cell r="EZ120">
            <v>520.69419509275883</v>
          </cell>
          <cell r="FA120">
            <v>913780</v>
          </cell>
          <cell r="FB120">
            <v>607.60688875590131</v>
          </cell>
          <cell r="FC120">
            <v>1388367</v>
          </cell>
          <cell r="FD120">
            <v>954.26970925836827</v>
          </cell>
          <cell r="FE120">
            <v>1603594</v>
          </cell>
          <cell r="FF120">
            <v>1129.9281285231116</v>
          </cell>
          <cell r="FG120">
            <v>2674204</v>
          </cell>
          <cell r="FH120">
            <v>1935.0246020260493</v>
          </cell>
          <cell r="FI120">
            <v>2158273</v>
          </cell>
          <cell r="FJ120">
            <v>1562.3809179093671</v>
          </cell>
          <cell r="FK120">
            <v>1613589</v>
          </cell>
          <cell r="FL120">
            <v>1192.8653803504103</v>
          </cell>
          <cell r="FM120">
            <v>1371909</v>
          </cell>
          <cell r="FN120">
            <v>1005.5772190867111</v>
          </cell>
          <cell r="FO120">
            <v>6.8482367077172715E-2</v>
          </cell>
          <cell r="FP120">
            <v>7.6447800974425717E-2</v>
          </cell>
          <cell r="FQ120">
            <v>6.614352098659064E-2</v>
          </cell>
          <cell r="FR120">
            <v>7.0094326267855583E-2</v>
          </cell>
          <cell r="FS120">
            <v>5.8153118124748181E-2</v>
          </cell>
          <cell r="FT120">
            <v>5.5181526130541607E-2</v>
          </cell>
          <cell r="FU120">
            <v>6.3230643451930357E-2</v>
          </cell>
          <cell r="FV120">
            <v>7.9248048090343012E-2</v>
          </cell>
          <cell r="FW120">
            <v>0.12140456988365818</v>
          </cell>
          <cell r="FX120">
            <v>0.13757452696354142</v>
          </cell>
          <cell r="FY120">
            <v>0.21290175373397527</v>
          </cell>
          <cell r="FZ120">
            <v>0.17895259255436829</v>
          </cell>
          <cell r="GA120">
            <v>0.13314478727920617</v>
          </cell>
          <cell r="GB120">
            <v>0.10650275676722978</v>
          </cell>
          <cell r="GC120">
            <v>10120981</v>
          </cell>
          <cell r="GD120">
            <v>10687105</v>
          </cell>
          <cell r="GE120">
            <v>10140797</v>
          </cell>
          <cell r="GF120">
            <v>10168738</v>
          </cell>
          <cell r="GG120">
            <v>10722534</v>
          </cell>
          <cell r="GH120">
            <v>11067905</v>
          </cell>
          <cell r="GI120">
            <v>11601303</v>
          </cell>
          <cell r="GJ120">
            <v>11530631</v>
          </cell>
          <cell r="GK120">
            <v>11435871</v>
          </cell>
          <cell r="GL120">
            <v>11656184</v>
          </cell>
          <cell r="GM120">
            <v>12560742</v>
          </cell>
          <cell r="GN120">
            <v>12060585.26</v>
          </cell>
          <cell r="GO120">
            <v>12663739</v>
          </cell>
          <cell r="GP120">
            <v>12881441.209999999</v>
          </cell>
          <cell r="GQ120">
            <v>-1.8021226316484236E-2</v>
          </cell>
          <cell r="GR120">
            <v>-1.3806189925447961E-2</v>
          </cell>
          <cell r="GS120">
            <v>2.0718278210164146E-2</v>
          </cell>
          <cell r="GT120">
            <v>5.5413587504489423E-2</v>
          </cell>
          <cell r="GU120">
            <v>7.5010611774816605E-2</v>
          </cell>
          <cell r="GV120">
            <v>8.7535542758797782E-2</v>
          </cell>
          <cell r="GW120">
            <v>7.3741572424152108E-2</v>
          </cell>
          <cell r="GX120">
            <v>6.209782725977861E-2</v>
          </cell>
          <cell r="GY120">
            <v>7.3464459348019776E-2</v>
          </cell>
          <cell r="GZ120">
            <v>12.736786094359703</v>
          </cell>
          <cell r="HA120">
            <v>12.535824415019047</v>
          </cell>
          <cell r="HB120">
            <v>12.56492027334852</v>
          </cell>
          <cell r="HC120">
            <v>12.299124900556883</v>
          </cell>
          <cell r="HD120">
            <v>12.09493503049589</v>
          </cell>
          <cell r="HE120">
            <v>12.889904147630567</v>
          </cell>
          <cell r="HF120">
            <v>12.71640974185898</v>
          </cell>
          <cell r="HG120">
            <v>12.882857142857143</v>
          </cell>
          <cell r="HH120">
            <v>2124</v>
          </cell>
          <cell r="HI120" t="str">
            <v>Y</v>
          </cell>
        </row>
        <row r="121">
          <cell r="A121">
            <v>116</v>
          </cell>
          <cell r="B121">
            <v>2151</v>
          </cell>
          <cell r="C121" t="str">
            <v>Exira</v>
          </cell>
          <cell r="D121">
            <v>14.810661218515911</v>
          </cell>
          <cell r="E121">
            <v>29</v>
          </cell>
          <cell r="F121">
            <v>5.4</v>
          </cell>
          <cell r="G121">
            <v>1</v>
          </cell>
          <cell r="H121">
            <v>4.3611175268693403</v>
          </cell>
          <cell r="I121">
            <v>200</v>
          </cell>
          <cell r="J121">
            <v>1.2068554501436446</v>
          </cell>
          <cell r="K121">
            <v>44</v>
          </cell>
          <cell r="L121">
            <v>3.8426844932386812</v>
          </cell>
          <cell r="M121">
            <v>18</v>
          </cell>
          <cell r="N121">
            <v>0</v>
          </cell>
          <cell r="O121">
            <v>6</v>
          </cell>
          <cell r="P121">
            <v>0.19548284972032778</v>
          </cell>
          <cell r="Q121">
            <v>216</v>
          </cell>
          <cell r="R121">
            <v>0</v>
          </cell>
          <cell r="S121">
            <v>8</v>
          </cell>
          <cell r="T121">
            <v>15.006144068236239</v>
          </cell>
          <cell r="U121">
            <v>44</v>
          </cell>
          <cell r="V121">
            <v>0.82343</v>
          </cell>
          <cell r="W121">
            <v>188</v>
          </cell>
          <cell r="X121">
            <v>0</v>
          </cell>
          <cell r="Y121">
            <v>1</v>
          </cell>
          <cell r="Z121">
            <v>1.34</v>
          </cell>
          <cell r="AA121">
            <v>2</v>
          </cell>
          <cell r="AB121">
            <v>0.33</v>
          </cell>
          <cell r="AC121">
            <v>1</v>
          </cell>
          <cell r="AD121">
            <v>1.6700000000000002</v>
          </cell>
          <cell r="AE121">
            <v>2</v>
          </cell>
          <cell r="AF121">
            <v>0</v>
          </cell>
          <cell r="AG121">
            <v>19</v>
          </cell>
          <cell r="AH121">
            <v>0</v>
          </cell>
          <cell r="AI121">
            <v>184</v>
          </cell>
          <cell r="AJ121">
            <v>2.49343</v>
          </cell>
          <cell r="AK121">
            <v>159</v>
          </cell>
          <cell r="AL121">
            <v>17.499569999999999</v>
          </cell>
          <cell r="AM121">
            <v>57</v>
          </cell>
          <cell r="AN121">
            <v>1593899</v>
          </cell>
          <cell r="AO121">
            <v>292</v>
          </cell>
          <cell r="AP121">
            <v>91082159</v>
          </cell>
          <cell r="AQ121">
            <v>319</v>
          </cell>
          <cell r="AR121">
            <v>0.09</v>
          </cell>
          <cell r="AS121">
            <v>8.5466217827265198E-2</v>
          </cell>
          <cell r="AT121">
            <v>0</v>
          </cell>
          <cell r="AU121">
            <v>0.09</v>
          </cell>
          <cell r="AV121">
            <v>112079</v>
          </cell>
          <cell r="AW121">
            <v>222</v>
          </cell>
          <cell r="AX121">
            <v>0</v>
          </cell>
          <cell r="AY121">
            <v>89</v>
          </cell>
          <cell r="AZ121">
            <v>2019</v>
          </cell>
          <cell r="BA121">
            <v>2012</v>
          </cell>
          <cell r="BB121">
            <v>0</v>
          </cell>
          <cell r="BC121">
            <v>267</v>
          </cell>
          <cell r="BD121">
            <v>91082159</v>
          </cell>
          <cell r="BE121">
            <v>321</v>
          </cell>
          <cell r="BF121">
            <v>276.10000000000002</v>
          </cell>
          <cell r="BG121">
            <v>319</v>
          </cell>
          <cell r="BH121">
            <v>329888.297718218</v>
          </cell>
          <cell r="BI121">
            <v>107</v>
          </cell>
          <cell r="BJ121">
            <v>0</v>
          </cell>
          <cell r="BK121">
            <v>267</v>
          </cell>
          <cell r="BL121">
            <v>329888.297718218</v>
          </cell>
          <cell r="BM121">
            <v>128</v>
          </cell>
          <cell r="BN121">
            <v>0</v>
          </cell>
          <cell r="BO121">
            <v>267</v>
          </cell>
          <cell r="BP121">
            <v>491844</v>
          </cell>
          <cell r="BQ121">
            <v>319</v>
          </cell>
          <cell r="BR121">
            <v>397220</v>
          </cell>
          <cell r="BS121">
            <v>312</v>
          </cell>
          <cell r="BT121">
            <v>109923</v>
          </cell>
          <cell r="BU121">
            <v>126</v>
          </cell>
          <cell r="BV121">
            <v>350000</v>
          </cell>
          <cell r="BW121">
            <v>163</v>
          </cell>
          <cell r="BX121">
            <v>0</v>
          </cell>
          <cell r="BY121">
            <v>6</v>
          </cell>
          <cell r="BZ121">
            <v>1348987</v>
          </cell>
          <cell r="CA121">
            <v>284</v>
          </cell>
          <cell r="CB121">
            <v>17805</v>
          </cell>
          <cell r="CC121">
            <v>264</v>
          </cell>
          <cell r="CD121">
            <v>75000</v>
          </cell>
          <cell r="CE121">
            <v>287</v>
          </cell>
          <cell r="CF121">
            <v>0</v>
          </cell>
          <cell r="CG121">
            <v>2</v>
          </cell>
          <cell r="CH121">
            <v>122050</v>
          </cell>
          <cell r="CI121">
            <v>124</v>
          </cell>
          <cell r="CJ121">
            <v>30057</v>
          </cell>
          <cell r="CK121">
            <v>297</v>
          </cell>
          <cell r="CL121">
            <v>152107</v>
          </cell>
          <cell r="CM121">
            <v>162</v>
          </cell>
          <cell r="CN121">
            <v>0</v>
          </cell>
          <cell r="CO121">
            <v>19</v>
          </cell>
          <cell r="CP121">
            <v>0</v>
          </cell>
          <cell r="CQ121">
            <v>185</v>
          </cell>
          <cell r="CR121">
            <v>1593899</v>
          </cell>
          <cell r="CS121">
            <v>292</v>
          </cell>
          <cell r="CT121">
            <v>276.10000000000002</v>
          </cell>
          <cell r="CU121">
            <v>319</v>
          </cell>
          <cell r="CV121">
            <v>5768</v>
          </cell>
          <cell r="CW121">
            <v>184</v>
          </cell>
          <cell r="CX121">
            <v>1709565</v>
          </cell>
          <cell r="CY121">
            <v>313</v>
          </cell>
          <cell r="CZ121">
            <v>265.2</v>
          </cell>
          <cell r="DA121">
            <v>320</v>
          </cell>
          <cell r="DB121">
            <v>5883</v>
          </cell>
          <cell r="DC121">
            <v>185</v>
          </cell>
          <cell r="DD121">
            <v>1608470</v>
          </cell>
          <cell r="DE121">
            <v>322</v>
          </cell>
          <cell r="DF121">
            <v>-101095</v>
          </cell>
          <cell r="DG121">
            <v>342</v>
          </cell>
          <cell r="DH121">
            <v>48298</v>
          </cell>
          <cell r="DI121">
            <v>152</v>
          </cell>
          <cell r="DJ121" t="str">
            <v>101</v>
          </cell>
          <cell r="DK121">
            <v>380.4</v>
          </cell>
          <cell r="DL121">
            <v>386.6</v>
          </cell>
          <cell r="DM121">
            <v>394.1</v>
          </cell>
          <cell r="DN121">
            <v>369.6</v>
          </cell>
          <cell r="DO121">
            <v>358.4</v>
          </cell>
          <cell r="DP121">
            <v>362</v>
          </cell>
          <cell r="DQ121">
            <v>376.2</v>
          </cell>
          <cell r="DR121">
            <v>300</v>
          </cell>
          <cell r="DS121">
            <v>339.7</v>
          </cell>
          <cell r="DT121">
            <v>313</v>
          </cell>
          <cell r="DU121">
            <v>328.1</v>
          </cell>
          <cell r="DV121">
            <v>310</v>
          </cell>
          <cell r="DW121">
            <v>331.4</v>
          </cell>
          <cell r="DX121">
            <v>309</v>
          </cell>
          <cell r="DY121">
            <v>309.89999999999998</v>
          </cell>
          <cell r="DZ121">
            <v>313</v>
          </cell>
          <cell r="EA121">
            <v>317.39999999999998</v>
          </cell>
          <cell r="EB121">
            <v>308</v>
          </cell>
          <cell r="EC121">
            <v>305.2</v>
          </cell>
          <cell r="ED121">
            <v>308</v>
          </cell>
          <cell r="EE121">
            <v>276.10000000000002</v>
          </cell>
          <cell r="EF121">
            <v>319</v>
          </cell>
          <cell r="EG121">
            <v>265.2</v>
          </cell>
          <cell r="EH121">
            <v>319</v>
          </cell>
          <cell r="EI121">
            <v>6010.1772247360486</v>
          </cell>
          <cell r="EJ121">
            <v>38</v>
          </cell>
          <cell r="EK121">
            <v>5086.6779788838612</v>
          </cell>
          <cell r="EL121">
            <v>32</v>
          </cell>
          <cell r="EM121">
            <v>355032</v>
          </cell>
          <cell r="EN121">
            <v>933.3123028391168</v>
          </cell>
          <cell r="EO121">
            <v>312510</v>
          </cell>
          <cell r="EP121">
            <v>808.35488877392652</v>
          </cell>
          <cell r="EQ121">
            <v>204702</v>
          </cell>
          <cell r="ER121">
            <v>519.41639177873628</v>
          </cell>
          <cell r="ES121">
            <v>268242</v>
          </cell>
          <cell r="ET121">
            <v>725.76298701298697</v>
          </cell>
          <cell r="EU121">
            <v>429384</v>
          </cell>
          <cell r="EV121">
            <v>1198.0580357142858</v>
          </cell>
          <cell r="EW121">
            <v>443792</v>
          </cell>
          <cell r="EX121">
            <v>1225.9447513812154</v>
          </cell>
          <cell r="EY121">
            <v>396020</v>
          </cell>
          <cell r="EZ121">
            <v>1052.6847421584264</v>
          </cell>
          <cell r="FA121">
            <v>460757</v>
          </cell>
          <cell r="FB121">
            <v>1224.766081871345</v>
          </cell>
          <cell r="FC121">
            <v>360691</v>
          </cell>
          <cell r="FD121">
            <v>1061.7927583161613</v>
          </cell>
          <cell r="FE121">
            <v>279691</v>
          </cell>
          <cell r="FF121">
            <v>852.45656811947572</v>
          </cell>
          <cell r="FG121">
            <v>274683</v>
          </cell>
          <cell r="FH121">
            <v>828.85636692818355</v>
          </cell>
          <cell r="FI121">
            <v>122701</v>
          </cell>
          <cell r="FJ121">
            <v>395.9373991610197</v>
          </cell>
          <cell r="FK121">
            <v>-305275</v>
          </cell>
          <cell r="FL121">
            <v>-1105.6682361463238</v>
          </cell>
          <cell r="FM121">
            <v>-294039</v>
          </cell>
          <cell r="FN121">
            <v>-1108.7443438914027</v>
          </cell>
          <cell r="FO121">
            <v>0.14352457303266769</v>
          </cell>
          <cell r="FP121">
            <v>0.12176557156488885</v>
          </cell>
          <cell r="FQ121">
            <v>8.1647451583374719E-2</v>
          </cell>
          <cell r="FR121">
            <v>0.10493841408192287</v>
          </cell>
          <cell r="FS121">
            <v>0.16032002473217083</v>
          </cell>
          <cell r="FT121">
            <v>0.15468757461335253</v>
          </cell>
          <cell r="FU121">
            <v>0.13422300161025574</v>
          </cell>
          <cell r="FV121">
            <v>0.18521293636931882</v>
          </cell>
          <cell r="FW121">
            <v>0.13921090495907321</v>
          </cell>
          <cell r="FX121">
            <v>0.11006980232055232</v>
          </cell>
          <cell r="FY121">
            <v>9.8199200486772137E-2</v>
          </cell>
          <cell r="FZ121">
            <v>4.3081245869702606E-2</v>
          </cell>
          <cell r="GA121">
            <v>-0.11348677545882635</v>
          </cell>
          <cell r="GB121">
            <v>-9.4988747926875006E-2</v>
          </cell>
          <cell r="GC121">
            <v>2118635</v>
          </cell>
          <cell r="GD121">
            <v>2253979</v>
          </cell>
          <cell r="GE121">
            <v>2302443</v>
          </cell>
          <cell r="GF121">
            <v>2287943</v>
          </cell>
          <cell r="GG121">
            <v>2248909</v>
          </cell>
          <cell r="GH121">
            <v>2425165</v>
          </cell>
          <cell r="GI121">
            <v>2554443</v>
          </cell>
          <cell r="GJ121">
            <v>2487715</v>
          </cell>
          <cell r="GK121">
            <v>2590968</v>
          </cell>
          <cell r="GL121">
            <v>2541033</v>
          </cell>
          <cell r="GM121">
            <v>2797202</v>
          </cell>
          <cell r="GN121">
            <v>2848130.26</v>
          </cell>
          <cell r="GO121">
            <v>3117937</v>
          </cell>
          <cell r="GP121">
            <v>3095514.01</v>
          </cell>
          <cell r="GQ121">
            <v>0.14776054736311667</v>
          </cell>
          <cell r="GR121">
            <v>7.9855933345554131E-2</v>
          </cell>
          <cell r="GS121">
            <v>0.14960032151187497</v>
          </cell>
          <cell r="GT121">
            <v>0.14334900293182062</v>
          </cell>
          <cell r="GU121">
            <v>0.13387474733019694</v>
          </cell>
          <cell r="GV121">
            <v>6.3507574441678413E-2</v>
          </cell>
          <cell r="GW121">
            <v>-2.0670418781137109E-2</v>
          </cell>
          <cell r="GX121">
            <v>-0.13233428112362863</v>
          </cell>
          <cell r="GY121">
            <v>-0.23235467298422335</v>
          </cell>
          <cell r="GZ121">
            <v>10.327004219409282</v>
          </cell>
          <cell r="HA121">
            <v>10.214713129179867</v>
          </cell>
          <cell r="HB121">
            <v>11.830249396621079</v>
          </cell>
          <cell r="HC121">
            <v>10.500730994152047</v>
          </cell>
          <cell r="HD121">
            <v>10.592105263157896</v>
          </cell>
          <cell r="HE121">
            <v>9.7220291869353712</v>
          </cell>
          <cell r="HF121">
            <v>8.6421499292786415</v>
          </cell>
          <cell r="HG121">
            <v>8.6281250000000007</v>
          </cell>
          <cell r="HH121">
            <v>2151</v>
          </cell>
          <cell r="HI121" t="str">
            <v>Y</v>
          </cell>
        </row>
        <row r="122">
          <cell r="A122">
            <v>117</v>
          </cell>
          <cell r="B122">
            <v>2169</v>
          </cell>
          <cell r="C122" t="str">
            <v>Fairfield</v>
          </cell>
          <cell r="D122">
            <v>12.917145409822897</v>
          </cell>
          <cell r="E122">
            <v>126</v>
          </cell>
          <cell r="F122">
            <v>5.4</v>
          </cell>
          <cell r="G122">
            <v>1</v>
          </cell>
          <cell r="H122">
            <v>4.0525226453079872</v>
          </cell>
          <cell r="I122">
            <v>239</v>
          </cell>
          <cell r="J122">
            <v>0.70929049695318358</v>
          </cell>
          <cell r="K122">
            <v>112</v>
          </cell>
          <cell r="L122">
            <v>2.7553316397165943</v>
          </cell>
          <cell r="M122">
            <v>70</v>
          </cell>
          <cell r="N122">
            <v>0</v>
          </cell>
          <cell r="O122">
            <v>6</v>
          </cell>
          <cell r="P122">
            <v>0.68161853761502489</v>
          </cell>
          <cell r="Q122">
            <v>105</v>
          </cell>
          <cell r="R122">
            <v>0</v>
          </cell>
          <cell r="S122">
            <v>8</v>
          </cell>
          <cell r="T122">
            <v>13.598763947437922</v>
          </cell>
          <cell r="U122">
            <v>127</v>
          </cell>
          <cell r="V122">
            <v>1.1931799999999999</v>
          </cell>
          <cell r="W122">
            <v>74</v>
          </cell>
          <cell r="X122">
            <v>0</v>
          </cell>
          <cell r="Y122">
            <v>1</v>
          </cell>
          <cell r="Z122">
            <v>0.67</v>
          </cell>
          <cell r="AA122">
            <v>81</v>
          </cell>
          <cell r="AB122">
            <v>0</v>
          </cell>
          <cell r="AC122">
            <v>329</v>
          </cell>
          <cell r="AD122">
            <v>0.67</v>
          </cell>
          <cell r="AE122">
            <v>191</v>
          </cell>
          <cell r="AF122">
            <v>0</v>
          </cell>
          <cell r="AG122">
            <v>19</v>
          </cell>
          <cell r="AH122">
            <v>0</v>
          </cell>
          <cell r="AI122">
            <v>184</v>
          </cell>
          <cell r="AJ122">
            <v>1.8631799999999998</v>
          </cell>
          <cell r="AK122">
            <v>225</v>
          </cell>
          <cell r="AL122">
            <v>15.46194</v>
          </cell>
          <cell r="AM122">
            <v>154</v>
          </cell>
          <cell r="AN122">
            <v>8604437</v>
          </cell>
          <cell r="AO122">
            <v>37</v>
          </cell>
          <cell r="AP122">
            <v>555869565</v>
          </cell>
          <cell r="AQ122">
            <v>39</v>
          </cell>
          <cell r="AR122">
            <v>0.04</v>
          </cell>
          <cell r="AS122">
            <v>8.2862027725889964E-2</v>
          </cell>
          <cell r="AT122">
            <v>0</v>
          </cell>
          <cell r="AU122">
            <v>0.04</v>
          </cell>
          <cell r="AV122">
            <v>451186</v>
          </cell>
          <cell r="AW122">
            <v>36</v>
          </cell>
          <cell r="AX122">
            <v>0</v>
          </cell>
          <cell r="AY122">
            <v>89</v>
          </cell>
          <cell r="AZ122">
            <v>2015</v>
          </cell>
          <cell r="BA122">
            <v>2012</v>
          </cell>
          <cell r="BB122">
            <v>14344004</v>
          </cell>
          <cell r="BC122">
            <v>105</v>
          </cell>
          <cell r="BD122">
            <v>570213569</v>
          </cell>
          <cell r="BE122">
            <v>42</v>
          </cell>
          <cell r="BF122">
            <v>1800.2</v>
          </cell>
          <cell r="BG122">
            <v>50</v>
          </cell>
          <cell r="BH122">
            <v>308782.11587601376</v>
          </cell>
          <cell r="BI122">
            <v>139</v>
          </cell>
          <cell r="BJ122">
            <v>7968.0057771358734</v>
          </cell>
          <cell r="BK122">
            <v>151</v>
          </cell>
          <cell r="BL122">
            <v>316750.12165314966</v>
          </cell>
          <cell r="BM122">
            <v>145</v>
          </cell>
          <cell r="BN122">
            <v>2.5155493975977272E-2</v>
          </cell>
          <cell r="BO122">
            <v>174</v>
          </cell>
          <cell r="BP122">
            <v>3001696</v>
          </cell>
          <cell r="BQ122">
            <v>39</v>
          </cell>
          <cell r="BR122">
            <v>2252674</v>
          </cell>
          <cell r="BS122">
            <v>45</v>
          </cell>
          <cell r="BT122">
            <v>394273</v>
          </cell>
          <cell r="BU122">
            <v>44</v>
          </cell>
          <cell r="BV122">
            <v>1531605</v>
          </cell>
          <cell r="BW122">
            <v>20</v>
          </cell>
          <cell r="BX122">
            <v>0</v>
          </cell>
          <cell r="BY122">
            <v>6</v>
          </cell>
          <cell r="BZ122">
            <v>7180248</v>
          </cell>
          <cell r="CA122">
            <v>34</v>
          </cell>
          <cell r="CB122">
            <v>378891</v>
          </cell>
          <cell r="CC122">
            <v>41</v>
          </cell>
          <cell r="CD122">
            <v>663255</v>
          </cell>
          <cell r="CE122">
            <v>26</v>
          </cell>
          <cell r="CF122">
            <v>0</v>
          </cell>
          <cell r="CG122">
            <v>2</v>
          </cell>
          <cell r="CH122">
            <v>382043</v>
          </cell>
          <cell r="CI122">
            <v>40</v>
          </cell>
          <cell r="CJ122">
            <v>0</v>
          </cell>
          <cell r="CK122">
            <v>329</v>
          </cell>
          <cell r="CL122">
            <v>382043</v>
          </cell>
          <cell r="CM122">
            <v>57</v>
          </cell>
          <cell r="CN122">
            <v>0</v>
          </cell>
          <cell r="CO122">
            <v>19</v>
          </cell>
          <cell r="CP122">
            <v>0</v>
          </cell>
          <cell r="CQ122">
            <v>185</v>
          </cell>
          <cell r="CR122">
            <v>8604437</v>
          </cell>
          <cell r="CS122">
            <v>37</v>
          </cell>
          <cell r="CT122">
            <v>1800.2</v>
          </cell>
          <cell r="CU122">
            <v>50</v>
          </cell>
          <cell r="CV122">
            <v>5768</v>
          </cell>
          <cell r="CW122">
            <v>184</v>
          </cell>
          <cell r="CX122">
            <v>10563233</v>
          </cell>
          <cell r="CY122">
            <v>49</v>
          </cell>
          <cell r="CZ122">
            <v>1752.9</v>
          </cell>
          <cell r="DA122">
            <v>52</v>
          </cell>
          <cell r="DB122">
            <v>5883</v>
          </cell>
          <cell r="DC122">
            <v>185</v>
          </cell>
          <cell r="DD122">
            <v>10487390</v>
          </cell>
          <cell r="DE122">
            <v>51</v>
          </cell>
          <cell r="DF122">
            <v>-75843</v>
          </cell>
          <cell r="DG122">
            <v>337</v>
          </cell>
          <cell r="DH122">
            <v>175079</v>
          </cell>
          <cell r="DI122">
            <v>31</v>
          </cell>
          <cell r="DJ122" t="str">
            <v>101</v>
          </cell>
          <cell r="DK122">
            <v>2188.8000000000002</v>
          </cell>
          <cell r="DL122">
            <v>2199.4</v>
          </cell>
          <cell r="DM122">
            <v>2165.3000000000002</v>
          </cell>
          <cell r="DN122">
            <v>2180.1999999999998</v>
          </cell>
          <cell r="DO122">
            <v>2150.8000000000002</v>
          </cell>
          <cell r="DP122">
            <v>2077.9</v>
          </cell>
          <cell r="DQ122">
            <v>2085.8000000000002</v>
          </cell>
          <cell r="DR122">
            <v>41</v>
          </cell>
          <cell r="DS122">
            <v>2065</v>
          </cell>
          <cell r="DT122">
            <v>41</v>
          </cell>
          <cell r="DU122">
            <v>2077</v>
          </cell>
          <cell r="DV122">
            <v>41</v>
          </cell>
          <cell r="DW122">
            <v>2068.5</v>
          </cell>
          <cell r="DX122">
            <v>41</v>
          </cell>
          <cell r="DY122">
            <v>2025.9</v>
          </cell>
          <cell r="DZ122">
            <v>43</v>
          </cell>
          <cell r="EA122">
            <v>1976.5</v>
          </cell>
          <cell r="EB122">
            <v>44</v>
          </cell>
          <cell r="EC122">
            <v>1885.8</v>
          </cell>
          <cell r="ED122">
            <v>46</v>
          </cell>
          <cell r="EE122">
            <v>1800.2</v>
          </cell>
          <cell r="EF122">
            <v>50</v>
          </cell>
          <cell r="EG122">
            <v>1752.9</v>
          </cell>
          <cell r="EH122">
            <v>52</v>
          </cell>
          <cell r="EI122">
            <v>4908.6867476752805</v>
          </cell>
          <cell r="EJ122">
            <v>109</v>
          </cell>
          <cell r="EK122">
            <v>4096.2108505904498</v>
          </cell>
          <cell r="EL122">
            <v>87</v>
          </cell>
          <cell r="EM122">
            <v>739977</v>
          </cell>
          <cell r="EN122">
            <v>338.07428728070175</v>
          </cell>
          <cell r="EO122">
            <v>708469</v>
          </cell>
          <cell r="EP122">
            <v>322.11921433118124</v>
          </cell>
          <cell r="EQ122">
            <v>468885</v>
          </cell>
          <cell r="ER122">
            <v>216.54505149401928</v>
          </cell>
          <cell r="ES122">
            <v>647267</v>
          </cell>
          <cell r="ET122">
            <v>296.88423080451338</v>
          </cell>
          <cell r="EU122">
            <v>721788</v>
          </cell>
          <cell r="EV122">
            <v>335.59047796168863</v>
          </cell>
          <cell r="EW122">
            <v>618205</v>
          </cell>
          <cell r="EX122">
            <v>297.5143173396217</v>
          </cell>
          <cell r="EY122">
            <v>388928</v>
          </cell>
          <cell r="EZ122">
            <v>186.46466583565058</v>
          </cell>
          <cell r="FA122">
            <v>344630</v>
          </cell>
          <cell r="FB122">
            <v>165.22677150254097</v>
          </cell>
          <cell r="FC122">
            <v>382812</v>
          </cell>
          <cell r="FD122">
            <v>185.38111380145278</v>
          </cell>
          <cell r="FE122">
            <v>487505</v>
          </cell>
          <cell r="FF122">
            <v>234.71593644679825</v>
          </cell>
          <cell r="FG122">
            <v>666017</v>
          </cell>
          <cell r="FH122">
            <v>321.98066231568771</v>
          </cell>
          <cell r="FI122">
            <v>756518</v>
          </cell>
          <cell r="FJ122">
            <v>373.42316994915836</v>
          </cell>
          <cell r="FK122">
            <v>386516</v>
          </cell>
          <cell r="FL122">
            <v>214.70725474947227</v>
          </cell>
          <cell r="FM122">
            <v>-260589</v>
          </cell>
          <cell r="FN122">
            <v>-148.66164641451309</v>
          </cell>
          <cell r="FO122">
            <v>6.2839407035718692E-2</v>
          </cell>
          <cell r="FP122">
            <v>5.6840556906185148E-2</v>
          </cell>
          <cell r="FQ122">
            <v>3.6888984521314908E-2</v>
          </cell>
          <cell r="FR122">
            <v>5.0172348828230282E-2</v>
          </cell>
          <cell r="FS122">
            <v>5.2207201371904814E-2</v>
          </cell>
          <cell r="FT122">
            <v>4.3581790769899736E-2</v>
          </cell>
          <cell r="FU122">
            <v>2.6789948038543888E-2</v>
          </cell>
          <cell r="FV122">
            <v>2.4411466412080401E-2</v>
          </cell>
          <cell r="FW122">
            <v>2.7248038636906211E-2</v>
          </cell>
          <cell r="FX122">
            <v>3.2957789650873433E-2</v>
          </cell>
          <cell r="FY122">
            <v>3.8709632797358097E-2</v>
          </cell>
          <cell r="FZ122">
            <v>4.6485359141754418E-2</v>
          </cell>
          <cell r="GA122">
            <v>2.296239052769607E-2</v>
          </cell>
          <cell r="GB122">
            <v>-1.4431685546406494E-2</v>
          </cell>
          <cell r="GC122">
            <v>11035707</v>
          </cell>
          <cell r="GD122">
            <v>11755677</v>
          </cell>
          <cell r="GE122">
            <v>12241820</v>
          </cell>
          <cell r="GF122">
            <v>12253604</v>
          </cell>
          <cell r="GG122">
            <v>13103661</v>
          </cell>
          <cell r="GH122">
            <v>13566733</v>
          </cell>
          <cell r="GI122">
            <v>14128756</v>
          </cell>
          <cell r="GJ122">
            <v>14117546</v>
          </cell>
          <cell r="GK122">
            <v>14049158</v>
          </cell>
          <cell r="GL122">
            <v>14791799</v>
          </cell>
          <cell r="GM122">
            <v>17205459</v>
          </cell>
          <cell r="GN122">
            <v>16274328.390000001</v>
          </cell>
          <cell r="GO122">
            <v>17202570</v>
          </cell>
          <cell r="GP122">
            <v>18056726.580000002</v>
          </cell>
          <cell r="GQ122">
            <v>1.4737755966167524E-2</v>
          </cell>
          <cell r="GR122">
            <v>-7.1543345286635375E-3</v>
          </cell>
          <cell r="GS122">
            <v>-1.4016105402405601E-2</v>
          </cell>
          <cell r="GT122">
            <v>-7.8463429895995612E-3</v>
          </cell>
          <cell r="GU122">
            <v>3.5837057655872799E-2</v>
          </cell>
          <cell r="GV122">
            <v>6.2984072370443886E-2</v>
          </cell>
          <cell r="GW122">
            <v>8.8873761818768465E-2</v>
          </cell>
          <cell r="GX122">
            <v>6.3471048821414175E-2</v>
          </cell>
          <cell r="GY122">
            <v>-3.6682434902084926E-3</v>
          </cell>
          <cell r="GZ122">
            <v>13.642795167856903</v>
          </cell>
          <cell r="HA122">
            <v>14.165675505492199</v>
          </cell>
          <cell r="HB122">
            <v>13.687648860156518</v>
          </cell>
          <cell r="HC122">
            <v>13.175882744836777</v>
          </cell>
          <cell r="HD122">
            <v>13.141029956243687</v>
          </cell>
          <cell r="HE122">
            <v>12.709655407710677</v>
          </cell>
          <cell r="HF122">
            <v>12.163334462893934</v>
          </cell>
          <cell r="HG122">
            <v>13.434328358208955</v>
          </cell>
          <cell r="HH122">
            <v>2169</v>
          </cell>
          <cell r="HI122" t="str">
            <v>Y</v>
          </cell>
        </row>
        <row r="123">
          <cell r="A123">
            <v>118</v>
          </cell>
          <cell r="B123">
            <v>2205</v>
          </cell>
          <cell r="C123" t="str">
            <v>Farragut</v>
          </cell>
          <cell r="D123">
            <v>13.692340937684108</v>
          </cell>
          <cell r="E123">
            <v>76</v>
          </cell>
          <cell r="F123">
            <v>5.4</v>
          </cell>
          <cell r="G123">
            <v>1</v>
          </cell>
          <cell r="H123">
            <v>4.6411862709353873</v>
          </cell>
          <cell r="I123">
            <v>162</v>
          </cell>
          <cell r="J123">
            <v>0</v>
          </cell>
          <cell r="K123">
            <v>272</v>
          </cell>
          <cell r="L123">
            <v>3.6511538663160685</v>
          </cell>
          <cell r="M123">
            <v>25</v>
          </cell>
          <cell r="N123">
            <v>0</v>
          </cell>
          <cell r="O123">
            <v>6</v>
          </cell>
          <cell r="P123">
            <v>3.201730614128017E-2</v>
          </cell>
          <cell r="Q123">
            <v>326</v>
          </cell>
          <cell r="R123">
            <v>0</v>
          </cell>
          <cell r="S123">
            <v>8</v>
          </cell>
          <cell r="T123">
            <v>13.724358243825389</v>
          </cell>
          <cell r="U123">
            <v>115</v>
          </cell>
          <cell r="V123">
            <v>0.43739</v>
          </cell>
          <cell r="W123">
            <v>309</v>
          </cell>
          <cell r="X123">
            <v>0</v>
          </cell>
          <cell r="Y123">
            <v>1</v>
          </cell>
          <cell r="Z123">
            <v>0</v>
          </cell>
          <cell r="AA123">
            <v>249</v>
          </cell>
          <cell r="AB123">
            <v>0.29268</v>
          </cell>
          <cell r="AC123">
            <v>323</v>
          </cell>
          <cell r="AD123">
            <v>0.29268</v>
          </cell>
          <cell r="AE123">
            <v>342</v>
          </cell>
          <cell r="AF123">
            <v>0</v>
          </cell>
          <cell r="AG123">
            <v>19</v>
          </cell>
          <cell r="AH123">
            <v>0</v>
          </cell>
          <cell r="AI123">
            <v>184</v>
          </cell>
          <cell r="AJ123">
            <v>0.73007</v>
          </cell>
          <cell r="AK123">
            <v>346</v>
          </cell>
          <cell r="AL123">
            <v>14.45443</v>
          </cell>
          <cell r="AM123">
            <v>217</v>
          </cell>
          <cell r="AN123">
            <v>1321866</v>
          </cell>
          <cell r="AO123">
            <v>317</v>
          </cell>
          <cell r="AP123">
            <v>91450542</v>
          </cell>
          <cell r="AQ123">
            <v>318</v>
          </cell>
          <cell r="AR123">
            <v>0.11</v>
          </cell>
          <cell r="AS123">
            <v>8.8448921578694217E-2</v>
          </cell>
          <cell r="AT123">
            <v>0</v>
          </cell>
          <cell r="AU123">
            <v>0.11</v>
          </cell>
          <cell r="AV123">
            <v>124885</v>
          </cell>
          <cell r="AW123">
            <v>205</v>
          </cell>
          <cell r="AX123">
            <v>0</v>
          </cell>
          <cell r="AY123">
            <v>89</v>
          </cell>
          <cell r="AZ123">
            <v>0</v>
          </cell>
          <cell r="BA123">
            <v>2012</v>
          </cell>
          <cell r="BB123">
            <v>0</v>
          </cell>
          <cell r="BC123">
            <v>267</v>
          </cell>
          <cell r="BD123">
            <v>91450542</v>
          </cell>
          <cell r="BE123">
            <v>320</v>
          </cell>
          <cell r="BF123">
            <v>263.39999999999998</v>
          </cell>
          <cell r="BG123">
            <v>323</v>
          </cell>
          <cell r="BH123">
            <v>347192.64236902056</v>
          </cell>
          <cell r="BI123">
            <v>90</v>
          </cell>
          <cell r="BJ123">
            <v>0</v>
          </cell>
          <cell r="BK123">
            <v>267</v>
          </cell>
          <cell r="BL123">
            <v>347192.64236902056</v>
          </cell>
          <cell r="BM123">
            <v>110</v>
          </cell>
          <cell r="BN123">
            <v>0</v>
          </cell>
          <cell r="BO123">
            <v>267</v>
          </cell>
          <cell r="BP123">
            <v>493833</v>
          </cell>
          <cell r="BQ123">
            <v>318</v>
          </cell>
          <cell r="BR123">
            <v>424439</v>
          </cell>
          <cell r="BS123">
            <v>304</v>
          </cell>
          <cell r="BT123">
            <v>0</v>
          </cell>
          <cell r="BU123">
            <v>272</v>
          </cell>
          <cell r="BV123">
            <v>333900</v>
          </cell>
          <cell r="BW123">
            <v>180</v>
          </cell>
          <cell r="BX123">
            <v>0</v>
          </cell>
          <cell r="BY123">
            <v>6</v>
          </cell>
          <cell r="BZ123">
            <v>1252172</v>
          </cell>
          <cell r="CA123">
            <v>292</v>
          </cell>
          <cell r="CB123">
            <v>2928</v>
          </cell>
          <cell r="CC123">
            <v>328</v>
          </cell>
          <cell r="CD123">
            <v>40000</v>
          </cell>
          <cell r="CE123">
            <v>326</v>
          </cell>
          <cell r="CF123">
            <v>0</v>
          </cell>
          <cell r="CG123">
            <v>2</v>
          </cell>
          <cell r="CH123">
            <v>0</v>
          </cell>
          <cell r="CI123">
            <v>249</v>
          </cell>
          <cell r="CJ123">
            <v>26766</v>
          </cell>
          <cell r="CK123">
            <v>305</v>
          </cell>
          <cell r="CL123">
            <v>26766</v>
          </cell>
          <cell r="CM123">
            <v>335</v>
          </cell>
          <cell r="CN123">
            <v>0</v>
          </cell>
          <cell r="CO123">
            <v>19</v>
          </cell>
          <cell r="CP123">
            <v>0</v>
          </cell>
          <cell r="CQ123">
            <v>185</v>
          </cell>
          <cell r="CR123">
            <v>1321866</v>
          </cell>
          <cell r="CS123">
            <v>317</v>
          </cell>
          <cell r="CT123">
            <v>263.39999999999998</v>
          </cell>
          <cell r="CU123">
            <v>323</v>
          </cell>
          <cell r="CV123">
            <v>5854</v>
          </cell>
          <cell r="CW123">
            <v>54</v>
          </cell>
          <cell r="CX123">
            <v>1570174</v>
          </cell>
          <cell r="CY123">
            <v>325</v>
          </cell>
          <cell r="CZ123">
            <v>248</v>
          </cell>
          <cell r="DA123">
            <v>326</v>
          </cell>
          <cell r="DB123">
            <v>5969</v>
          </cell>
          <cell r="DC123">
            <v>54</v>
          </cell>
          <cell r="DD123">
            <v>1557363</v>
          </cell>
          <cell r="DE123">
            <v>326</v>
          </cell>
          <cell r="DF123">
            <v>-12811</v>
          </cell>
          <cell r="DG123">
            <v>291</v>
          </cell>
          <cell r="DH123">
            <v>77051</v>
          </cell>
          <cell r="DI123">
            <v>106</v>
          </cell>
          <cell r="DJ123" t="str">
            <v>101</v>
          </cell>
          <cell r="DK123">
            <v>390</v>
          </cell>
          <cell r="DL123">
            <v>368</v>
          </cell>
          <cell r="DM123">
            <v>383</v>
          </cell>
          <cell r="DN123">
            <v>378</v>
          </cell>
          <cell r="DO123">
            <v>361</v>
          </cell>
          <cell r="DP123">
            <v>350.7</v>
          </cell>
          <cell r="DQ123">
            <v>317.39999999999998</v>
          </cell>
          <cell r="DR123">
            <v>325</v>
          </cell>
          <cell r="DS123">
            <v>305.10000000000002</v>
          </cell>
          <cell r="DT123">
            <v>328</v>
          </cell>
          <cell r="DU123">
            <v>299.5</v>
          </cell>
          <cell r="DV123">
            <v>324</v>
          </cell>
          <cell r="DW123">
            <v>304.3</v>
          </cell>
          <cell r="DX123">
            <v>318</v>
          </cell>
          <cell r="DY123">
            <v>307.3</v>
          </cell>
          <cell r="DZ123">
            <v>314</v>
          </cell>
          <cell r="EA123">
            <v>291.2</v>
          </cell>
          <cell r="EB123">
            <v>319</v>
          </cell>
          <cell r="EC123">
            <v>261.3</v>
          </cell>
          <cell r="ED123">
            <v>327</v>
          </cell>
          <cell r="EE123">
            <v>263.39999999999998</v>
          </cell>
          <cell r="EF123">
            <v>323</v>
          </cell>
          <cell r="EG123">
            <v>248</v>
          </cell>
          <cell r="EH123">
            <v>325</v>
          </cell>
          <cell r="EI123">
            <v>5330.1048387096771</v>
          </cell>
          <cell r="EJ123">
            <v>78</v>
          </cell>
          <cell r="EK123">
            <v>5049.0806451612907</v>
          </cell>
          <cell r="EL123">
            <v>34</v>
          </cell>
          <cell r="EM123">
            <v>55440</v>
          </cell>
          <cell r="EN123">
            <v>142.15384615384616</v>
          </cell>
          <cell r="EO123">
            <v>100330</v>
          </cell>
          <cell r="EP123">
            <v>272.63586956521738</v>
          </cell>
          <cell r="EQ123">
            <v>381036</v>
          </cell>
          <cell r="ER123">
            <v>994.87206266318537</v>
          </cell>
          <cell r="ES123">
            <v>569520</v>
          </cell>
          <cell r="ET123">
            <v>1506.6666666666667</v>
          </cell>
          <cell r="EU123">
            <v>796431</v>
          </cell>
          <cell r="EV123">
            <v>2206.1800554016622</v>
          </cell>
          <cell r="EW123">
            <v>929660</v>
          </cell>
          <cell r="EX123">
            <v>2650.8696891930426</v>
          </cell>
          <cell r="EY123">
            <v>1135217</v>
          </cell>
          <cell r="EZ123">
            <v>3576.6131064902333</v>
          </cell>
          <cell r="FA123">
            <v>1209585</v>
          </cell>
          <cell r="FB123">
            <v>3810.9168241965976</v>
          </cell>
          <cell r="FC123">
            <v>1335021</v>
          </cell>
          <cell r="FD123">
            <v>4375.6833824975411</v>
          </cell>
          <cell r="FE123">
            <v>1126499</v>
          </cell>
          <cell r="FF123">
            <v>3761.2654424040065</v>
          </cell>
          <cell r="FG123">
            <v>1193002</v>
          </cell>
          <cell r="FH123">
            <v>3920.4797896812356</v>
          </cell>
          <cell r="FI123">
            <v>1015348</v>
          </cell>
          <cell r="FJ123">
            <v>3304.0937194923526</v>
          </cell>
          <cell r="FK123">
            <v>728153</v>
          </cell>
          <cell r="FL123">
            <v>2764.4381169324224</v>
          </cell>
          <cell r="FM123">
            <v>648636</v>
          </cell>
          <cell r="FN123">
            <v>2615.4677419354839</v>
          </cell>
          <cell r="FO123">
            <v>2.3595907318817139E-2</v>
          </cell>
          <cell r="FP123">
            <v>4.514679796571669E-2</v>
          </cell>
          <cell r="FQ123">
            <v>0.15990049337860482</v>
          </cell>
          <cell r="FR123">
            <v>0.20648727981506351</v>
          </cell>
          <cell r="FS123">
            <v>0.2627369166957797</v>
          </cell>
          <cell r="FT123">
            <v>0.29064427199496784</v>
          </cell>
          <cell r="FU123">
            <v>0.32450393975385294</v>
          </cell>
          <cell r="FV123">
            <v>0.51672388890811249</v>
          </cell>
          <cell r="FW123">
            <v>0.56795990734103219</v>
          </cell>
          <cell r="FX123">
            <v>0.42542563372047792</v>
          </cell>
          <cell r="FY123">
            <v>0.43588054481688482</v>
          </cell>
          <cell r="FZ123">
            <v>0.37404209017157836</v>
          </cell>
          <cell r="GA123">
            <v>0.28470300924151976</v>
          </cell>
          <cell r="GB123">
            <v>0.24138686091700415</v>
          </cell>
          <cell r="GC123">
            <v>2294120</v>
          </cell>
          <cell r="GD123">
            <v>2121976</v>
          </cell>
          <cell r="GE123">
            <v>2001921</v>
          </cell>
          <cell r="GF123">
            <v>2188616</v>
          </cell>
          <cell r="GG123">
            <v>2234856</v>
          </cell>
          <cell r="GH123">
            <v>2268958</v>
          </cell>
          <cell r="GI123">
            <v>2363098</v>
          </cell>
          <cell r="GJ123">
            <v>2340873</v>
          </cell>
          <cell r="GK123">
            <v>2350555</v>
          </cell>
          <cell r="GL123">
            <v>2647934</v>
          </cell>
          <cell r="GM123">
            <v>2736993</v>
          </cell>
          <cell r="GN123">
            <v>2714528.73</v>
          </cell>
          <cell r="GO123">
            <v>2844783</v>
          </cell>
          <cell r="GP123">
            <v>2687122.23</v>
          </cell>
          <cell r="GQ123">
            <v>0.42992667870116558</v>
          </cell>
          <cell r="GR123">
            <v>0.46181089595984703</v>
          </cell>
          <cell r="GS123">
            <v>0.47852004129636488</v>
          </cell>
          <cell r="GT123">
            <v>0.46132536222993148</v>
          </cell>
          <cell r="GU123">
            <v>0.31013347586102114</v>
          </cell>
          <cell r="GV123">
            <v>0.14827686878919547</v>
          </cell>
          <cell r="GW123">
            <v>6.4887893199025604E-2</v>
          </cell>
          <cell r="GX123">
            <v>2.6036881167737492E-2</v>
          </cell>
          <cell r="GY123">
            <v>6.0100053917388679E-2</v>
          </cell>
          <cell r="GZ123">
            <v>10.857247976453275</v>
          </cell>
          <cell r="HA123">
            <v>10.060326472675657</v>
          </cell>
          <cell r="HB123">
            <v>9.7030716723549482</v>
          </cell>
          <cell r="HC123">
            <v>9.8840477863668301</v>
          </cell>
          <cell r="HD123">
            <v>9.3183415319747009</v>
          </cell>
          <cell r="HE123">
            <v>8.6191145467322556</v>
          </cell>
          <cell r="HF123">
            <v>8.4927536231884062</v>
          </cell>
          <cell r="HG123">
            <v>7.1189189189189186</v>
          </cell>
          <cell r="HH123">
            <v>2205</v>
          </cell>
          <cell r="HI123" t="str">
            <v>Y</v>
          </cell>
        </row>
        <row r="124">
          <cell r="A124">
            <v>119</v>
          </cell>
          <cell r="B124">
            <v>2295</v>
          </cell>
          <cell r="C124" t="str">
            <v>Forest City</v>
          </cell>
          <cell r="D124">
            <v>15.312328858760342</v>
          </cell>
          <cell r="E124">
            <v>14</v>
          </cell>
          <cell r="F124">
            <v>5.4</v>
          </cell>
          <cell r="G124">
            <v>1</v>
          </cell>
          <cell r="H124">
            <v>7.7154902462263557</v>
          </cell>
          <cell r="I124">
            <v>3</v>
          </cell>
          <cell r="J124">
            <v>0.77595903145467515</v>
          </cell>
          <cell r="K124">
            <v>100</v>
          </cell>
          <cell r="L124">
            <v>1.4208804116854032</v>
          </cell>
          <cell r="M124">
            <v>214</v>
          </cell>
          <cell r="N124">
            <v>0</v>
          </cell>
          <cell r="O124">
            <v>6</v>
          </cell>
          <cell r="P124">
            <v>7.7925141435146617E-2</v>
          </cell>
          <cell r="Q124">
            <v>287</v>
          </cell>
          <cell r="R124">
            <v>0</v>
          </cell>
          <cell r="S124">
            <v>8</v>
          </cell>
          <cell r="T124">
            <v>15.390254000195489</v>
          </cell>
          <cell r="U124">
            <v>26</v>
          </cell>
          <cell r="V124">
            <v>1.01491</v>
          </cell>
          <cell r="W124">
            <v>120</v>
          </cell>
          <cell r="X124">
            <v>0</v>
          </cell>
          <cell r="Y124">
            <v>1</v>
          </cell>
          <cell r="Z124">
            <v>0</v>
          </cell>
          <cell r="AA124">
            <v>249</v>
          </cell>
          <cell r="AB124">
            <v>0.33</v>
          </cell>
          <cell r="AC124">
            <v>1</v>
          </cell>
          <cell r="AD124">
            <v>0.33</v>
          </cell>
          <cell r="AE124">
            <v>244</v>
          </cell>
          <cell r="AF124">
            <v>0</v>
          </cell>
          <cell r="AG124">
            <v>19</v>
          </cell>
          <cell r="AH124">
            <v>0</v>
          </cell>
          <cell r="AI124">
            <v>184</v>
          </cell>
          <cell r="AJ124">
            <v>1.34491</v>
          </cell>
          <cell r="AK124">
            <v>287</v>
          </cell>
          <cell r="AL124">
            <v>16.73516</v>
          </cell>
          <cell r="AM124">
            <v>88</v>
          </cell>
          <cell r="AN124">
            <v>4126067</v>
          </cell>
          <cell r="AO124">
            <v>98</v>
          </cell>
          <cell r="AP124">
            <v>246326149</v>
          </cell>
          <cell r="AQ124">
            <v>114</v>
          </cell>
          <cell r="AR124">
            <v>0.1</v>
          </cell>
          <cell r="AS124">
            <v>8.0063610780591918E-2</v>
          </cell>
          <cell r="AT124">
            <v>0</v>
          </cell>
          <cell r="AU124">
            <v>0.1</v>
          </cell>
          <cell r="AV124">
            <v>486281</v>
          </cell>
          <cell r="AW124">
            <v>32</v>
          </cell>
          <cell r="AX124">
            <v>0</v>
          </cell>
          <cell r="AY124">
            <v>89</v>
          </cell>
          <cell r="AZ124">
            <v>0</v>
          </cell>
          <cell r="BA124">
            <v>2014</v>
          </cell>
          <cell r="BB124">
            <v>11386166</v>
          </cell>
          <cell r="BC124">
            <v>118</v>
          </cell>
          <cell r="BD124">
            <v>257712315</v>
          </cell>
          <cell r="BE124">
            <v>113</v>
          </cell>
          <cell r="BF124">
            <v>1242.9000000000001</v>
          </cell>
          <cell r="BG124">
            <v>88</v>
          </cell>
          <cell r="BH124">
            <v>198186.61919703917</v>
          </cell>
          <cell r="BI124">
            <v>316</v>
          </cell>
          <cell r="BJ124">
            <v>9160.9670930887442</v>
          </cell>
          <cell r="BK124">
            <v>141</v>
          </cell>
          <cell r="BL124">
            <v>207347.58629012792</v>
          </cell>
          <cell r="BM124">
            <v>314</v>
          </cell>
          <cell r="BN124">
            <v>4.4181691511327274E-2</v>
          </cell>
          <cell r="BO124">
            <v>120</v>
          </cell>
          <cell r="BP124">
            <v>1330161</v>
          </cell>
          <cell r="BQ124">
            <v>116</v>
          </cell>
          <cell r="BR124">
            <v>1900527</v>
          </cell>
          <cell r="BS124">
            <v>56</v>
          </cell>
          <cell r="BT124">
            <v>191139</v>
          </cell>
          <cell r="BU124">
            <v>88</v>
          </cell>
          <cell r="BV124">
            <v>350000</v>
          </cell>
          <cell r="BW124">
            <v>163</v>
          </cell>
          <cell r="BX124">
            <v>0</v>
          </cell>
          <cell r="BY124">
            <v>6</v>
          </cell>
          <cell r="BZ124">
            <v>3771827</v>
          </cell>
          <cell r="CA124">
            <v>84</v>
          </cell>
          <cell r="CB124">
            <v>19195</v>
          </cell>
          <cell r="CC124">
            <v>258</v>
          </cell>
          <cell r="CD124">
            <v>250000</v>
          </cell>
          <cell r="CE124">
            <v>99</v>
          </cell>
          <cell r="CF124">
            <v>0</v>
          </cell>
          <cell r="CG124">
            <v>2</v>
          </cell>
          <cell r="CH124">
            <v>0</v>
          </cell>
          <cell r="CI124">
            <v>249</v>
          </cell>
          <cell r="CJ124">
            <v>85045</v>
          </cell>
          <cell r="CK124">
            <v>102</v>
          </cell>
          <cell r="CL124">
            <v>85045</v>
          </cell>
          <cell r="CM124">
            <v>238</v>
          </cell>
          <cell r="CN124">
            <v>0</v>
          </cell>
          <cell r="CO124">
            <v>19</v>
          </cell>
          <cell r="CP124">
            <v>0</v>
          </cell>
          <cell r="CQ124">
            <v>185</v>
          </cell>
          <cell r="CR124">
            <v>4126067</v>
          </cell>
          <cell r="CS124">
            <v>98</v>
          </cell>
          <cell r="CT124">
            <v>1242.9000000000001</v>
          </cell>
          <cell r="CU124">
            <v>88</v>
          </cell>
          <cell r="CV124">
            <v>5768</v>
          </cell>
          <cell r="CW124">
            <v>184</v>
          </cell>
          <cell r="CX124">
            <v>7169047</v>
          </cell>
          <cell r="CY124">
            <v>88</v>
          </cell>
          <cell r="CZ124">
            <v>1125</v>
          </cell>
          <cell r="DA124">
            <v>101</v>
          </cell>
          <cell r="DB124">
            <v>5883</v>
          </cell>
          <cell r="DC124">
            <v>185</v>
          </cell>
          <cell r="DD124">
            <v>7240737</v>
          </cell>
          <cell r="DE124">
            <v>92</v>
          </cell>
          <cell r="DF124">
            <v>71690</v>
          </cell>
          <cell r="DG124">
            <v>142</v>
          </cell>
          <cell r="DH124">
            <v>622362</v>
          </cell>
          <cell r="DI124">
            <v>2</v>
          </cell>
          <cell r="DJ124" t="str">
            <v>101</v>
          </cell>
          <cell r="DK124">
            <v>1479.9</v>
          </cell>
          <cell r="DL124">
            <v>1478</v>
          </cell>
          <cell r="DM124">
            <v>1473</v>
          </cell>
          <cell r="DN124">
            <v>1446.7</v>
          </cell>
          <cell r="DO124">
            <v>1440.8</v>
          </cell>
          <cell r="DP124">
            <v>1420.6</v>
          </cell>
          <cell r="DQ124">
            <v>1413.2</v>
          </cell>
          <cell r="DR124">
            <v>77</v>
          </cell>
          <cell r="DS124">
            <v>1383.5</v>
          </cell>
          <cell r="DT124">
            <v>80</v>
          </cell>
          <cell r="DU124">
            <v>1391.9</v>
          </cell>
          <cell r="DV124">
            <v>80</v>
          </cell>
          <cell r="DW124">
            <v>1388.6</v>
          </cell>
          <cell r="DX124">
            <v>78</v>
          </cell>
          <cell r="DY124">
            <v>1316.6</v>
          </cell>
          <cell r="DZ124">
            <v>85</v>
          </cell>
          <cell r="EA124">
            <v>1278.7</v>
          </cell>
          <cell r="EB124">
            <v>86</v>
          </cell>
          <cell r="EC124">
            <v>1260.9000000000001</v>
          </cell>
          <cell r="ED124">
            <v>87</v>
          </cell>
          <cell r="EE124">
            <v>1242.9000000000001</v>
          </cell>
          <cell r="EF124">
            <v>88</v>
          </cell>
          <cell r="EG124">
            <v>1125</v>
          </cell>
          <cell r="EH124">
            <v>101</v>
          </cell>
          <cell r="EI124">
            <v>3667.6151111111112</v>
          </cell>
          <cell r="EJ124">
            <v>271</v>
          </cell>
          <cell r="EK124">
            <v>3352.7351111111111</v>
          </cell>
          <cell r="EL124">
            <v>191</v>
          </cell>
          <cell r="EM124">
            <v>370552</v>
          </cell>
          <cell r="EN124">
            <v>250.38989120886544</v>
          </cell>
          <cell r="EO124">
            <v>203040</v>
          </cell>
          <cell r="EP124">
            <v>137.37483085250338</v>
          </cell>
          <cell r="EQ124">
            <v>206289</v>
          </cell>
          <cell r="ER124">
            <v>140.0468431771894</v>
          </cell>
          <cell r="ES124">
            <v>546858</v>
          </cell>
          <cell r="ET124">
            <v>378.00373263288861</v>
          </cell>
          <cell r="EU124">
            <v>519961</v>
          </cell>
          <cell r="EV124">
            <v>360.88353692393116</v>
          </cell>
          <cell r="EW124">
            <v>717883</v>
          </cell>
          <cell r="EX124">
            <v>505.33788540053501</v>
          </cell>
          <cell r="EY124">
            <v>1036165</v>
          </cell>
          <cell r="EZ124">
            <v>733.20478347013864</v>
          </cell>
          <cell r="FA124">
            <v>1267741</v>
          </cell>
          <cell r="FB124">
            <v>897.07118596093972</v>
          </cell>
          <cell r="FC124">
            <v>1104519</v>
          </cell>
          <cell r="FD124">
            <v>798.3512829779545</v>
          </cell>
          <cell r="FE124">
            <v>1163626</v>
          </cell>
          <cell r="FF124">
            <v>835.99827573819948</v>
          </cell>
          <cell r="FG124">
            <v>1014603</v>
          </cell>
          <cell r="FH124">
            <v>730.66613855681987</v>
          </cell>
          <cell r="FI124">
            <v>652764</v>
          </cell>
          <cell r="FJ124">
            <v>495.7952301382349</v>
          </cell>
          <cell r="FK124">
            <v>240465</v>
          </cell>
          <cell r="FL124">
            <v>193.47091479604151</v>
          </cell>
          <cell r="FM124">
            <v>363135</v>
          </cell>
          <cell r="FN124">
            <v>322.78666666666669</v>
          </cell>
          <cell r="FO124">
            <v>4.5225150588991708E-2</v>
          </cell>
          <cell r="FP124">
            <v>2.3827372656634697E-2</v>
          </cell>
          <cell r="FQ124">
            <v>2.3698919671427919E-2</v>
          </cell>
          <cell r="FR124">
            <v>5.965234053336059E-2</v>
          </cell>
          <cell r="FS124">
            <v>5.3940084461984589E-2</v>
          </cell>
          <cell r="FT124">
            <v>7.0733654143357125E-2</v>
          </cell>
          <cell r="FU124">
            <v>9.784185419692655E-2</v>
          </cell>
          <cell r="FV124">
            <v>0.12946250544175289</v>
          </cell>
          <cell r="FW124">
            <v>0.10925393065041816</v>
          </cell>
          <cell r="FX124">
            <v>0.11314419086208968</v>
          </cell>
          <cell r="FY124">
            <v>8.4469665938694483E-2</v>
          </cell>
          <cell r="FZ124">
            <v>5.6061717667564792E-2</v>
          </cell>
          <cell r="GA124">
            <v>2.1042932780927726E-2</v>
          </cell>
          <cell r="GB124">
            <v>3.069006120249047E-2</v>
          </cell>
          <cell r="GC124">
            <v>7822942</v>
          </cell>
          <cell r="GD124">
            <v>8318252</v>
          </cell>
          <cell r="GE124">
            <v>8498285</v>
          </cell>
          <cell r="GF124">
            <v>8620561</v>
          </cell>
          <cell r="GG124">
            <v>9119642</v>
          </cell>
          <cell r="GH124">
            <v>9431218</v>
          </cell>
          <cell r="GI124">
            <v>9554037</v>
          </cell>
          <cell r="GJ124">
            <v>9792341</v>
          </cell>
          <cell r="GK124">
            <v>10109650</v>
          </cell>
          <cell r="GL124">
            <v>10284452</v>
          </cell>
          <cell r="GM124">
            <v>12011448</v>
          </cell>
          <cell r="GN124">
            <v>11643667.5</v>
          </cell>
          <cell r="GO124">
            <v>11744991</v>
          </cell>
          <cell r="GP124">
            <v>11832332.220000003</v>
          </cell>
          <cell r="GQ124">
            <v>2.8983289195026758E-2</v>
          </cell>
          <cell r="GR124">
            <v>5.52794198364807E-2</v>
          </cell>
          <cell r="GS124">
            <v>0.10684708242416781</v>
          </cell>
          <cell r="GT124">
            <v>8.8961864504306348E-2</v>
          </cell>
          <cell r="GU124">
            <v>7.3756429986528496E-2</v>
          </cell>
          <cell r="GV124">
            <v>6.170290462720069E-2</v>
          </cell>
          <cell r="GW124">
            <v>1.8350433998686976E-2</v>
          </cell>
          <cell r="GX124">
            <v>1.7997850976918259E-3</v>
          </cell>
          <cell r="GY124">
            <v>1.6808364943107446E-2</v>
          </cell>
          <cell r="GZ124">
            <v>12.159443373291976</v>
          </cell>
          <cell r="HA124">
            <v>12.706636631433026</v>
          </cell>
          <cell r="HB124">
            <v>12.592238078663417</v>
          </cell>
          <cell r="HC124">
            <v>11.950625869262865</v>
          </cell>
          <cell r="HD124">
            <v>11.645036829182743</v>
          </cell>
          <cell r="HE124">
            <v>11.893548960369646</v>
          </cell>
          <cell r="HF124">
            <v>12.044239631336405</v>
          </cell>
          <cell r="HG124">
            <v>12.066990291262137</v>
          </cell>
          <cell r="HH124">
            <v>2295</v>
          </cell>
          <cell r="HI124" t="str">
            <v>Y</v>
          </cell>
        </row>
        <row r="125">
          <cell r="A125">
            <v>120</v>
          </cell>
          <cell r="B125">
            <v>2313</v>
          </cell>
          <cell r="C125" t="str">
            <v>Fort Dodge</v>
          </cell>
          <cell r="D125">
            <v>14.146297996510265</v>
          </cell>
          <cell r="E125">
            <v>54</v>
          </cell>
          <cell r="F125">
            <v>5.4</v>
          </cell>
          <cell r="G125">
            <v>1</v>
          </cell>
          <cell r="H125">
            <v>6.3290325403111591</v>
          </cell>
          <cell r="I125">
            <v>14</v>
          </cell>
          <cell r="J125">
            <v>0.70376096813304734</v>
          </cell>
          <cell r="K125">
            <v>113</v>
          </cell>
          <cell r="L125">
            <v>1.7135049658891588</v>
          </cell>
          <cell r="M125">
            <v>167</v>
          </cell>
          <cell r="N125">
            <v>0</v>
          </cell>
          <cell r="O125">
            <v>6</v>
          </cell>
          <cell r="P125">
            <v>0.77600600929128971</v>
          </cell>
          <cell r="Q125">
            <v>90</v>
          </cell>
          <cell r="R125">
            <v>0</v>
          </cell>
          <cell r="S125">
            <v>8</v>
          </cell>
          <cell r="T125">
            <v>14.922304005801555</v>
          </cell>
          <cell r="U125">
            <v>49</v>
          </cell>
          <cell r="V125">
            <v>1.5299199999999999</v>
          </cell>
          <cell r="W125">
            <v>33</v>
          </cell>
          <cell r="X125">
            <v>0</v>
          </cell>
          <cell r="Y125">
            <v>1</v>
          </cell>
          <cell r="Z125">
            <v>0.67</v>
          </cell>
          <cell r="AA125">
            <v>81</v>
          </cell>
          <cell r="AB125">
            <v>0.33</v>
          </cell>
          <cell r="AC125">
            <v>1</v>
          </cell>
          <cell r="AD125">
            <v>1</v>
          </cell>
          <cell r="AE125">
            <v>78</v>
          </cell>
          <cell r="AF125">
            <v>0</v>
          </cell>
          <cell r="AG125">
            <v>19</v>
          </cell>
          <cell r="AH125">
            <v>0</v>
          </cell>
          <cell r="AI125">
            <v>184</v>
          </cell>
          <cell r="AJ125">
            <v>2.5299199999999997</v>
          </cell>
          <cell r="AK125">
            <v>155</v>
          </cell>
          <cell r="AL125">
            <v>17.452220000000001</v>
          </cell>
          <cell r="AM125">
            <v>60</v>
          </cell>
          <cell r="AN125">
            <v>14285730</v>
          </cell>
          <cell r="AO125">
            <v>25</v>
          </cell>
          <cell r="AP125">
            <v>817038776</v>
          </cell>
          <cell r="AQ125">
            <v>27</v>
          </cell>
          <cell r="AR125">
            <v>0.03</v>
          </cell>
          <cell r="AS125">
            <v>5.9599185859576735E-2</v>
          </cell>
          <cell r="AT125">
            <v>0</v>
          </cell>
          <cell r="AU125">
            <v>0.03</v>
          </cell>
          <cell r="AV125">
            <v>646474</v>
          </cell>
          <cell r="AW125">
            <v>12</v>
          </cell>
          <cell r="AX125">
            <v>0</v>
          </cell>
          <cell r="AY125">
            <v>89</v>
          </cell>
          <cell r="AZ125">
            <v>2014</v>
          </cell>
          <cell r="BA125">
            <v>2014</v>
          </cell>
          <cell r="BB125">
            <v>26586313</v>
          </cell>
          <cell r="BC125">
            <v>69</v>
          </cell>
          <cell r="BD125">
            <v>843625089</v>
          </cell>
          <cell r="BE125">
            <v>31</v>
          </cell>
          <cell r="BF125">
            <v>3956.5</v>
          </cell>
          <cell r="BG125">
            <v>24</v>
          </cell>
          <cell r="BH125">
            <v>206505.44066725642</v>
          </cell>
          <cell r="BI125">
            <v>304</v>
          </cell>
          <cell r="BJ125">
            <v>6719.6544926071019</v>
          </cell>
          <cell r="BK125">
            <v>169</v>
          </cell>
          <cell r="BL125">
            <v>213225.09515986353</v>
          </cell>
          <cell r="BM125">
            <v>307</v>
          </cell>
          <cell r="BN125">
            <v>3.1514369767635018E-2</v>
          </cell>
          <cell r="BO125">
            <v>148</v>
          </cell>
          <cell r="BP125">
            <v>4412009</v>
          </cell>
          <cell r="BQ125">
            <v>27</v>
          </cell>
          <cell r="BR125">
            <v>5171065</v>
          </cell>
          <cell r="BS125">
            <v>21</v>
          </cell>
          <cell r="BT125">
            <v>575000</v>
          </cell>
          <cell r="BU125">
            <v>29</v>
          </cell>
          <cell r="BV125">
            <v>1400000</v>
          </cell>
          <cell r="BW125">
            <v>22</v>
          </cell>
          <cell r="BX125">
            <v>0</v>
          </cell>
          <cell r="BY125">
            <v>6</v>
          </cell>
          <cell r="BZ125">
            <v>11558074</v>
          </cell>
          <cell r="CA125">
            <v>23</v>
          </cell>
          <cell r="CB125">
            <v>634027</v>
          </cell>
          <cell r="CC125">
            <v>30</v>
          </cell>
          <cell r="CD125">
            <v>1250000</v>
          </cell>
          <cell r="CE125">
            <v>17</v>
          </cell>
          <cell r="CF125">
            <v>0</v>
          </cell>
          <cell r="CG125">
            <v>2</v>
          </cell>
          <cell r="CH125">
            <v>565229</v>
          </cell>
          <cell r="CI125">
            <v>30</v>
          </cell>
          <cell r="CJ125">
            <v>278400</v>
          </cell>
          <cell r="CK125">
            <v>30</v>
          </cell>
          <cell r="CL125">
            <v>843629</v>
          </cell>
          <cell r="CM125">
            <v>27</v>
          </cell>
          <cell r="CN125">
            <v>0</v>
          </cell>
          <cell r="CO125">
            <v>19</v>
          </cell>
          <cell r="CP125">
            <v>0</v>
          </cell>
          <cell r="CQ125">
            <v>185</v>
          </cell>
          <cell r="CR125">
            <v>14285730</v>
          </cell>
          <cell r="CS125">
            <v>25</v>
          </cell>
          <cell r="CT125">
            <v>3956.5</v>
          </cell>
          <cell r="CU125">
            <v>24</v>
          </cell>
          <cell r="CV125">
            <v>5795</v>
          </cell>
          <cell r="CW125">
            <v>131</v>
          </cell>
          <cell r="CX125">
            <v>22927918</v>
          </cell>
          <cell r="CY125">
            <v>25</v>
          </cell>
          <cell r="CZ125">
            <v>3816.8</v>
          </cell>
          <cell r="DA125">
            <v>25</v>
          </cell>
          <cell r="DB125">
            <v>5910</v>
          </cell>
          <cell r="DC125">
            <v>131</v>
          </cell>
          <cell r="DD125">
            <v>23157197</v>
          </cell>
          <cell r="DE125">
            <v>25</v>
          </cell>
          <cell r="DF125">
            <v>229279</v>
          </cell>
          <cell r="DG125">
            <v>49</v>
          </cell>
          <cell r="DH125">
            <v>599909</v>
          </cell>
          <cell r="DI125">
            <v>3</v>
          </cell>
          <cell r="DJ125" t="str">
            <v>101</v>
          </cell>
          <cell r="DK125">
            <v>4714.7</v>
          </cell>
          <cell r="DL125">
            <v>4811.6000000000004</v>
          </cell>
          <cell r="DM125">
            <v>4567.5</v>
          </cell>
          <cell r="DN125">
            <v>4424.8</v>
          </cell>
          <cell r="DO125">
            <v>4429.8</v>
          </cell>
          <cell r="DP125">
            <v>4286.3</v>
          </cell>
          <cell r="DQ125">
            <v>4332.8</v>
          </cell>
          <cell r="DR125">
            <v>20</v>
          </cell>
          <cell r="DS125">
            <v>4215.8</v>
          </cell>
          <cell r="DT125">
            <v>21</v>
          </cell>
          <cell r="DU125">
            <v>4169.8999999999996</v>
          </cell>
          <cell r="DV125">
            <v>22</v>
          </cell>
          <cell r="DW125">
            <v>4090.5</v>
          </cell>
          <cell r="DX125">
            <v>23</v>
          </cell>
          <cell r="DY125">
            <v>4079.2</v>
          </cell>
          <cell r="DZ125">
            <v>23</v>
          </cell>
          <cell r="EA125">
            <v>4035.1</v>
          </cell>
          <cell r="EB125">
            <v>23</v>
          </cell>
          <cell r="EC125">
            <v>3983.1</v>
          </cell>
          <cell r="ED125">
            <v>23</v>
          </cell>
          <cell r="EE125">
            <v>3956.5</v>
          </cell>
          <cell r="EF125">
            <v>24</v>
          </cell>
          <cell r="EG125">
            <v>3816.8</v>
          </cell>
          <cell r="EH125">
            <v>25</v>
          </cell>
          <cell r="EI125">
            <v>3742.8552714315656</v>
          </cell>
          <cell r="EJ125">
            <v>259</v>
          </cell>
          <cell r="EK125">
            <v>3028.2105428631312</v>
          </cell>
          <cell r="EL125">
            <v>252</v>
          </cell>
          <cell r="EM125">
            <v>37147</v>
          </cell>
          <cell r="EN125">
            <v>7.8789742719579188</v>
          </cell>
          <cell r="EO125">
            <v>534673</v>
          </cell>
          <cell r="EP125">
            <v>111.12166431124781</v>
          </cell>
          <cell r="EQ125">
            <v>1176661</v>
          </cell>
          <cell r="ER125">
            <v>257.61598248494801</v>
          </cell>
          <cell r="ES125">
            <v>907148</v>
          </cell>
          <cell r="ET125">
            <v>205.01446393057313</v>
          </cell>
          <cell r="EU125">
            <v>931116</v>
          </cell>
          <cell r="EV125">
            <v>210.19368820262764</v>
          </cell>
          <cell r="EW125">
            <v>539776</v>
          </cell>
          <cell r="EX125">
            <v>125.93052282854676</v>
          </cell>
          <cell r="EY125">
            <v>383765</v>
          </cell>
          <cell r="EZ125">
            <v>88.572055022156576</v>
          </cell>
          <cell r="FA125">
            <v>238402</v>
          </cell>
          <cell r="FB125">
            <v>55.022618168389954</v>
          </cell>
          <cell r="FC125">
            <v>169895</v>
          </cell>
          <cell r="FD125">
            <v>40.299587266948144</v>
          </cell>
          <cell r="FE125">
            <v>2075056</v>
          </cell>
          <cell r="FF125">
            <v>497.62728122976574</v>
          </cell>
          <cell r="FG125">
            <v>2425799</v>
          </cell>
          <cell r="FH125">
            <v>593.03239212810172</v>
          </cell>
          <cell r="FI125">
            <v>2818416</v>
          </cell>
          <cell r="FJ125">
            <v>690.92371053147679</v>
          </cell>
          <cell r="FK125">
            <v>2077487</v>
          </cell>
          <cell r="FL125">
            <v>525.08201693415901</v>
          </cell>
          <cell r="FM125">
            <v>1864122</v>
          </cell>
          <cell r="FN125">
            <v>488.3991825613079</v>
          </cell>
          <cell r="FO125">
            <v>1.5108947358616622E-3</v>
          </cell>
          <cell r="FP125">
            <v>2.0641340736486411E-2</v>
          </cell>
          <cell r="FQ125">
            <v>4.1712188413326294E-2</v>
          </cell>
          <cell r="FR125">
            <v>3.1674946143045231E-2</v>
          </cell>
          <cell r="FS125">
            <v>3.1683708177611375E-2</v>
          </cell>
          <cell r="FT125">
            <v>1.7485602971894255E-2</v>
          </cell>
          <cell r="FU125">
            <v>1.2472780743520283E-2</v>
          </cell>
          <cell r="FV125">
            <v>7.6674966512071206E-3</v>
          </cell>
          <cell r="FW125">
            <v>5.5548424251789094E-3</v>
          </cell>
          <cell r="FX125">
            <v>6.1188514868909138E-2</v>
          </cell>
          <cell r="FY125">
            <v>7.3691493948169387E-2</v>
          </cell>
          <cell r="FZ125">
            <v>7.847472732621287E-2</v>
          </cell>
          <cell r="GA125">
            <v>5.6724427375950612E-2</v>
          </cell>
          <cell r="GB125">
            <v>4.7888272057380742E-2</v>
          </cell>
          <cell r="GC125">
            <v>24548947</v>
          </cell>
          <cell r="GD125">
            <v>25368344</v>
          </cell>
          <cell r="GE125">
            <v>27032384</v>
          </cell>
          <cell r="GF125">
            <v>27732143</v>
          </cell>
          <cell r="GG125">
            <v>28456732</v>
          </cell>
          <cell r="GH125">
            <v>30329963</v>
          </cell>
          <cell r="GI125">
            <v>30384434</v>
          </cell>
          <cell r="GJ125">
            <v>31092547</v>
          </cell>
          <cell r="GK125">
            <v>30585026</v>
          </cell>
          <cell r="GL125">
            <v>33912508</v>
          </cell>
          <cell r="GM125">
            <v>32918304</v>
          </cell>
          <cell r="GN125">
            <v>35914951.170000002</v>
          </cell>
          <cell r="GO125">
            <v>37284752</v>
          </cell>
          <cell r="GP125">
            <v>38926482.829999998</v>
          </cell>
          <cell r="GQ125">
            <v>9.7982615593382935E-2</v>
          </cell>
          <cell r="GR125">
            <v>6.1565088378508097E-2</v>
          </cell>
          <cell r="GS125">
            <v>7.4857083514576206E-2</v>
          </cell>
          <cell r="GT125">
            <v>0.11758109006509851</v>
          </cell>
          <cell r="GU125">
            <v>0.16371579319335688</v>
          </cell>
          <cell r="GV125">
            <v>0.15954631101241781</v>
          </cell>
          <cell r="GW125">
            <v>0.1264384068291716</v>
          </cell>
          <cell r="GX125">
            <v>0.11824660256113016</v>
          </cell>
          <cell r="GY125">
            <v>0.11169769872388914</v>
          </cell>
          <cell r="GZ125">
            <v>12.478534974482137</v>
          </cell>
          <cell r="HA125">
            <v>13.102484274731559</v>
          </cell>
          <cell r="HB125">
            <v>13.140412845523187</v>
          </cell>
          <cell r="HC125">
            <v>12.534361589651098</v>
          </cell>
          <cell r="HD125">
            <v>11.8061634390551</v>
          </cell>
          <cell r="HE125">
            <v>11.806257521058965</v>
          </cell>
          <cell r="HF125">
            <v>12.587586641461879</v>
          </cell>
          <cell r="HG125">
            <v>13.549657534246576</v>
          </cell>
          <cell r="HH125">
            <v>2313</v>
          </cell>
          <cell r="HI125" t="str">
            <v>Y</v>
          </cell>
        </row>
        <row r="126">
          <cell r="A126">
            <v>121</v>
          </cell>
          <cell r="B126">
            <v>2322</v>
          </cell>
          <cell r="C126" t="str">
            <v>Fort Madison</v>
          </cell>
          <cell r="D126">
            <v>14.590330981067265</v>
          </cell>
          <cell r="E126">
            <v>37</v>
          </cell>
          <cell r="F126">
            <v>5.4</v>
          </cell>
          <cell r="G126">
            <v>1</v>
          </cell>
          <cell r="H126">
            <v>6.559987836561513</v>
          </cell>
          <cell r="I126">
            <v>8</v>
          </cell>
          <cell r="J126">
            <v>0.37140437925473224</v>
          </cell>
          <cell r="K126">
            <v>184</v>
          </cell>
          <cell r="L126">
            <v>2.2589383721957428</v>
          </cell>
          <cell r="M126">
            <v>112</v>
          </cell>
          <cell r="N126">
            <v>0</v>
          </cell>
          <cell r="O126">
            <v>6</v>
          </cell>
          <cell r="P126">
            <v>0</v>
          </cell>
          <cell r="Q126">
            <v>342</v>
          </cell>
          <cell r="R126">
            <v>0</v>
          </cell>
          <cell r="S126">
            <v>8</v>
          </cell>
          <cell r="T126">
            <v>14.590330981067265</v>
          </cell>
          <cell r="U126">
            <v>64</v>
          </cell>
          <cell r="V126">
            <v>0.93950999999999996</v>
          </cell>
          <cell r="W126">
            <v>140</v>
          </cell>
          <cell r="X126">
            <v>0</v>
          </cell>
          <cell r="Y126">
            <v>1</v>
          </cell>
          <cell r="Z126">
            <v>0</v>
          </cell>
          <cell r="AA126">
            <v>249</v>
          </cell>
          <cell r="AB126">
            <v>0.33</v>
          </cell>
          <cell r="AC126">
            <v>1</v>
          </cell>
          <cell r="AD126">
            <v>0.33</v>
          </cell>
          <cell r="AE126">
            <v>244</v>
          </cell>
          <cell r="AF126">
            <v>0</v>
          </cell>
          <cell r="AG126">
            <v>19</v>
          </cell>
          <cell r="AH126">
            <v>0</v>
          </cell>
          <cell r="AI126">
            <v>184</v>
          </cell>
          <cell r="AJ126">
            <v>1.2695099999999999</v>
          </cell>
          <cell r="AK126">
            <v>298</v>
          </cell>
          <cell r="AL126">
            <v>15.85984</v>
          </cell>
          <cell r="AM126">
            <v>134</v>
          </cell>
          <cell r="AN126">
            <v>7725732</v>
          </cell>
          <cell r="AO126">
            <v>42</v>
          </cell>
          <cell r="AP126">
            <v>486954409</v>
          </cell>
          <cell r="AQ126">
            <v>45</v>
          </cell>
          <cell r="AR126">
            <v>0</v>
          </cell>
          <cell r="AS126">
            <v>0</v>
          </cell>
          <cell r="AT126">
            <v>0</v>
          </cell>
          <cell r="AU126">
            <v>0</v>
          </cell>
          <cell r="AV126">
            <v>0</v>
          </cell>
          <cell r="AW126">
            <v>284</v>
          </cell>
          <cell r="AX126">
            <v>0</v>
          </cell>
          <cell r="AY126">
            <v>89</v>
          </cell>
          <cell r="AZ126">
            <v>0</v>
          </cell>
          <cell r="BA126">
            <v>0</v>
          </cell>
          <cell r="BB126">
            <v>8215997</v>
          </cell>
          <cell r="BC126">
            <v>140</v>
          </cell>
          <cell r="BD126">
            <v>495170406</v>
          </cell>
          <cell r="BE126">
            <v>49</v>
          </cell>
          <cell r="BF126">
            <v>2442.8000000000002</v>
          </cell>
          <cell r="BG126">
            <v>33</v>
          </cell>
          <cell r="BH126">
            <v>199342.72515146551</v>
          </cell>
          <cell r="BI126">
            <v>314</v>
          </cell>
          <cell r="BJ126">
            <v>3363.3523006386113</v>
          </cell>
          <cell r="BK126">
            <v>214</v>
          </cell>
          <cell r="BL126">
            <v>202706.07745210413</v>
          </cell>
          <cell r="BM126">
            <v>324</v>
          </cell>
          <cell r="BN126">
            <v>1.6592261775838033E-2</v>
          </cell>
          <cell r="BO126">
            <v>198</v>
          </cell>
          <cell r="BP126">
            <v>2629554</v>
          </cell>
          <cell r="BQ126">
            <v>46</v>
          </cell>
          <cell r="BR126">
            <v>3194415</v>
          </cell>
          <cell r="BS126">
            <v>31</v>
          </cell>
          <cell r="BT126">
            <v>180857</v>
          </cell>
          <cell r="BU126">
            <v>91</v>
          </cell>
          <cell r="BV126">
            <v>1100000</v>
          </cell>
          <cell r="BW126">
            <v>30</v>
          </cell>
          <cell r="BX126">
            <v>0</v>
          </cell>
          <cell r="BY126">
            <v>6</v>
          </cell>
          <cell r="BZ126">
            <v>7104826</v>
          </cell>
          <cell r="CA126">
            <v>35</v>
          </cell>
          <cell r="CB126">
            <v>0</v>
          </cell>
          <cell r="CC126">
            <v>342</v>
          </cell>
          <cell r="CD126">
            <v>457500</v>
          </cell>
          <cell r="CE126">
            <v>46</v>
          </cell>
          <cell r="CF126">
            <v>0</v>
          </cell>
          <cell r="CG126">
            <v>2</v>
          </cell>
          <cell r="CH126">
            <v>0</v>
          </cell>
          <cell r="CI126">
            <v>249</v>
          </cell>
          <cell r="CJ126">
            <v>163406</v>
          </cell>
          <cell r="CK126">
            <v>45</v>
          </cell>
          <cell r="CL126">
            <v>163406</v>
          </cell>
          <cell r="CM126">
            <v>151</v>
          </cell>
          <cell r="CN126">
            <v>0</v>
          </cell>
          <cell r="CO126">
            <v>19</v>
          </cell>
          <cell r="CP126">
            <v>0</v>
          </cell>
          <cell r="CQ126">
            <v>185</v>
          </cell>
          <cell r="CR126">
            <v>7725732</v>
          </cell>
          <cell r="CS126">
            <v>42</v>
          </cell>
          <cell r="CT126">
            <v>2442.8000000000002</v>
          </cell>
          <cell r="CU126">
            <v>33</v>
          </cell>
          <cell r="CV126">
            <v>5768</v>
          </cell>
          <cell r="CW126">
            <v>184</v>
          </cell>
          <cell r="CX126">
            <v>14090070</v>
          </cell>
          <cell r="CY126">
            <v>33</v>
          </cell>
          <cell r="CZ126">
            <v>2319.6</v>
          </cell>
          <cell r="DA126">
            <v>35</v>
          </cell>
          <cell r="DB126">
            <v>5883</v>
          </cell>
          <cell r="DC126">
            <v>185</v>
          </cell>
          <cell r="DD126">
            <v>14230971</v>
          </cell>
          <cell r="DE126">
            <v>34</v>
          </cell>
          <cell r="DF126">
            <v>140901</v>
          </cell>
          <cell r="DG126">
            <v>79</v>
          </cell>
          <cell r="DH126">
            <v>584764</v>
          </cell>
          <cell r="DI126">
            <v>4</v>
          </cell>
          <cell r="DJ126" t="str">
            <v>101</v>
          </cell>
          <cell r="DK126">
            <v>2912.1</v>
          </cell>
          <cell r="DL126">
            <v>2808.7</v>
          </cell>
          <cell r="DM126">
            <v>2799.4</v>
          </cell>
          <cell r="DN126">
            <v>2800.6</v>
          </cell>
          <cell r="DO126">
            <v>2723.4</v>
          </cell>
          <cell r="DP126">
            <v>2658.6</v>
          </cell>
          <cell r="DQ126">
            <v>2605.3000000000002</v>
          </cell>
          <cell r="DR126">
            <v>33</v>
          </cell>
          <cell r="DS126">
            <v>2587.1999999999998</v>
          </cell>
          <cell r="DT126">
            <v>31</v>
          </cell>
          <cell r="DU126">
            <v>2509.4</v>
          </cell>
          <cell r="DV126">
            <v>32</v>
          </cell>
          <cell r="DW126">
            <v>2445.9</v>
          </cell>
          <cell r="DX126">
            <v>34</v>
          </cell>
          <cell r="DY126">
            <v>2458.6</v>
          </cell>
          <cell r="DZ126">
            <v>34</v>
          </cell>
          <cell r="EA126">
            <v>2406.1999999999998</v>
          </cell>
          <cell r="EB126">
            <v>34</v>
          </cell>
          <cell r="EC126">
            <v>2418.6</v>
          </cell>
          <cell r="ED126">
            <v>34</v>
          </cell>
          <cell r="EE126">
            <v>2442.8000000000002</v>
          </cell>
          <cell r="EF126">
            <v>33</v>
          </cell>
          <cell r="EG126">
            <v>2319.6</v>
          </cell>
          <cell r="EH126">
            <v>35</v>
          </cell>
          <cell r="EI126">
            <v>3330.6311433005694</v>
          </cell>
          <cell r="EJ126">
            <v>316</v>
          </cell>
          <cell r="EK126">
            <v>3062.9530953612693</v>
          </cell>
          <cell r="EL126">
            <v>245</v>
          </cell>
          <cell r="EM126">
            <v>357977</v>
          </cell>
          <cell r="EN126">
            <v>122.92744067854814</v>
          </cell>
          <cell r="EO126">
            <v>1042377</v>
          </cell>
          <cell r="EP126">
            <v>371.12436358457654</v>
          </cell>
          <cell r="EQ126">
            <v>1040173</v>
          </cell>
          <cell r="ER126">
            <v>371.56997928127453</v>
          </cell>
          <cell r="ES126">
            <v>1132253</v>
          </cell>
          <cell r="ET126">
            <v>404.28943797757626</v>
          </cell>
          <cell r="EU126">
            <v>1019481</v>
          </cell>
          <cell r="EV126">
            <v>374.34126459572593</v>
          </cell>
          <cell r="EW126">
            <v>439685</v>
          </cell>
          <cell r="EX126">
            <v>165.38215602196647</v>
          </cell>
          <cell r="EY126">
            <v>1423293</v>
          </cell>
          <cell r="EZ126">
            <v>546.30675929835331</v>
          </cell>
          <cell r="FA126">
            <v>2343822</v>
          </cell>
          <cell r="FB126">
            <v>899.63612635780896</v>
          </cell>
          <cell r="FC126">
            <v>2359746</v>
          </cell>
          <cell r="FD126">
            <v>912.084879406308</v>
          </cell>
          <cell r="FE126">
            <v>2009719</v>
          </cell>
          <cell r="FF126">
            <v>800.87630509285088</v>
          </cell>
          <cell r="FG126">
            <v>2804051</v>
          </cell>
          <cell r="FH126">
            <v>1146.4291262929801</v>
          </cell>
          <cell r="FI126">
            <v>2316201</v>
          </cell>
          <cell r="FJ126">
            <v>942.08126576100221</v>
          </cell>
          <cell r="FK126">
            <v>2011994</v>
          </cell>
          <cell r="FL126">
            <v>823.64254134599639</v>
          </cell>
          <cell r="FM126">
            <v>1726685</v>
          </cell>
          <cell r="FN126">
            <v>744.38911881358854</v>
          </cell>
          <cell r="FO126">
            <v>2.4064761762374386E-2</v>
          </cell>
          <cell r="FP126">
            <v>6.5441018411280014E-2</v>
          </cell>
          <cell r="FQ126">
            <v>6.2034013437075916E-2</v>
          </cell>
          <cell r="FR126">
            <v>6.6759318744846766E-2</v>
          </cell>
          <cell r="FS126">
            <v>5.7061617284546264E-2</v>
          </cell>
          <cell r="FT126">
            <v>2.3911203692011451E-2</v>
          </cell>
          <cell r="FU126">
            <v>7.9850007141822457E-2</v>
          </cell>
          <cell r="FV126">
            <v>0.14289073448428044</v>
          </cell>
          <cell r="FW126">
            <v>0.1356353747083382</v>
          </cell>
          <cell r="FX126">
            <v>0.10673122064481044</v>
          </cell>
          <cell r="FY126">
            <v>0.14664493320899771</v>
          </cell>
          <cell r="FZ126">
            <v>0.11782816845108962</v>
          </cell>
          <cell r="GA126">
            <v>9.9704685931037151E-2</v>
          </cell>
          <cell r="GB126">
            <v>8.112031172720216E-2</v>
          </cell>
          <cell r="GC126">
            <v>14517591</v>
          </cell>
          <cell r="GD126">
            <v>14886119</v>
          </cell>
          <cell r="GE126">
            <v>15727612</v>
          </cell>
          <cell r="GF126">
            <v>15827971</v>
          </cell>
          <cell r="GG126">
            <v>16846837</v>
          </cell>
          <cell r="GH126">
            <v>17948557</v>
          </cell>
          <cell r="GI126">
            <v>16401289</v>
          </cell>
          <cell r="GJ126">
            <v>16402897</v>
          </cell>
          <cell r="GK126">
            <v>17397718</v>
          </cell>
          <cell r="GL126">
            <v>18829720</v>
          </cell>
          <cell r="GM126">
            <v>19121363</v>
          </cell>
          <cell r="GN126">
            <v>19657447.199999999</v>
          </cell>
          <cell r="GO126">
            <v>20483740</v>
          </cell>
          <cell r="GP126">
            <v>21285482.800000001</v>
          </cell>
          <cell r="GQ126">
            <v>0.16787828570395502</v>
          </cell>
          <cell r="GR126">
            <v>0.22455341789824165</v>
          </cell>
          <cell r="GS126">
            <v>0.2746841508876105</v>
          </cell>
          <cell r="GT126">
            <v>0.25591381909532346</v>
          </cell>
          <cell r="GU126">
            <v>0.18421905966482449</v>
          </cell>
          <cell r="GV126">
            <v>0.12428580488481328</v>
          </cell>
          <cell r="GW126">
            <v>9.7828915880702846E-2</v>
          </cell>
          <cell r="GX126">
            <v>7.1797183503054737E-2</v>
          </cell>
          <cell r="GY126">
            <v>5.1595531766091107E-2</v>
          </cell>
          <cell r="GZ126">
            <v>14.908383233532932</v>
          </cell>
          <cell r="HA126">
            <v>13.858381502890174</v>
          </cell>
          <cell r="HB126">
            <v>13.036158192090396</v>
          </cell>
          <cell r="HC126">
            <v>13.191954022988506</v>
          </cell>
          <cell r="HD126">
            <v>12.691168091168093</v>
          </cell>
          <cell r="HE126">
            <v>12.925287356321839</v>
          </cell>
          <cell r="HF126">
            <v>13.098265895953757</v>
          </cell>
          <cell r="HG126">
            <v>14.804848484848486</v>
          </cell>
          <cell r="HH126">
            <v>2322</v>
          </cell>
          <cell r="HI126" t="str">
            <v>Y</v>
          </cell>
        </row>
        <row r="127">
          <cell r="A127">
            <v>122</v>
          </cell>
          <cell r="B127">
            <v>2349</v>
          </cell>
          <cell r="C127" t="str">
            <v>Fredericksburg</v>
          </cell>
          <cell r="D127">
            <v>9.3237566455793104</v>
          </cell>
          <cell r="E127">
            <v>332</v>
          </cell>
          <cell r="F127">
            <v>5.4</v>
          </cell>
          <cell r="G127">
            <v>1</v>
          </cell>
          <cell r="H127">
            <v>3.9237577527132523</v>
          </cell>
          <cell r="I127">
            <v>253</v>
          </cell>
          <cell r="J127">
            <v>0</v>
          </cell>
          <cell r="K127">
            <v>272</v>
          </cell>
          <cell r="L127">
            <v>0</v>
          </cell>
          <cell r="M127">
            <v>310</v>
          </cell>
          <cell r="N127">
            <v>0</v>
          </cell>
          <cell r="O127">
            <v>6</v>
          </cell>
          <cell r="P127">
            <v>0.69663953469182838</v>
          </cell>
          <cell r="Q127">
            <v>101</v>
          </cell>
          <cell r="R127">
            <v>0</v>
          </cell>
          <cell r="S127">
            <v>8</v>
          </cell>
          <cell r="T127">
            <v>10.020396180271138</v>
          </cell>
          <cell r="U127">
            <v>320</v>
          </cell>
          <cell r="V127">
            <v>0.93825000000000003</v>
          </cell>
          <cell r="W127">
            <v>141</v>
          </cell>
          <cell r="X127">
            <v>0</v>
          </cell>
          <cell r="Y127">
            <v>1</v>
          </cell>
          <cell r="Z127">
            <v>0.33606000000000003</v>
          </cell>
          <cell r="AA127">
            <v>203</v>
          </cell>
          <cell r="AB127">
            <v>0.33</v>
          </cell>
          <cell r="AC127">
            <v>1</v>
          </cell>
          <cell r="AD127">
            <v>0.6660600000000001</v>
          </cell>
          <cell r="AE127">
            <v>197</v>
          </cell>
          <cell r="AF127">
            <v>0</v>
          </cell>
          <cell r="AG127">
            <v>19</v>
          </cell>
          <cell r="AH127">
            <v>0.86704999999999999</v>
          </cell>
          <cell r="AI127">
            <v>142</v>
          </cell>
          <cell r="AJ127">
            <v>2.4713600000000002</v>
          </cell>
          <cell r="AK127">
            <v>162</v>
          </cell>
          <cell r="AL127">
            <v>12.491759999999999</v>
          </cell>
          <cell r="AM127">
            <v>313</v>
          </cell>
          <cell r="AN127">
            <v>1198251</v>
          </cell>
          <cell r="AO127">
            <v>329</v>
          </cell>
          <cell r="AP127">
            <v>95923353</v>
          </cell>
          <cell r="AQ127">
            <v>308</v>
          </cell>
          <cell r="AR127">
            <v>0.05</v>
          </cell>
          <cell r="AS127">
            <v>8.6119812534906873E-2</v>
          </cell>
          <cell r="AT127">
            <v>0.05</v>
          </cell>
          <cell r="AU127">
            <v>0.1</v>
          </cell>
          <cell r="AV127">
            <v>64647</v>
          </cell>
          <cell r="AW127">
            <v>268</v>
          </cell>
          <cell r="AX127">
            <v>64647</v>
          </cell>
          <cell r="AY127">
            <v>60</v>
          </cell>
          <cell r="AZ127">
            <v>2011</v>
          </cell>
          <cell r="BA127">
            <v>2012</v>
          </cell>
          <cell r="BB127">
            <v>0</v>
          </cell>
          <cell r="BC127">
            <v>267</v>
          </cell>
          <cell r="BD127">
            <v>95923353</v>
          </cell>
          <cell r="BE127">
            <v>312</v>
          </cell>
          <cell r="BF127">
            <v>264</v>
          </cell>
          <cell r="BG127">
            <v>322</v>
          </cell>
          <cell r="BH127">
            <v>363346.03409090912</v>
          </cell>
          <cell r="BI127">
            <v>76</v>
          </cell>
          <cell r="BJ127">
            <v>0</v>
          </cell>
          <cell r="BK127">
            <v>267</v>
          </cell>
          <cell r="BL127">
            <v>363346.03409090912</v>
          </cell>
          <cell r="BM127">
            <v>92</v>
          </cell>
          <cell r="BN127">
            <v>0</v>
          </cell>
          <cell r="BO127">
            <v>267</v>
          </cell>
          <cell r="BP127">
            <v>517986</v>
          </cell>
          <cell r="BQ127">
            <v>308</v>
          </cell>
          <cell r="BR127">
            <v>376380</v>
          </cell>
          <cell r="BS127">
            <v>318</v>
          </cell>
          <cell r="BT127">
            <v>0</v>
          </cell>
          <cell r="BU127">
            <v>272</v>
          </cell>
          <cell r="BV127">
            <v>0</v>
          </cell>
          <cell r="BW127">
            <v>310</v>
          </cell>
          <cell r="BX127">
            <v>0</v>
          </cell>
          <cell r="BY127">
            <v>6</v>
          </cell>
          <cell r="BZ127">
            <v>894366</v>
          </cell>
          <cell r="CA127">
            <v>338</v>
          </cell>
          <cell r="CB127">
            <v>66824</v>
          </cell>
          <cell r="CC127">
            <v>160</v>
          </cell>
          <cell r="CD127">
            <v>90000</v>
          </cell>
          <cell r="CE127">
            <v>273</v>
          </cell>
          <cell r="CF127">
            <v>0</v>
          </cell>
          <cell r="CG127">
            <v>2</v>
          </cell>
          <cell r="CH127">
            <v>32236</v>
          </cell>
          <cell r="CI127">
            <v>221</v>
          </cell>
          <cell r="CJ127">
            <v>31655</v>
          </cell>
          <cell r="CK127">
            <v>290</v>
          </cell>
          <cell r="CL127">
            <v>63891</v>
          </cell>
          <cell r="CM127">
            <v>271</v>
          </cell>
          <cell r="CN127">
            <v>0</v>
          </cell>
          <cell r="CO127">
            <v>19</v>
          </cell>
          <cell r="CP127">
            <v>83170</v>
          </cell>
          <cell r="CQ127">
            <v>165</v>
          </cell>
          <cell r="CR127">
            <v>1198251</v>
          </cell>
          <cell r="CS127">
            <v>329</v>
          </cell>
          <cell r="CT127">
            <v>264</v>
          </cell>
          <cell r="CU127">
            <v>322</v>
          </cell>
          <cell r="CV127">
            <v>5768</v>
          </cell>
          <cell r="CW127">
            <v>184</v>
          </cell>
          <cell r="CX127">
            <v>1599475</v>
          </cell>
          <cell r="CY127">
            <v>321</v>
          </cell>
          <cell r="CZ127">
            <v>266</v>
          </cell>
          <cell r="DA127">
            <v>319</v>
          </cell>
          <cell r="DB127">
            <v>5883</v>
          </cell>
          <cell r="DC127">
            <v>185</v>
          </cell>
          <cell r="DD127">
            <v>1609783</v>
          </cell>
          <cell r="DE127">
            <v>321</v>
          </cell>
          <cell r="DF127">
            <v>10308</v>
          </cell>
          <cell r="DG127">
            <v>269</v>
          </cell>
          <cell r="DH127">
            <v>44905</v>
          </cell>
          <cell r="DI127">
            <v>157</v>
          </cell>
          <cell r="DJ127" t="str">
            <v>Scale down</v>
          </cell>
          <cell r="DK127">
            <v>412</v>
          </cell>
          <cell r="DL127">
            <v>405</v>
          </cell>
          <cell r="DM127">
            <v>397</v>
          </cell>
          <cell r="DN127">
            <v>395</v>
          </cell>
          <cell r="DO127">
            <v>388</v>
          </cell>
          <cell r="DP127">
            <v>380</v>
          </cell>
          <cell r="DQ127">
            <v>361</v>
          </cell>
          <cell r="DR127">
            <v>305</v>
          </cell>
          <cell r="DS127">
            <v>341</v>
          </cell>
          <cell r="DT127">
            <v>310</v>
          </cell>
          <cell r="DU127">
            <v>318</v>
          </cell>
          <cell r="DV127">
            <v>315</v>
          </cell>
          <cell r="DW127">
            <v>297.2</v>
          </cell>
          <cell r="DX127">
            <v>322</v>
          </cell>
          <cell r="DY127">
            <v>301</v>
          </cell>
          <cell r="DZ127">
            <v>317</v>
          </cell>
          <cell r="EA127">
            <v>297.10000000000002</v>
          </cell>
          <cell r="EB127">
            <v>315</v>
          </cell>
          <cell r="EC127">
            <v>268</v>
          </cell>
          <cell r="ED127">
            <v>323</v>
          </cell>
          <cell r="EE127">
            <v>264</v>
          </cell>
          <cell r="EF127">
            <v>322</v>
          </cell>
          <cell r="EG127">
            <v>266</v>
          </cell>
          <cell r="EH127">
            <v>318</v>
          </cell>
          <cell r="EI127">
            <v>4504.7030075187968</v>
          </cell>
          <cell r="EJ127">
            <v>150</v>
          </cell>
          <cell r="EK127">
            <v>3362.2781954887218</v>
          </cell>
          <cell r="EL127">
            <v>187</v>
          </cell>
          <cell r="EM127">
            <v>183811</v>
          </cell>
          <cell r="EN127">
            <v>446.14320388349512</v>
          </cell>
          <cell r="EO127">
            <v>287213</v>
          </cell>
          <cell r="EP127">
            <v>709.16790123456792</v>
          </cell>
          <cell r="EQ127">
            <v>349799</v>
          </cell>
          <cell r="ER127">
            <v>881.10579345088161</v>
          </cell>
          <cell r="ES127">
            <v>379369</v>
          </cell>
          <cell r="ET127">
            <v>960.42784810126579</v>
          </cell>
          <cell r="EU127">
            <v>377563</v>
          </cell>
          <cell r="EV127">
            <v>973.10051546391753</v>
          </cell>
          <cell r="EW127">
            <v>304942</v>
          </cell>
          <cell r="EX127">
            <v>802.47894736842102</v>
          </cell>
          <cell r="EY127">
            <v>128997</v>
          </cell>
          <cell r="EZ127">
            <v>357.33240997229916</v>
          </cell>
          <cell r="FA127">
            <v>297241</v>
          </cell>
          <cell r="FB127">
            <v>823.38227146814404</v>
          </cell>
          <cell r="FC127">
            <v>348427</v>
          </cell>
          <cell r="FD127">
            <v>1021.7800586510264</v>
          </cell>
          <cell r="FE127">
            <v>509573</v>
          </cell>
          <cell r="FF127">
            <v>1602.4308176100628</v>
          </cell>
          <cell r="FG127">
            <v>782533</v>
          </cell>
          <cell r="FH127">
            <v>2633.0181695827728</v>
          </cell>
          <cell r="FI127">
            <v>880359</v>
          </cell>
          <cell r="FJ127">
            <v>2924.78073089701</v>
          </cell>
          <cell r="FK127">
            <v>1065035</v>
          </cell>
          <cell r="FL127">
            <v>4034.223484848485</v>
          </cell>
          <cell r="FM127">
            <v>1156936</v>
          </cell>
          <cell r="FN127">
            <v>4349.3834586466164</v>
          </cell>
          <cell r="FO127">
            <v>8.9332326987294472E-2</v>
          </cell>
          <cell r="FP127">
            <v>0.12627633568991595</v>
          </cell>
          <cell r="FQ127">
            <v>0.14586214028491987</v>
          </cell>
          <cell r="FR127">
            <v>0.14921212783891011</v>
          </cell>
          <cell r="FS127">
            <v>0.13552537921929589</v>
          </cell>
          <cell r="FT127">
            <v>0.10851371981054526</v>
          </cell>
          <cell r="FU127">
            <v>4.5557509747414814E-2</v>
          </cell>
          <cell r="FV127">
            <v>0.12126702481469756</v>
          </cell>
          <cell r="FW127">
            <v>0.14122399778858089</v>
          </cell>
          <cell r="FX127">
            <v>0.15544382692718919</v>
          </cell>
          <cell r="FY127">
            <v>0.23047984321551918</v>
          </cell>
          <cell r="FZ127">
            <v>0.24940582258889482</v>
          </cell>
          <cell r="GA127">
            <v>0.28474054705817875</v>
          </cell>
          <cell r="GB127">
            <v>0.3169535316446227</v>
          </cell>
          <cell r="GC127">
            <v>1873798</v>
          </cell>
          <cell r="GD127">
            <v>1987267</v>
          </cell>
          <cell r="GE127">
            <v>2048349</v>
          </cell>
          <cell r="GF127">
            <v>2163112</v>
          </cell>
          <cell r="GG127">
            <v>2408358</v>
          </cell>
          <cell r="GH127">
            <v>2505228</v>
          </cell>
          <cell r="GI127">
            <v>2702523</v>
          </cell>
          <cell r="GJ127">
            <v>2451128</v>
          </cell>
          <cell r="GK127">
            <v>2467194</v>
          </cell>
          <cell r="GL127">
            <v>3278181</v>
          </cell>
          <cell r="GM127">
            <v>3395234</v>
          </cell>
          <cell r="GN127">
            <v>3529825.37</v>
          </cell>
          <cell r="GO127">
            <v>3555694</v>
          </cell>
          <cell r="GP127">
            <v>3650175.45</v>
          </cell>
          <cell r="GQ127">
            <v>0.22196962759530606</v>
          </cell>
          <cell r="GR127">
            <v>0.21951573365565677</v>
          </cell>
          <cell r="GS127">
            <v>0.24715635083021861</v>
          </cell>
          <cell r="GT127">
            <v>0.26687690996856833</v>
          </cell>
          <cell r="GU127">
            <v>0.24572643245105441</v>
          </cell>
          <cell r="GV127">
            <v>0.26774851905878622</v>
          </cell>
          <cell r="GW127">
            <v>0.2797236766458337</v>
          </cell>
          <cell r="GX127">
            <v>0.31366217698767329</v>
          </cell>
          <cell r="GY127">
            <v>0.31265667859712215</v>
          </cell>
          <cell r="GZ127">
            <v>11.868852459016393</v>
          </cell>
          <cell r="HA127">
            <v>11.919831223628691</v>
          </cell>
          <cell r="HB127">
            <v>11.003902092940757</v>
          </cell>
          <cell r="HC127">
            <v>13.930722891566266</v>
          </cell>
          <cell r="HD127">
            <v>13.740157480314961</v>
          </cell>
          <cell r="HE127">
            <v>12.260536398467432</v>
          </cell>
          <cell r="HF127">
            <v>12.908366533864541</v>
          </cell>
          <cell r="HG127">
            <v>11</v>
          </cell>
          <cell r="HH127">
            <v>2349</v>
          </cell>
          <cell r="HI127" t="str">
            <v>Y</v>
          </cell>
        </row>
        <row r="128">
          <cell r="A128">
            <v>123</v>
          </cell>
          <cell r="B128">
            <v>2367</v>
          </cell>
          <cell r="C128" t="str">
            <v>Fremont</v>
          </cell>
          <cell r="D128">
            <v>15.17499897855312</v>
          </cell>
          <cell r="E128">
            <v>17</v>
          </cell>
          <cell r="F128">
            <v>5.4</v>
          </cell>
          <cell r="G128">
            <v>1</v>
          </cell>
          <cell r="H128">
            <v>6.5115816598154668</v>
          </cell>
          <cell r="I128">
            <v>10</v>
          </cell>
          <cell r="J128">
            <v>0</v>
          </cell>
          <cell r="K128">
            <v>272</v>
          </cell>
          <cell r="L128">
            <v>3.2634085578842802</v>
          </cell>
          <cell r="M128">
            <v>37</v>
          </cell>
          <cell r="N128">
            <v>0</v>
          </cell>
          <cell r="O128">
            <v>6</v>
          </cell>
          <cell r="P128">
            <v>0.900570225633746</v>
          </cell>
          <cell r="Q128">
            <v>76</v>
          </cell>
          <cell r="R128">
            <v>0</v>
          </cell>
          <cell r="S128">
            <v>8</v>
          </cell>
          <cell r="T128">
            <v>16.075569204186866</v>
          </cell>
          <cell r="U128">
            <v>14</v>
          </cell>
          <cell r="V128">
            <v>0.65268000000000004</v>
          </cell>
          <cell r="W128">
            <v>251</v>
          </cell>
          <cell r="X128">
            <v>0</v>
          </cell>
          <cell r="Y128">
            <v>1</v>
          </cell>
          <cell r="Z128">
            <v>6.6390000000000005E-2</v>
          </cell>
          <cell r="AA128">
            <v>242</v>
          </cell>
          <cell r="AB128">
            <v>0.33</v>
          </cell>
          <cell r="AC128">
            <v>1</v>
          </cell>
          <cell r="AD128">
            <v>0.39639000000000002</v>
          </cell>
          <cell r="AE128">
            <v>235</v>
          </cell>
          <cell r="AF128">
            <v>0</v>
          </cell>
          <cell r="AG128">
            <v>19</v>
          </cell>
          <cell r="AH128">
            <v>0</v>
          </cell>
          <cell r="AI128">
            <v>184</v>
          </cell>
          <cell r="AJ128">
            <v>1.0490699999999999</v>
          </cell>
          <cell r="AK128">
            <v>325</v>
          </cell>
          <cell r="AL128">
            <v>17.124639999999999</v>
          </cell>
          <cell r="AM128">
            <v>72</v>
          </cell>
          <cell r="AN128">
            <v>918307</v>
          </cell>
          <cell r="AO128">
            <v>347</v>
          </cell>
          <cell r="AP128">
            <v>53624913</v>
          </cell>
          <cell r="AQ128">
            <v>354</v>
          </cell>
          <cell r="AR128">
            <v>7.0000000000000007E-2</v>
          </cell>
          <cell r="AS128">
            <v>8.4649974843470477E-2</v>
          </cell>
          <cell r="AT128">
            <v>0.05</v>
          </cell>
          <cell r="AU128">
            <v>0.12000000000000001</v>
          </cell>
          <cell r="AV128">
            <v>45317</v>
          </cell>
          <cell r="AW128">
            <v>277</v>
          </cell>
          <cell r="AX128">
            <v>32369</v>
          </cell>
          <cell r="AY128">
            <v>80</v>
          </cell>
          <cell r="AZ128">
            <v>2017</v>
          </cell>
          <cell r="BA128">
            <v>2011</v>
          </cell>
          <cell r="BB128">
            <v>0</v>
          </cell>
          <cell r="BC128">
            <v>267</v>
          </cell>
          <cell r="BD128">
            <v>53624913</v>
          </cell>
          <cell r="BE128">
            <v>354</v>
          </cell>
          <cell r="BF128">
            <v>211.4</v>
          </cell>
          <cell r="BG128">
            <v>340</v>
          </cell>
          <cell r="BH128">
            <v>253665.62440870388</v>
          </cell>
          <cell r="BI128">
            <v>226</v>
          </cell>
          <cell r="BJ128">
            <v>0</v>
          </cell>
          <cell r="BK128">
            <v>267</v>
          </cell>
          <cell r="BL128">
            <v>253665.62440870388</v>
          </cell>
          <cell r="BM128">
            <v>248</v>
          </cell>
          <cell r="BN128">
            <v>0</v>
          </cell>
          <cell r="BO128">
            <v>267</v>
          </cell>
          <cell r="BP128">
            <v>289575</v>
          </cell>
          <cell r="BQ128">
            <v>354</v>
          </cell>
          <cell r="BR128">
            <v>349183</v>
          </cell>
          <cell r="BS128">
            <v>330</v>
          </cell>
          <cell r="BT128">
            <v>0</v>
          </cell>
          <cell r="BU128">
            <v>272</v>
          </cell>
          <cell r="BV128">
            <v>175000</v>
          </cell>
          <cell r="BW128">
            <v>253</v>
          </cell>
          <cell r="BX128">
            <v>0</v>
          </cell>
          <cell r="BY128">
            <v>6</v>
          </cell>
          <cell r="BZ128">
            <v>813758</v>
          </cell>
          <cell r="CA128">
            <v>343</v>
          </cell>
          <cell r="CB128">
            <v>48293</v>
          </cell>
          <cell r="CC128">
            <v>187</v>
          </cell>
          <cell r="CD128">
            <v>35000</v>
          </cell>
          <cell r="CE128">
            <v>332</v>
          </cell>
          <cell r="CF128">
            <v>0</v>
          </cell>
          <cell r="CG128">
            <v>2</v>
          </cell>
          <cell r="CH128">
            <v>3560</v>
          </cell>
          <cell r="CI128">
            <v>247</v>
          </cell>
          <cell r="CJ128">
            <v>17696</v>
          </cell>
          <cell r="CK128">
            <v>324</v>
          </cell>
          <cell r="CL128">
            <v>21256</v>
          </cell>
          <cell r="CM128">
            <v>341</v>
          </cell>
          <cell r="CN128">
            <v>0</v>
          </cell>
          <cell r="CO128">
            <v>19</v>
          </cell>
          <cell r="CP128">
            <v>0</v>
          </cell>
          <cell r="CQ128">
            <v>185</v>
          </cell>
          <cell r="CR128">
            <v>918307</v>
          </cell>
          <cell r="CS128">
            <v>347</v>
          </cell>
          <cell r="CT128">
            <v>211.4</v>
          </cell>
          <cell r="CU128">
            <v>340</v>
          </cell>
          <cell r="CV128">
            <v>5768</v>
          </cell>
          <cell r="CW128">
            <v>184</v>
          </cell>
          <cell r="CX128">
            <v>1219355</v>
          </cell>
          <cell r="CY128">
            <v>344</v>
          </cell>
          <cell r="CZ128">
            <v>194.6</v>
          </cell>
          <cell r="DA128">
            <v>346</v>
          </cell>
          <cell r="DB128">
            <v>5883</v>
          </cell>
          <cell r="DC128">
            <v>185</v>
          </cell>
          <cell r="DD128">
            <v>1231549</v>
          </cell>
          <cell r="DE128">
            <v>343</v>
          </cell>
          <cell r="DF128">
            <v>12194</v>
          </cell>
          <cell r="DG128">
            <v>262</v>
          </cell>
          <cell r="DH128">
            <v>86717</v>
          </cell>
          <cell r="DI128">
            <v>101</v>
          </cell>
          <cell r="DJ128" t="str">
            <v>101</v>
          </cell>
          <cell r="DK128">
            <v>224</v>
          </cell>
          <cell r="DL128">
            <v>226</v>
          </cell>
          <cell r="DM128">
            <v>239</v>
          </cell>
          <cell r="DN128">
            <v>212</v>
          </cell>
          <cell r="DO128">
            <v>206</v>
          </cell>
          <cell r="DP128">
            <v>195.4</v>
          </cell>
          <cell r="DQ128">
            <v>190.6</v>
          </cell>
          <cell r="DR128">
            <v>359</v>
          </cell>
          <cell r="DS128">
            <v>187</v>
          </cell>
          <cell r="DT128">
            <v>359</v>
          </cell>
          <cell r="DU128">
            <v>179.8</v>
          </cell>
          <cell r="DV128">
            <v>360</v>
          </cell>
          <cell r="DW128">
            <v>178.2</v>
          </cell>
          <cell r="DX128">
            <v>354</v>
          </cell>
          <cell r="DY128">
            <v>203.1</v>
          </cell>
          <cell r="DZ128">
            <v>349</v>
          </cell>
          <cell r="EA128">
            <v>210.8</v>
          </cell>
          <cell r="EB128">
            <v>347</v>
          </cell>
          <cell r="EC128">
            <v>213.8</v>
          </cell>
          <cell r="ED128">
            <v>343</v>
          </cell>
          <cell r="EE128">
            <v>211.4</v>
          </cell>
          <cell r="EF128">
            <v>340</v>
          </cell>
          <cell r="EG128">
            <v>194.6</v>
          </cell>
          <cell r="EH128">
            <v>346</v>
          </cell>
          <cell r="EI128">
            <v>4718.9465570400826</v>
          </cell>
          <cell r="EJ128">
            <v>127</v>
          </cell>
          <cell r="EK128">
            <v>4181.6957862281606</v>
          </cell>
          <cell r="EL128">
            <v>75</v>
          </cell>
          <cell r="EM128">
            <v>349215</v>
          </cell>
          <cell r="EN128">
            <v>1558.9955357142858</v>
          </cell>
          <cell r="EO128">
            <v>237705</v>
          </cell>
          <cell r="EP128">
            <v>1051.7920353982302</v>
          </cell>
          <cell r="EQ128">
            <v>289097</v>
          </cell>
          <cell r="ER128">
            <v>1209.6108786610878</v>
          </cell>
          <cell r="ES128">
            <v>381214</v>
          </cell>
          <cell r="ET128">
            <v>1798.1792452830189</v>
          </cell>
          <cell r="EU128">
            <v>426726</v>
          </cell>
          <cell r="EV128">
            <v>2071.4854368932038</v>
          </cell>
          <cell r="EW128">
            <v>535552</v>
          </cell>
          <cell r="EX128">
            <v>2740.7983623336745</v>
          </cell>
          <cell r="EY128">
            <v>645419</v>
          </cell>
          <cell r="EZ128">
            <v>3386.2486883525708</v>
          </cell>
          <cell r="FA128">
            <v>660944</v>
          </cell>
          <cell r="FB128">
            <v>3467.7019937040923</v>
          </cell>
          <cell r="FC128">
            <v>498981</v>
          </cell>
          <cell r="FD128">
            <v>2668.3475935828878</v>
          </cell>
          <cell r="FE128">
            <v>452979</v>
          </cell>
          <cell r="FF128">
            <v>2519.3492769744157</v>
          </cell>
          <cell r="FG128">
            <v>454336</v>
          </cell>
          <cell r="FH128">
            <v>2549.5847362514032</v>
          </cell>
          <cell r="FI128">
            <v>436052</v>
          </cell>
          <cell r="FJ128">
            <v>2146.9817823732151</v>
          </cell>
          <cell r="FK128">
            <v>358123</v>
          </cell>
          <cell r="FL128">
            <v>1694.0539262062441</v>
          </cell>
          <cell r="FM128">
            <v>311774</v>
          </cell>
          <cell r="FN128">
            <v>1602.1274409044195</v>
          </cell>
          <cell r="FO128">
            <v>0.22721771753600387</v>
          </cell>
          <cell r="FP128">
            <v>0.14695536162499412</v>
          </cell>
          <cell r="FQ128">
            <v>0.19084968269508162</v>
          </cell>
          <cell r="FR128">
            <v>0.22511193179335343</v>
          </cell>
          <cell r="FS128">
            <v>0.25164677950669151</v>
          </cell>
          <cell r="FT128">
            <v>0.28987270654740188</v>
          </cell>
          <cell r="FU128">
            <v>0.31693743542602132</v>
          </cell>
          <cell r="FV128">
            <v>0.4691282489528894</v>
          </cell>
          <cell r="FW128">
            <v>0.30424817352684008</v>
          </cell>
          <cell r="FX128">
            <v>0.29454826361275965</v>
          </cell>
          <cell r="FY128">
            <v>0.25072208640755805</v>
          </cell>
          <cell r="FZ128">
            <v>0.23716720672609096</v>
          </cell>
          <cell r="GA128">
            <v>0.1923000095580015</v>
          </cell>
          <cell r="GB128">
            <v>0.16996976406605507</v>
          </cell>
          <cell r="GC128">
            <v>1187703</v>
          </cell>
          <cell r="GD128">
            <v>1379827</v>
          </cell>
          <cell r="GE128">
            <v>1225692</v>
          </cell>
          <cell r="GF128">
            <v>1312228</v>
          </cell>
          <cell r="GG128">
            <v>1269008</v>
          </cell>
          <cell r="GH128">
            <v>1311990</v>
          </cell>
          <cell r="GI128">
            <v>1391005</v>
          </cell>
          <cell r="GJ128">
            <v>1408877</v>
          </cell>
          <cell r="GK128">
            <v>1640046</v>
          </cell>
          <cell r="GL128">
            <v>1537877</v>
          </cell>
          <cell r="GM128">
            <v>1812110</v>
          </cell>
          <cell r="GN128">
            <v>1838584.71</v>
          </cell>
          <cell r="GO128">
            <v>1940243</v>
          </cell>
          <cell r="GP128">
            <v>1834290.95</v>
          </cell>
          <cell r="GQ128">
            <v>0.25389109770637258</v>
          </cell>
          <cell r="GR128">
            <v>0.27623201818562265</v>
          </cell>
          <cell r="GS128">
            <v>0.28670624625247915</v>
          </cell>
          <cell r="GT128">
            <v>0.12796887600499648</v>
          </cell>
          <cell r="GU128">
            <v>5.8239592588392848E-2</v>
          </cell>
          <cell r="GV128">
            <v>8.4411833675538377E-3</v>
          </cell>
          <cell r="GW128">
            <v>3.6075082107059953E-2</v>
          </cell>
          <cell r="GX128">
            <v>-3.3146615838589001E-2</v>
          </cell>
          <cell r="GY128">
            <v>-2.0592041621719712E-2</v>
          </cell>
          <cell r="GZ128">
            <v>8.4353741496598644</v>
          </cell>
          <cell r="HA128">
            <v>7.8900343642611679</v>
          </cell>
          <cell r="HB128">
            <v>7.8068965517241384</v>
          </cell>
          <cell r="HC128">
            <v>9.8592592592592592</v>
          </cell>
          <cell r="HD128">
            <v>10.984615384615385</v>
          </cell>
          <cell r="HE128">
            <v>9.32</v>
          </cell>
          <cell r="HF128">
            <v>9.1862068965517238</v>
          </cell>
          <cell r="HG128">
            <v>12.435294117647059</v>
          </cell>
          <cell r="HH128">
            <v>2367</v>
          </cell>
          <cell r="HI128" t="str">
            <v>Y</v>
          </cell>
        </row>
        <row r="129">
          <cell r="A129">
            <v>124</v>
          </cell>
          <cell r="B129">
            <v>2369</v>
          </cell>
          <cell r="C129" t="str">
            <v>Fremont-Mills</v>
          </cell>
          <cell r="D129">
            <v>13.542382742178873</v>
          </cell>
          <cell r="E129">
            <v>84</v>
          </cell>
          <cell r="F129">
            <v>5.4</v>
          </cell>
          <cell r="G129">
            <v>1</v>
          </cell>
          <cell r="H129">
            <v>5.6942331646363682</v>
          </cell>
          <cell r="I129">
            <v>47</v>
          </cell>
          <cell r="J129">
            <v>0.33195267300948</v>
          </cell>
          <cell r="K129">
            <v>198</v>
          </cell>
          <cell r="L129">
            <v>2.1161982904354351</v>
          </cell>
          <cell r="M129">
            <v>128</v>
          </cell>
          <cell r="N129">
            <v>0</v>
          </cell>
          <cell r="O129">
            <v>6</v>
          </cell>
          <cell r="P129">
            <v>0.29298142919816705</v>
          </cell>
          <cell r="Q129">
            <v>178</v>
          </cell>
          <cell r="R129">
            <v>0</v>
          </cell>
          <cell r="S129">
            <v>8</v>
          </cell>
          <cell r="T129">
            <v>13.835364171377041</v>
          </cell>
          <cell r="U129">
            <v>109</v>
          </cell>
          <cell r="V129">
            <v>0.62241000000000002</v>
          </cell>
          <cell r="W129">
            <v>261</v>
          </cell>
          <cell r="X129">
            <v>0</v>
          </cell>
          <cell r="Y129">
            <v>1</v>
          </cell>
          <cell r="Z129">
            <v>0.48524</v>
          </cell>
          <cell r="AA129">
            <v>185</v>
          </cell>
          <cell r="AB129">
            <v>0.32999000000000001</v>
          </cell>
          <cell r="AC129">
            <v>315</v>
          </cell>
          <cell r="AD129">
            <v>0.81523000000000001</v>
          </cell>
          <cell r="AE129">
            <v>176</v>
          </cell>
          <cell r="AF129">
            <v>0</v>
          </cell>
          <cell r="AG129">
            <v>19</v>
          </cell>
          <cell r="AH129">
            <v>1.56758</v>
          </cell>
          <cell r="AI129">
            <v>84</v>
          </cell>
          <cell r="AJ129">
            <v>3.00522</v>
          </cell>
          <cell r="AK129">
            <v>106</v>
          </cell>
          <cell r="AL129">
            <v>16.840579999999999</v>
          </cell>
          <cell r="AM129">
            <v>81</v>
          </cell>
          <cell r="AN129">
            <v>2029276</v>
          </cell>
          <cell r="AO129">
            <v>258</v>
          </cell>
          <cell r="AP129">
            <v>120499105</v>
          </cell>
          <cell r="AQ129">
            <v>270</v>
          </cell>
          <cell r="AR129">
            <v>0.1</v>
          </cell>
          <cell r="AS129">
            <v>8.2439777778290535E-2</v>
          </cell>
          <cell r="AT129">
            <v>0.06</v>
          </cell>
          <cell r="AU129">
            <v>0.16</v>
          </cell>
          <cell r="AV129">
            <v>171663</v>
          </cell>
          <cell r="AW129">
            <v>160</v>
          </cell>
          <cell r="AX129">
            <v>102998</v>
          </cell>
          <cell r="AY129">
            <v>40</v>
          </cell>
          <cell r="AZ129">
            <v>2012</v>
          </cell>
          <cell r="BA129">
            <v>2013</v>
          </cell>
          <cell r="BB129">
            <v>0</v>
          </cell>
          <cell r="BC129">
            <v>267</v>
          </cell>
          <cell r="BD129">
            <v>120499105</v>
          </cell>
          <cell r="BE129">
            <v>274</v>
          </cell>
          <cell r="BF129">
            <v>469</v>
          </cell>
          <cell r="BG129">
            <v>248</v>
          </cell>
          <cell r="BH129">
            <v>256927.72921108743</v>
          </cell>
          <cell r="BI129">
            <v>216</v>
          </cell>
          <cell r="BJ129">
            <v>0</v>
          </cell>
          <cell r="BK129">
            <v>267</v>
          </cell>
          <cell r="BL129">
            <v>256927.72921108743</v>
          </cell>
          <cell r="BM129">
            <v>239</v>
          </cell>
          <cell r="BN129">
            <v>0</v>
          </cell>
          <cell r="BO129">
            <v>267</v>
          </cell>
          <cell r="BP129">
            <v>650695</v>
          </cell>
          <cell r="BQ129">
            <v>272</v>
          </cell>
          <cell r="BR129">
            <v>686150</v>
          </cell>
          <cell r="BS129">
            <v>215</v>
          </cell>
          <cell r="BT129">
            <v>40000</v>
          </cell>
          <cell r="BU129">
            <v>226</v>
          </cell>
          <cell r="BV129">
            <v>255000</v>
          </cell>
          <cell r="BW129">
            <v>212</v>
          </cell>
          <cell r="BX129">
            <v>0</v>
          </cell>
          <cell r="BY129">
            <v>6</v>
          </cell>
          <cell r="BZ129">
            <v>1631845</v>
          </cell>
          <cell r="CA129">
            <v>256</v>
          </cell>
          <cell r="CB129">
            <v>35304</v>
          </cell>
          <cell r="CC129">
            <v>214</v>
          </cell>
          <cell r="CD129">
            <v>75000</v>
          </cell>
          <cell r="CE129">
            <v>287</v>
          </cell>
          <cell r="CF129">
            <v>0</v>
          </cell>
          <cell r="CG129">
            <v>2</v>
          </cell>
          <cell r="CH129">
            <v>58471</v>
          </cell>
          <cell r="CI129">
            <v>191</v>
          </cell>
          <cell r="CJ129">
            <v>39764</v>
          </cell>
          <cell r="CK129">
            <v>255</v>
          </cell>
          <cell r="CL129">
            <v>98235</v>
          </cell>
          <cell r="CM129">
            <v>216</v>
          </cell>
          <cell r="CN129">
            <v>0</v>
          </cell>
          <cell r="CO129">
            <v>19</v>
          </cell>
          <cell r="CP129">
            <v>188892</v>
          </cell>
          <cell r="CQ129">
            <v>125</v>
          </cell>
          <cell r="CR129">
            <v>2029276</v>
          </cell>
          <cell r="CS129">
            <v>258</v>
          </cell>
          <cell r="CT129">
            <v>469</v>
          </cell>
          <cell r="CU129">
            <v>248</v>
          </cell>
          <cell r="CV129">
            <v>5768</v>
          </cell>
          <cell r="CW129">
            <v>184</v>
          </cell>
          <cell r="CX129">
            <v>2705192</v>
          </cell>
          <cell r="CY129">
            <v>252</v>
          </cell>
          <cell r="CZ129">
            <v>442</v>
          </cell>
          <cell r="DA129">
            <v>256</v>
          </cell>
          <cell r="DB129">
            <v>5883</v>
          </cell>
          <cell r="DC129">
            <v>185</v>
          </cell>
          <cell r="DD129">
            <v>2732244</v>
          </cell>
          <cell r="DE129">
            <v>255</v>
          </cell>
          <cell r="DF129">
            <v>27052</v>
          </cell>
          <cell r="DG129">
            <v>231</v>
          </cell>
          <cell r="DH129">
            <v>131958</v>
          </cell>
          <cell r="DI129">
            <v>63</v>
          </cell>
          <cell r="DJ129" t="str">
            <v>101</v>
          </cell>
          <cell r="DK129">
            <v>529</v>
          </cell>
          <cell r="DL129">
            <v>502.9</v>
          </cell>
          <cell r="DM129">
            <v>495.8</v>
          </cell>
          <cell r="DN129">
            <v>498.4</v>
          </cell>
          <cell r="DO129">
            <v>508.6</v>
          </cell>
          <cell r="DP129">
            <v>460.6</v>
          </cell>
          <cell r="DQ129">
            <v>440.2</v>
          </cell>
          <cell r="DR129">
            <v>278</v>
          </cell>
          <cell r="DS129">
            <v>457.4</v>
          </cell>
          <cell r="DT129">
            <v>272</v>
          </cell>
          <cell r="DU129">
            <v>447.3</v>
          </cell>
          <cell r="DV129">
            <v>270</v>
          </cell>
          <cell r="DW129">
            <v>470.1</v>
          </cell>
          <cell r="DX129">
            <v>265</v>
          </cell>
          <cell r="DY129">
            <v>449.1</v>
          </cell>
          <cell r="DZ129">
            <v>268</v>
          </cell>
          <cell r="EA129">
            <v>471</v>
          </cell>
          <cell r="EB129">
            <v>258</v>
          </cell>
          <cell r="EC129">
            <v>478</v>
          </cell>
          <cell r="ED129">
            <v>250</v>
          </cell>
          <cell r="EE129">
            <v>469</v>
          </cell>
          <cell r="EF129">
            <v>247</v>
          </cell>
          <cell r="EG129">
            <v>442</v>
          </cell>
          <cell r="EH129">
            <v>255</v>
          </cell>
          <cell r="EI129">
            <v>4591.1221719457017</v>
          </cell>
          <cell r="EJ129">
            <v>143</v>
          </cell>
          <cell r="EK129">
            <v>3691.9570135746608</v>
          </cell>
          <cell r="EL129">
            <v>123</v>
          </cell>
          <cell r="EM129">
            <v>399493</v>
          </cell>
          <cell r="EN129">
            <v>755.18525519848777</v>
          </cell>
          <cell r="EO129">
            <v>226679</v>
          </cell>
          <cell r="EP129">
            <v>450.74368661761781</v>
          </cell>
          <cell r="EQ129">
            <v>131117</v>
          </cell>
          <cell r="ER129">
            <v>264.45542557482855</v>
          </cell>
          <cell r="ES129">
            <v>196157</v>
          </cell>
          <cell r="ET129">
            <v>393.57343499197435</v>
          </cell>
          <cell r="EU129">
            <v>212339</v>
          </cell>
          <cell r="EV129">
            <v>417.49705072748719</v>
          </cell>
          <cell r="EW129">
            <v>377053</v>
          </cell>
          <cell r="EX129">
            <v>818.61267911419884</v>
          </cell>
          <cell r="EY129">
            <v>592965</v>
          </cell>
          <cell r="EZ129">
            <v>1347.0354384370742</v>
          </cell>
          <cell r="FA129">
            <v>676164</v>
          </cell>
          <cell r="FB129">
            <v>1536.0381644706952</v>
          </cell>
          <cell r="FC129">
            <v>605741</v>
          </cell>
          <cell r="FD129">
            <v>1324.3135111499782</v>
          </cell>
          <cell r="FE129">
            <v>431716</v>
          </cell>
          <cell r="FF129">
            <v>965.15984797674935</v>
          </cell>
          <cell r="FG129">
            <v>221950</v>
          </cell>
          <cell r="FH129">
            <v>472.1335885981706</v>
          </cell>
          <cell r="FI129">
            <v>63210</v>
          </cell>
          <cell r="FJ129">
            <v>140.74816299265197</v>
          </cell>
          <cell r="FK129">
            <v>157393</v>
          </cell>
          <cell r="FL129">
            <v>335.59275053304901</v>
          </cell>
          <cell r="FM129">
            <v>286397</v>
          </cell>
          <cell r="FN129">
            <v>647.95701357466066</v>
          </cell>
          <cell r="FO129">
            <v>0.13287630180312476</v>
          </cell>
          <cell r="FP129">
            <v>7.1950851777671271E-2</v>
          </cell>
          <cell r="FQ129">
            <v>4.4736744235559768E-2</v>
          </cell>
          <cell r="FR129">
            <v>6.5918729458890893E-2</v>
          </cell>
          <cell r="FS129">
            <v>6.5837569511300861E-2</v>
          </cell>
          <cell r="FT129">
            <v>0.11058761281943816</v>
          </cell>
          <cell r="FU129">
            <v>0.1617232699702526</v>
          </cell>
          <cell r="FV129">
            <v>0.21074074547352339</v>
          </cell>
          <cell r="FW129">
            <v>0.18163061286662494</v>
          </cell>
          <cell r="FX129">
            <v>0.11458370657254005</v>
          </cell>
          <cell r="FY129">
            <v>5.3658898637506398E-2</v>
          </cell>
          <cell r="FZ129">
            <v>1.6518730774631677E-2</v>
          </cell>
          <cell r="GA129">
            <v>3.9410133762540628E-2</v>
          </cell>
          <cell r="GB129">
            <v>6.8835412506635205E-2</v>
          </cell>
          <cell r="GC129">
            <v>2607010</v>
          </cell>
          <cell r="GD129">
            <v>2923791</v>
          </cell>
          <cell r="GE129">
            <v>2799740</v>
          </cell>
          <cell r="GF129">
            <v>2779583</v>
          </cell>
          <cell r="GG129">
            <v>3012856</v>
          </cell>
          <cell r="GH129">
            <v>3032488</v>
          </cell>
          <cell r="GI129">
            <v>3073576</v>
          </cell>
          <cell r="GJ129">
            <v>3208511</v>
          </cell>
          <cell r="GK129">
            <v>3335016</v>
          </cell>
          <cell r="GL129">
            <v>3767691</v>
          </cell>
          <cell r="GM129">
            <v>4136313</v>
          </cell>
          <cell r="GN129">
            <v>3826565.18</v>
          </cell>
          <cell r="GO129">
            <v>3899536</v>
          </cell>
          <cell r="GP129">
            <v>4160605.56</v>
          </cell>
          <cell r="GQ129">
            <v>6.0320754565908415E-2</v>
          </cell>
          <cell r="GR129">
            <v>9.3626077836069257E-2</v>
          </cell>
          <cell r="GS129">
            <v>9.8115743963419697E-2</v>
          </cell>
          <cell r="GT129">
            <v>5.8254890646156188E-2</v>
          </cell>
          <cell r="GU129">
            <v>1.0306804106106139E-2</v>
          </cell>
          <cell r="GV129">
            <v>5.6536181425905947E-3</v>
          </cell>
          <cell r="GW129">
            <v>-1.6124357524572076E-2</v>
          </cell>
          <cell r="GX129">
            <v>6.8894152395660421E-2</v>
          </cell>
          <cell r="GY129">
            <v>0.11571054313910539</v>
          </cell>
          <cell r="GZ129">
            <v>12.367136659436008</v>
          </cell>
          <cell r="HA129">
            <v>12.057894736842105</v>
          </cell>
          <cell r="HB129">
            <v>12.776725304465494</v>
          </cell>
          <cell r="HC129">
            <v>11.188986232790988</v>
          </cell>
          <cell r="HD129">
            <v>12.368064952638701</v>
          </cell>
          <cell r="HE129">
            <v>12.842791202823786</v>
          </cell>
          <cell r="HF129">
            <v>12.597087378640778</v>
          </cell>
          <cell r="HG129">
            <v>13.4</v>
          </cell>
          <cell r="HH129">
            <v>2369</v>
          </cell>
          <cell r="HI129" t="str">
            <v>Y</v>
          </cell>
        </row>
        <row r="130">
          <cell r="A130">
            <v>125</v>
          </cell>
          <cell r="B130">
            <v>2376</v>
          </cell>
          <cell r="C130" t="str">
            <v>Galva-Holstein</v>
          </cell>
          <cell r="D130">
            <v>8.6902935054280537</v>
          </cell>
          <cell r="E130">
            <v>352</v>
          </cell>
          <cell r="F130">
            <v>5.4</v>
          </cell>
          <cell r="G130">
            <v>1</v>
          </cell>
          <cell r="H130">
            <v>3.2902917344337297</v>
          </cell>
          <cell r="I130">
            <v>317</v>
          </cell>
          <cell r="J130">
            <v>0</v>
          </cell>
          <cell r="K130">
            <v>272</v>
          </cell>
          <cell r="L130">
            <v>0</v>
          </cell>
          <cell r="M130">
            <v>310</v>
          </cell>
          <cell r="N130">
            <v>0</v>
          </cell>
          <cell r="O130">
            <v>6</v>
          </cell>
          <cell r="P130">
            <v>0</v>
          </cell>
          <cell r="Q130">
            <v>342</v>
          </cell>
          <cell r="R130">
            <v>0</v>
          </cell>
          <cell r="S130">
            <v>8</v>
          </cell>
          <cell r="T130">
            <v>8.6902935054280537</v>
          </cell>
          <cell r="U130">
            <v>358</v>
          </cell>
          <cell r="V130">
            <v>1.44973</v>
          </cell>
          <cell r="W130">
            <v>42</v>
          </cell>
          <cell r="X130">
            <v>0</v>
          </cell>
          <cell r="Y130">
            <v>1</v>
          </cell>
          <cell r="Z130">
            <v>0.17660000000000001</v>
          </cell>
          <cell r="AA130">
            <v>226</v>
          </cell>
          <cell r="AB130">
            <v>0.28350999999999998</v>
          </cell>
          <cell r="AC130">
            <v>324</v>
          </cell>
          <cell r="AD130">
            <v>0.46011000000000002</v>
          </cell>
          <cell r="AE130">
            <v>223</v>
          </cell>
          <cell r="AF130">
            <v>0</v>
          </cell>
          <cell r="AG130">
            <v>19</v>
          </cell>
          <cell r="AH130">
            <v>1.9525600000000001</v>
          </cell>
          <cell r="AI130">
            <v>60</v>
          </cell>
          <cell r="AJ130">
            <v>3.8624000000000001</v>
          </cell>
          <cell r="AK130">
            <v>54</v>
          </cell>
          <cell r="AL130">
            <v>12.55269</v>
          </cell>
          <cell r="AM130">
            <v>311</v>
          </cell>
          <cell r="AN130">
            <v>2174097</v>
          </cell>
          <cell r="AO130">
            <v>241</v>
          </cell>
          <cell r="AP130">
            <v>172445499</v>
          </cell>
          <cell r="AQ130">
            <v>199</v>
          </cell>
          <cell r="AR130">
            <v>0</v>
          </cell>
          <cell r="AS130">
            <v>0</v>
          </cell>
          <cell r="AT130">
            <v>0.04</v>
          </cell>
          <cell r="AU130">
            <v>0.04</v>
          </cell>
          <cell r="AV130">
            <v>0</v>
          </cell>
          <cell r="AW130">
            <v>284</v>
          </cell>
          <cell r="AX130">
            <v>87015</v>
          </cell>
          <cell r="AY130">
            <v>46</v>
          </cell>
          <cell r="AZ130">
            <v>2013</v>
          </cell>
          <cell r="BA130">
            <v>0</v>
          </cell>
          <cell r="BB130">
            <v>3912999</v>
          </cell>
          <cell r="BC130">
            <v>184</v>
          </cell>
          <cell r="BD130">
            <v>176358498</v>
          </cell>
          <cell r="BE130">
            <v>200</v>
          </cell>
          <cell r="BF130">
            <v>453.2</v>
          </cell>
          <cell r="BG130">
            <v>256</v>
          </cell>
          <cell r="BH130">
            <v>380506.39673433366</v>
          </cell>
          <cell r="BI130">
            <v>65</v>
          </cell>
          <cell r="BJ130">
            <v>8634.1548984995588</v>
          </cell>
          <cell r="BK130">
            <v>146</v>
          </cell>
          <cell r="BL130">
            <v>389140.5516328332</v>
          </cell>
          <cell r="BM130">
            <v>69</v>
          </cell>
          <cell r="BN130">
            <v>2.21877541733203E-2</v>
          </cell>
          <cell r="BO130">
            <v>187</v>
          </cell>
          <cell r="BP130">
            <v>931206</v>
          </cell>
          <cell r="BQ130">
            <v>203</v>
          </cell>
          <cell r="BR130">
            <v>567396</v>
          </cell>
          <cell r="BS130">
            <v>258</v>
          </cell>
          <cell r="BT130">
            <v>0</v>
          </cell>
          <cell r="BU130">
            <v>272</v>
          </cell>
          <cell r="BV130">
            <v>0</v>
          </cell>
          <cell r="BW130">
            <v>310</v>
          </cell>
          <cell r="BX130">
            <v>0</v>
          </cell>
          <cell r="BY130">
            <v>6</v>
          </cell>
          <cell r="BZ130">
            <v>1498602</v>
          </cell>
          <cell r="CA130">
            <v>272</v>
          </cell>
          <cell r="CB130">
            <v>0</v>
          </cell>
          <cell r="CC130">
            <v>342</v>
          </cell>
          <cell r="CD130">
            <v>250000</v>
          </cell>
          <cell r="CE130">
            <v>99</v>
          </cell>
          <cell r="CF130">
            <v>0</v>
          </cell>
          <cell r="CG130">
            <v>2</v>
          </cell>
          <cell r="CH130">
            <v>31145</v>
          </cell>
          <cell r="CI130">
            <v>222</v>
          </cell>
          <cell r="CJ130">
            <v>50000</v>
          </cell>
          <cell r="CK130">
            <v>224</v>
          </cell>
          <cell r="CL130">
            <v>81145</v>
          </cell>
          <cell r="CM130">
            <v>242</v>
          </cell>
          <cell r="CN130">
            <v>0</v>
          </cell>
          <cell r="CO130">
            <v>19</v>
          </cell>
          <cell r="CP130">
            <v>344350</v>
          </cell>
          <cell r="CQ130">
            <v>80</v>
          </cell>
          <cell r="CR130">
            <v>2174097</v>
          </cell>
          <cell r="CS130">
            <v>241</v>
          </cell>
          <cell r="CT130">
            <v>453.2</v>
          </cell>
          <cell r="CU130">
            <v>256</v>
          </cell>
          <cell r="CV130">
            <v>5799</v>
          </cell>
          <cell r="CW130">
            <v>127</v>
          </cell>
          <cell r="CX130">
            <v>2732457</v>
          </cell>
          <cell r="CY130">
            <v>249</v>
          </cell>
          <cell r="CZ130">
            <v>430.8</v>
          </cell>
          <cell r="DA130">
            <v>261</v>
          </cell>
          <cell r="DB130">
            <v>5914</v>
          </cell>
          <cell r="DC130">
            <v>127</v>
          </cell>
          <cell r="DD130">
            <v>2654388</v>
          </cell>
          <cell r="DE130">
            <v>258</v>
          </cell>
          <cell r="DF130">
            <v>-78069</v>
          </cell>
          <cell r="DG130">
            <v>338</v>
          </cell>
          <cell r="DH130">
            <v>106637</v>
          </cell>
          <cell r="DI130">
            <v>82</v>
          </cell>
          <cell r="DJ130" t="str">
            <v>101</v>
          </cell>
          <cell r="DK130">
            <v>665.9</v>
          </cell>
          <cell r="DL130">
            <v>672.7</v>
          </cell>
          <cell r="DM130">
            <v>675.8</v>
          </cell>
          <cell r="DN130">
            <v>621.70000000000005</v>
          </cell>
          <cell r="DO130">
            <v>574.9</v>
          </cell>
          <cell r="DP130">
            <v>562.6</v>
          </cell>
          <cell r="DQ130">
            <v>572.1</v>
          </cell>
          <cell r="DR130">
            <v>224</v>
          </cell>
          <cell r="DS130">
            <v>591.20000000000005</v>
          </cell>
          <cell r="DT130">
            <v>218</v>
          </cell>
          <cell r="DU130">
            <v>570.79999999999995</v>
          </cell>
          <cell r="DV130">
            <v>219</v>
          </cell>
          <cell r="DW130">
            <v>528</v>
          </cell>
          <cell r="DX130">
            <v>240</v>
          </cell>
          <cell r="DY130">
            <v>509</v>
          </cell>
          <cell r="DZ130">
            <v>246</v>
          </cell>
          <cell r="EA130">
            <v>493.8</v>
          </cell>
          <cell r="EB130">
            <v>250</v>
          </cell>
          <cell r="EC130">
            <v>485.1</v>
          </cell>
          <cell r="ED130">
            <v>248</v>
          </cell>
          <cell r="EE130">
            <v>453.2</v>
          </cell>
          <cell r="EF130">
            <v>255</v>
          </cell>
          <cell r="EG130">
            <v>430.8</v>
          </cell>
          <cell r="EH130">
            <v>261</v>
          </cell>
          <cell r="EI130">
            <v>5046.650417827298</v>
          </cell>
          <cell r="EJ130">
            <v>94</v>
          </cell>
          <cell r="EK130">
            <v>3478.6490250696379</v>
          </cell>
          <cell r="EL130">
            <v>160</v>
          </cell>
          <cell r="EM130">
            <v>496512</v>
          </cell>
          <cell r="EN130">
            <v>745.62546928968311</v>
          </cell>
          <cell r="EO130">
            <v>235415</v>
          </cell>
          <cell r="EP130">
            <v>349.95540359744314</v>
          </cell>
          <cell r="EQ130">
            <v>282672</v>
          </cell>
          <cell r="ER130">
            <v>418.27759692216637</v>
          </cell>
          <cell r="ES130">
            <v>313127</v>
          </cell>
          <cell r="ET130">
            <v>503.66253820170499</v>
          </cell>
          <cell r="EU130">
            <v>275112</v>
          </cell>
          <cell r="EV130">
            <v>478.53887632631762</v>
          </cell>
          <cell r="EW130">
            <v>368479</v>
          </cell>
          <cell r="EX130">
            <v>654.9573409171702</v>
          </cell>
          <cell r="EY130">
            <v>399993</v>
          </cell>
          <cell r="EZ130">
            <v>699.16622968012587</v>
          </cell>
          <cell r="FA130">
            <v>643920</v>
          </cell>
          <cell r="FB130">
            <v>1125.5374934452018</v>
          </cell>
          <cell r="FC130">
            <v>787050</v>
          </cell>
          <cell r="FD130">
            <v>1331.2753721244924</v>
          </cell>
          <cell r="FE130">
            <v>901899</v>
          </cell>
          <cell r="FF130">
            <v>1580.0613174491943</v>
          </cell>
          <cell r="FG130">
            <v>1268008</v>
          </cell>
          <cell r="FH130">
            <v>2401.530303030303</v>
          </cell>
          <cell r="FI130">
            <v>1225917</v>
          </cell>
          <cell r="FJ130">
            <v>2408.4813359528489</v>
          </cell>
          <cell r="FK130">
            <v>1221548</v>
          </cell>
          <cell r="FL130">
            <v>2695.3839364518976</v>
          </cell>
          <cell r="FM130">
            <v>1209903</v>
          </cell>
          <cell r="FN130">
            <v>2808.5027855153203</v>
          </cell>
          <cell r="FO130">
            <v>0.13275264035010556</v>
          </cell>
          <cell r="FP130">
            <v>6.2716540100462612E-2</v>
          </cell>
          <cell r="FQ130">
            <v>7.7357298318139936E-2</v>
          </cell>
          <cell r="FR130">
            <v>8.2194711432453382E-2</v>
          </cell>
          <cell r="FS130">
            <v>7.0751907466405237E-2</v>
          </cell>
          <cell r="FT130">
            <v>9.2333247551651301E-2</v>
          </cell>
          <cell r="FU130">
            <v>9.8235343091711905E-2</v>
          </cell>
          <cell r="FV130">
            <v>0.17980851365053002</v>
          </cell>
          <cell r="FW130">
            <v>0.21733283555217811</v>
          </cell>
          <cell r="FX130">
            <v>0.24262950522249896</v>
          </cell>
          <cell r="FY130">
            <v>0.33399165447569701</v>
          </cell>
          <cell r="FZ130">
            <v>0.31501679420434286</v>
          </cell>
          <cell r="GA130">
            <v>0.30765294082239214</v>
          </cell>
          <cell r="GB130">
            <v>0.29799509280463854</v>
          </cell>
          <cell r="GC130">
            <v>3243617</v>
          </cell>
          <cell r="GD130">
            <v>3518220</v>
          </cell>
          <cell r="GE130">
            <v>3371437</v>
          </cell>
          <cell r="GF130">
            <v>3496449</v>
          </cell>
          <cell r="GG130">
            <v>3613292</v>
          </cell>
          <cell r="GH130">
            <v>3622272</v>
          </cell>
          <cell r="GI130">
            <v>3671790</v>
          </cell>
          <cell r="GJ130">
            <v>3581143</v>
          </cell>
          <cell r="GK130">
            <v>3621404</v>
          </cell>
          <cell r="GL130">
            <v>3717186</v>
          </cell>
          <cell r="GM130">
            <v>3796526</v>
          </cell>
          <cell r="GN130">
            <v>3891592.52</v>
          </cell>
          <cell r="GO130">
            <v>3974908</v>
          </cell>
          <cell r="GP130">
            <v>4060144.04</v>
          </cell>
          <cell r="GQ130">
            <v>0.17145230390631155</v>
          </cell>
          <cell r="GR130">
            <v>0.25293461061285544</v>
          </cell>
          <cell r="GS130">
            <v>0.30083216186852857</v>
          </cell>
          <cell r="GT130">
            <v>0.35448397387771446</v>
          </cell>
          <cell r="GU130">
            <v>0.36686062720556462</v>
          </cell>
          <cell r="GV130">
            <v>0.3721858337212014</v>
          </cell>
          <cell r="GW130">
            <v>0.35723848591342033</v>
          </cell>
          <cell r="GX130">
            <v>0.33916842577683798</v>
          </cell>
          <cell r="GY130">
            <v>0.29319544690711219</v>
          </cell>
          <cell r="GZ130">
            <v>13.592703763564996</v>
          </cell>
          <cell r="HA130">
            <v>13.169487595641085</v>
          </cell>
          <cell r="HB130">
            <v>12.451934488488012</v>
          </cell>
          <cell r="HC130">
            <v>12.157607405649182</v>
          </cell>
          <cell r="HD130">
            <v>12.235872235872234</v>
          </cell>
          <cell r="HE130">
            <v>12.080700048614487</v>
          </cell>
          <cell r="HF130">
            <v>11.410536537994659</v>
          </cell>
          <cell r="HG130">
            <v>10.539534883720931</v>
          </cell>
          <cell r="HH130">
            <v>2376</v>
          </cell>
          <cell r="HI130" t="str">
            <v>Y</v>
          </cell>
        </row>
        <row r="131">
          <cell r="A131">
            <v>126</v>
          </cell>
          <cell r="B131">
            <v>2403</v>
          </cell>
          <cell r="C131" t="str">
            <v>Garner-Hayfield</v>
          </cell>
          <cell r="D131">
            <v>10.519474512254616</v>
          </cell>
          <cell r="E131">
            <v>288</v>
          </cell>
          <cell r="F131">
            <v>5.4</v>
          </cell>
          <cell r="G131">
            <v>1</v>
          </cell>
          <cell r="H131">
            <v>4.7103994131994646</v>
          </cell>
          <cell r="I131">
            <v>148</v>
          </cell>
          <cell r="J131">
            <v>0.4090728287449687</v>
          </cell>
          <cell r="K131">
            <v>175</v>
          </cell>
          <cell r="L131">
            <v>0</v>
          </cell>
          <cell r="M131">
            <v>310</v>
          </cell>
          <cell r="N131">
            <v>0</v>
          </cell>
          <cell r="O131">
            <v>6</v>
          </cell>
          <cell r="P131">
            <v>0.4326305144566634</v>
          </cell>
          <cell r="Q131">
            <v>149</v>
          </cell>
          <cell r="R131">
            <v>0</v>
          </cell>
          <cell r="S131">
            <v>8</v>
          </cell>
          <cell r="T131">
            <v>10.95210502671128</v>
          </cell>
          <cell r="U131">
            <v>296</v>
          </cell>
          <cell r="V131">
            <v>1.15832</v>
          </cell>
          <cell r="W131">
            <v>88</v>
          </cell>
          <cell r="X131">
            <v>0</v>
          </cell>
          <cell r="Y131">
            <v>1</v>
          </cell>
          <cell r="Z131">
            <v>0.22969000000000001</v>
          </cell>
          <cell r="AA131">
            <v>214</v>
          </cell>
          <cell r="AB131">
            <v>0.33</v>
          </cell>
          <cell r="AC131">
            <v>1</v>
          </cell>
          <cell r="AD131">
            <v>0.55969000000000002</v>
          </cell>
          <cell r="AE131">
            <v>209</v>
          </cell>
          <cell r="AF131">
            <v>0</v>
          </cell>
          <cell r="AG131">
            <v>19</v>
          </cell>
          <cell r="AH131">
            <v>0.59726999999999997</v>
          </cell>
          <cell r="AI131">
            <v>158</v>
          </cell>
          <cell r="AJ131">
            <v>2.31528</v>
          </cell>
          <cell r="AK131">
            <v>177</v>
          </cell>
          <cell r="AL131">
            <v>13.267390000000001</v>
          </cell>
          <cell r="AM131">
            <v>282</v>
          </cell>
          <cell r="AN131">
            <v>2594874</v>
          </cell>
          <cell r="AO131">
            <v>192</v>
          </cell>
          <cell r="AP131">
            <v>194246585</v>
          </cell>
          <cell r="AQ131">
            <v>172</v>
          </cell>
          <cell r="AR131">
            <v>0.08</v>
          </cell>
          <cell r="AS131">
            <v>7.717042379629975E-2</v>
          </cell>
          <cell r="AT131">
            <v>0.03</v>
          </cell>
          <cell r="AU131">
            <v>0.11</v>
          </cell>
          <cell r="AV131">
            <v>246066</v>
          </cell>
          <cell r="AW131">
            <v>98</v>
          </cell>
          <cell r="AX131">
            <v>92275</v>
          </cell>
          <cell r="AY131">
            <v>45</v>
          </cell>
          <cell r="AZ131">
            <v>2015</v>
          </cell>
          <cell r="BA131">
            <v>2014</v>
          </cell>
          <cell r="BB131">
            <v>15323099</v>
          </cell>
          <cell r="BC131">
            <v>95</v>
          </cell>
          <cell r="BD131">
            <v>209569684</v>
          </cell>
          <cell r="BE131">
            <v>162</v>
          </cell>
          <cell r="BF131">
            <v>750.2</v>
          </cell>
          <cell r="BG131">
            <v>145</v>
          </cell>
          <cell r="BH131">
            <v>258926.39962676619</v>
          </cell>
          <cell r="BI131">
            <v>213</v>
          </cell>
          <cell r="BJ131">
            <v>20425.351906158357</v>
          </cell>
          <cell r="BK131">
            <v>75</v>
          </cell>
          <cell r="BL131">
            <v>279351.75153292454</v>
          </cell>
          <cell r="BM131">
            <v>198</v>
          </cell>
          <cell r="BN131">
            <v>7.3116963806654403E-2</v>
          </cell>
          <cell r="BO131">
            <v>71</v>
          </cell>
          <cell r="BP131">
            <v>1048932</v>
          </cell>
          <cell r="BQ131">
            <v>173</v>
          </cell>
          <cell r="BR131">
            <v>914979</v>
          </cell>
          <cell r="BS131">
            <v>149</v>
          </cell>
          <cell r="BT131">
            <v>79461</v>
          </cell>
          <cell r="BU131">
            <v>168</v>
          </cell>
          <cell r="BV131">
            <v>0</v>
          </cell>
          <cell r="BW131">
            <v>310</v>
          </cell>
          <cell r="BX131">
            <v>0</v>
          </cell>
          <cell r="BY131">
            <v>6</v>
          </cell>
          <cell r="BZ131">
            <v>2043372</v>
          </cell>
          <cell r="CA131">
            <v>197</v>
          </cell>
          <cell r="CB131">
            <v>84037</v>
          </cell>
          <cell r="CC131">
            <v>143</v>
          </cell>
          <cell r="CD131">
            <v>225000</v>
          </cell>
          <cell r="CE131">
            <v>118</v>
          </cell>
          <cell r="CF131">
            <v>0</v>
          </cell>
          <cell r="CG131">
            <v>2</v>
          </cell>
          <cell r="CH131">
            <v>48137</v>
          </cell>
          <cell r="CI131">
            <v>203</v>
          </cell>
          <cell r="CJ131">
            <v>69158</v>
          </cell>
          <cell r="CK131">
            <v>150</v>
          </cell>
          <cell r="CL131">
            <v>117295</v>
          </cell>
          <cell r="CM131">
            <v>198</v>
          </cell>
          <cell r="CN131">
            <v>0</v>
          </cell>
          <cell r="CO131">
            <v>19</v>
          </cell>
          <cell r="CP131">
            <v>125170</v>
          </cell>
          <cell r="CQ131">
            <v>153</v>
          </cell>
          <cell r="CR131">
            <v>2594874</v>
          </cell>
          <cell r="CS131">
            <v>192</v>
          </cell>
          <cell r="CT131">
            <v>750.2</v>
          </cell>
          <cell r="CU131">
            <v>145</v>
          </cell>
          <cell r="CV131">
            <v>5768</v>
          </cell>
          <cell r="CW131">
            <v>184</v>
          </cell>
          <cell r="CX131">
            <v>4331049</v>
          </cell>
          <cell r="CY131">
            <v>145</v>
          </cell>
          <cell r="CZ131">
            <v>755.2</v>
          </cell>
          <cell r="DA131">
            <v>144</v>
          </cell>
          <cell r="DB131">
            <v>5883</v>
          </cell>
          <cell r="DC131">
            <v>185</v>
          </cell>
          <cell r="DD131">
            <v>4442842</v>
          </cell>
          <cell r="DE131">
            <v>145</v>
          </cell>
          <cell r="DF131">
            <v>111793</v>
          </cell>
          <cell r="DG131">
            <v>97</v>
          </cell>
          <cell r="DH131">
            <v>0</v>
          </cell>
          <cell r="DI131">
            <v>223</v>
          </cell>
          <cell r="DJ131" t="str">
            <v>No Guar</v>
          </cell>
          <cell r="DK131">
            <v>892</v>
          </cell>
          <cell r="DL131">
            <v>913.1</v>
          </cell>
          <cell r="DM131">
            <v>894</v>
          </cell>
          <cell r="DN131">
            <v>867.1</v>
          </cell>
          <cell r="DO131">
            <v>857.1</v>
          </cell>
          <cell r="DP131">
            <v>849.4</v>
          </cell>
          <cell r="DQ131">
            <v>841.3</v>
          </cell>
          <cell r="DR131">
            <v>143</v>
          </cell>
          <cell r="DS131">
            <v>803.8</v>
          </cell>
          <cell r="DT131">
            <v>146</v>
          </cell>
          <cell r="DU131">
            <v>817.1</v>
          </cell>
          <cell r="DV131">
            <v>140</v>
          </cell>
          <cell r="DW131">
            <v>813.1</v>
          </cell>
          <cell r="DX131">
            <v>139</v>
          </cell>
          <cell r="DY131">
            <v>797</v>
          </cell>
          <cell r="DZ131">
            <v>141</v>
          </cell>
          <cell r="EA131">
            <v>802</v>
          </cell>
          <cell r="EB131">
            <v>138</v>
          </cell>
          <cell r="EC131">
            <v>773.2</v>
          </cell>
          <cell r="ED131">
            <v>141</v>
          </cell>
          <cell r="EE131">
            <v>750.2</v>
          </cell>
          <cell r="EF131">
            <v>145</v>
          </cell>
          <cell r="EG131">
            <v>755.2</v>
          </cell>
          <cell r="EH131">
            <v>144</v>
          </cell>
          <cell r="EI131">
            <v>3436.0090042372881</v>
          </cell>
          <cell r="EJ131">
            <v>306</v>
          </cell>
          <cell r="EK131">
            <v>2705.7362288135591</v>
          </cell>
          <cell r="EL131">
            <v>308</v>
          </cell>
          <cell r="EM131">
            <v>554610</v>
          </cell>
          <cell r="EN131">
            <v>621.76008968609869</v>
          </cell>
          <cell r="EO131">
            <v>673663</v>
          </cell>
          <cell r="EP131">
            <v>737.7757091227686</v>
          </cell>
          <cell r="EQ131">
            <v>814782</v>
          </cell>
          <cell r="ER131">
            <v>911.38926174496646</v>
          </cell>
          <cell r="ES131">
            <v>760237</v>
          </cell>
          <cell r="ET131">
            <v>876.75815938184746</v>
          </cell>
          <cell r="EU131">
            <v>638856</v>
          </cell>
          <cell r="EV131">
            <v>745.36926846342317</v>
          </cell>
          <cell r="EW131">
            <v>660950</v>
          </cell>
          <cell r="EX131">
            <v>778.13750882976217</v>
          </cell>
          <cell r="EY131">
            <v>918269</v>
          </cell>
          <cell r="EZ131">
            <v>1091.488173065494</v>
          </cell>
          <cell r="FA131">
            <v>976223</v>
          </cell>
          <cell r="FB131">
            <v>1160.3744205396411</v>
          </cell>
          <cell r="FC131">
            <v>973320</v>
          </cell>
          <cell r="FD131">
            <v>1210.8982333913909</v>
          </cell>
          <cell r="FE131">
            <v>871263</v>
          </cell>
          <cell r="FF131">
            <v>1066.2868681923876</v>
          </cell>
          <cell r="FG131">
            <v>1084842</v>
          </cell>
          <cell r="FH131">
            <v>1334.2048948468823</v>
          </cell>
          <cell r="FI131">
            <v>1074194</v>
          </cell>
          <cell r="FJ131">
            <v>1347.7967377666248</v>
          </cell>
          <cell r="FK131">
            <v>1262785</v>
          </cell>
          <cell r="FL131">
            <v>1683.2644628099172</v>
          </cell>
          <cell r="FM131">
            <v>1374656</v>
          </cell>
          <cell r="FN131">
            <v>1820.2542372881355</v>
          </cell>
          <cell r="FO131">
            <v>0.11341471943552962</v>
          </cell>
          <cell r="FP131">
            <v>0.13058574519280627</v>
          </cell>
          <cell r="FQ131">
            <v>0.14728610143804158</v>
          </cell>
          <cell r="FR131">
            <v>0.12871763718292423</v>
          </cell>
          <cell r="FS131">
            <v>0.10606910124942368</v>
          </cell>
          <cell r="FT131">
            <v>0.10544815746116511</v>
          </cell>
          <cell r="FU131">
            <v>0.14303300010280406</v>
          </cell>
          <cell r="FV131">
            <v>0.17475871888873115</v>
          </cell>
          <cell r="FW131">
            <v>0.16606087738670283</v>
          </cell>
          <cell r="FX131">
            <v>0.14407668849985042</v>
          </cell>
          <cell r="FY131">
            <v>0.16966867561740631</v>
          </cell>
          <cell r="FZ131">
            <v>0.16598255318002084</v>
          </cell>
          <cell r="GA131">
            <v>0.18343379120663622</v>
          </cell>
          <cell r="GB131">
            <v>0.19456273957091369</v>
          </cell>
          <cell r="GC131">
            <v>4335496</v>
          </cell>
          <cell r="GD131">
            <v>4485116</v>
          </cell>
          <cell r="GE131">
            <v>4717186</v>
          </cell>
          <cell r="GF131">
            <v>5146001</v>
          </cell>
          <cell r="GG131">
            <v>5384161</v>
          </cell>
          <cell r="GH131">
            <v>5607059</v>
          </cell>
          <cell r="GI131">
            <v>5501711</v>
          </cell>
          <cell r="GJ131">
            <v>5586119</v>
          </cell>
          <cell r="GK131">
            <v>5861224</v>
          </cell>
          <cell r="GL131">
            <v>6047217</v>
          </cell>
          <cell r="GM131">
            <v>6393885</v>
          </cell>
          <cell r="GN131">
            <v>6471728.3799999999</v>
          </cell>
          <cell r="GO131">
            <v>6695555</v>
          </cell>
          <cell r="GP131">
            <v>7065361.04</v>
          </cell>
          <cell r="GQ131">
            <v>6.3873465716607264E-2</v>
          </cell>
          <cell r="GR131">
            <v>7.680941889415635E-2</v>
          </cell>
          <cell r="GS131">
            <v>0.11260808851173533</v>
          </cell>
          <cell r="GT131">
            <v>8.4434114712997277E-2</v>
          </cell>
          <cell r="GU131">
            <v>6.2682861289326056E-2</v>
          </cell>
          <cell r="GV131">
            <v>3.2955640783336015E-2</v>
          </cell>
          <cell r="GW131">
            <v>4.9322146663200006E-2</v>
          </cell>
          <cell r="GX131">
            <v>0.10318197883543928</v>
          </cell>
          <cell r="GY131">
            <v>7.2021844089443426E-2</v>
          </cell>
          <cell r="GZ131">
            <v>14.25040650406504</v>
          </cell>
          <cell r="HA131">
            <v>13.971428571428572</v>
          </cell>
          <cell r="HB131">
            <v>13.876799999999999</v>
          </cell>
          <cell r="HC131">
            <v>13.388976377952757</v>
          </cell>
          <cell r="HD131">
            <v>13.783476708326571</v>
          </cell>
          <cell r="HE131">
            <v>12.905343511450381</v>
          </cell>
          <cell r="HF131">
            <v>12.812982998454405</v>
          </cell>
          <cell r="HG131">
            <v>11.721875000000001</v>
          </cell>
          <cell r="HH131">
            <v>2403</v>
          </cell>
          <cell r="HI131" t="str">
            <v>Y</v>
          </cell>
        </row>
        <row r="132">
          <cell r="A132">
            <v>127</v>
          </cell>
          <cell r="B132">
            <v>2457</v>
          </cell>
          <cell r="C132" t="str">
            <v>George-Little Rock</v>
          </cell>
          <cell r="D132">
            <v>12.007877532645521</v>
          </cell>
          <cell r="E132">
            <v>191</v>
          </cell>
          <cell r="F132">
            <v>5.4</v>
          </cell>
          <cell r="G132">
            <v>1</v>
          </cell>
          <cell r="H132">
            <v>3.6987202185736754</v>
          </cell>
          <cell r="I132">
            <v>279</v>
          </cell>
          <cell r="J132">
            <v>0.29809165067403731</v>
          </cell>
          <cell r="K132">
            <v>207</v>
          </cell>
          <cell r="L132">
            <v>2.6110666021530475</v>
          </cell>
          <cell r="M132">
            <v>82</v>
          </cell>
          <cell r="N132">
            <v>0</v>
          </cell>
          <cell r="O132">
            <v>6</v>
          </cell>
          <cell r="P132">
            <v>4.8473683508205986E-3</v>
          </cell>
          <cell r="Q132">
            <v>339</v>
          </cell>
          <cell r="R132">
            <v>0</v>
          </cell>
          <cell r="S132">
            <v>8</v>
          </cell>
          <cell r="T132">
            <v>12.012724900996341</v>
          </cell>
          <cell r="U132">
            <v>225</v>
          </cell>
          <cell r="V132">
            <v>0.67581000000000002</v>
          </cell>
          <cell r="W132">
            <v>240</v>
          </cell>
          <cell r="X132">
            <v>0</v>
          </cell>
          <cell r="Y132">
            <v>1</v>
          </cell>
          <cell r="Z132">
            <v>0.70004</v>
          </cell>
          <cell r="AA132">
            <v>76</v>
          </cell>
          <cell r="AB132">
            <v>0.33</v>
          </cell>
          <cell r="AC132">
            <v>1</v>
          </cell>
          <cell r="AD132">
            <v>1.0300400000000001</v>
          </cell>
          <cell r="AE132">
            <v>72</v>
          </cell>
          <cell r="AF132">
            <v>0.13500000000000001</v>
          </cell>
          <cell r="AG132">
            <v>1</v>
          </cell>
          <cell r="AH132">
            <v>0.13263</v>
          </cell>
          <cell r="AI132">
            <v>181</v>
          </cell>
          <cell r="AJ132">
            <v>1.9734800000000001</v>
          </cell>
          <cell r="AK132">
            <v>215</v>
          </cell>
          <cell r="AL132">
            <v>13.9862</v>
          </cell>
          <cell r="AM132">
            <v>245</v>
          </cell>
          <cell r="AN132">
            <v>2278381</v>
          </cell>
          <cell r="AO132">
            <v>226</v>
          </cell>
          <cell r="AP132">
            <v>162768732</v>
          </cell>
          <cell r="AQ132">
            <v>210</v>
          </cell>
          <cell r="AR132">
            <v>0.13</v>
          </cell>
          <cell r="AS132">
            <v>8.2680946503752087E-2</v>
          </cell>
          <cell r="AT132">
            <v>0.06</v>
          </cell>
          <cell r="AU132">
            <v>0.19</v>
          </cell>
          <cell r="AV132">
            <v>227913</v>
          </cell>
          <cell r="AW132">
            <v>115</v>
          </cell>
          <cell r="AX132">
            <v>105191</v>
          </cell>
          <cell r="AY132">
            <v>39</v>
          </cell>
          <cell r="AZ132">
            <v>2020</v>
          </cell>
          <cell r="BA132">
            <v>2013</v>
          </cell>
          <cell r="BB132">
            <v>1603827</v>
          </cell>
          <cell r="BC132">
            <v>224</v>
          </cell>
          <cell r="BD132">
            <v>164372559</v>
          </cell>
          <cell r="BE132">
            <v>218</v>
          </cell>
          <cell r="BF132">
            <v>488.4</v>
          </cell>
          <cell r="BG132">
            <v>241</v>
          </cell>
          <cell r="BH132">
            <v>333269.31203931203</v>
          </cell>
          <cell r="BI132">
            <v>100</v>
          </cell>
          <cell r="BJ132">
            <v>3283.8390663390664</v>
          </cell>
          <cell r="BK132">
            <v>217</v>
          </cell>
          <cell r="BL132">
            <v>336553.15110565111</v>
          </cell>
          <cell r="BM132">
            <v>119</v>
          </cell>
          <cell r="BN132">
            <v>9.7572673307349308E-3</v>
          </cell>
          <cell r="BO132">
            <v>219</v>
          </cell>
          <cell r="BP132">
            <v>878951</v>
          </cell>
          <cell r="BQ132">
            <v>213</v>
          </cell>
          <cell r="BR132">
            <v>602036</v>
          </cell>
          <cell r="BS132">
            <v>244</v>
          </cell>
          <cell r="BT132">
            <v>48520</v>
          </cell>
          <cell r="BU132">
            <v>214</v>
          </cell>
          <cell r="BV132">
            <v>425000</v>
          </cell>
          <cell r="BW132">
            <v>121</v>
          </cell>
          <cell r="BX132">
            <v>0</v>
          </cell>
          <cell r="BY132">
            <v>6</v>
          </cell>
          <cell r="BZ132">
            <v>1954507</v>
          </cell>
          <cell r="CA132">
            <v>207</v>
          </cell>
          <cell r="CB132">
            <v>789</v>
          </cell>
          <cell r="CC132">
            <v>338</v>
          </cell>
          <cell r="CD132">
            <v>110000</v>
          </cell>
          <cell r="CE132">
            <v>238</v>
          </cell>
          <cell r="CF132">
            <v>0</v>
          </cell>
          <cell r="CG132">
            <v>2</v>
          </cell>
          <cell r="CH132">
            <v>115068</v>
          </cell>
          <cell r="CI132">
            <v>133</v>
          </cell>
          <cell r="CJ132">
            <v>54243</v>
          </cell>
          <cell r="CK132">
            <v>203</v>
          </cell>
          <cell r="CL132">
            <v>169311</v>
          </cell>
          <cell r="CM132">
            <v>144</v>
          </cell>
          <cell r="CN132">
            <v>21974</v>
          </cell>
          <cell r="CO132">
            <v>13</v>
          </cell>
          <cell r="CP132">
            <v>21800</v>
          </cell>
          <cell r="CQ132">
            <v>183</v>
          </cell>
          <cell r="CR132">
            <v>2278381</v>
          </cell>
          <cell r="CS132">
            <v>226</v>
          </cell>
          <cell r="CT132">
            <v>488.4</v>
          </cell>
          <cell r="CU132">
            <v>241</v>
          </cell>
          <cell r="CV132">
            <v>5768</v>
          </cell>
          <cell r="CW132">
            <v>184</v>
          </cell>
          <cell r="CX132">
            <v>2817091</v>
          </cell>
          <cell r="CY132">
            <v>244</v>
          </cell>
          <cell r="CZ132">
            <v>483</v>
          </cell>
          <cell r="DA132">
            <v>243</v>
          </cell>
          <cell r="DB132">
            <v>5883</v>
          </cell>
          <cell r="DC132">
            <v>185</v>
          </cell>
          <cell r="DD132">
            <v>2845262</v>
          </cell>
          <cell r="DE132">
            <v>246</v>
          </cell>
          <cell r="DF132">
            <v>28171</v>
          </cell>
          <cell r="DG132">
            <v>226</v>
          </cell>
          <cell r="DH132">
            <v>3773</v>
          </cell>
          <cell r="DI132">
            <v>218</v>
          </cell>
          <cell r="DJ132" t="str">
            <v>101</v>
          </cell>
          <cell r="DK132">
            <v>586.6</v>
          </cell>
          <cell r="DL132">
            <v>594.79999999999995</v>
          </cell>
          <cell r="DM132">
            <v>559</v>
          </cell>
          <cell r="DN132">
            <v>549</v>
          </cell>
          <cell r="DO132">
            <v>554.6</v>
          </cell>
          <cell r="DP132">
            <v>518.4</v>
          </cell>
          <cell r="DQ132">
            <v>515.6</v>
          </cell>
          <cell r="DR132">
            <v>255</v>
          </cell>
          <cell r="DS132">
            <v>497.6</v>
          </cell>
          <cell r="DT132">
            <v>260</v>
          </cell>
          <cell r="DU132">
            <v>499.5</v>
          </cell>
          <cell r="DV132">
            <v>249</v>
          </cell>
          <cell r="DW132">
            <v>503.6</v>
          </cell>
          <cell r="DX132">
            <v>246</v>
          </cell>
          <cell r="DY132">
            <v>514.70000000000005</v>
          </cell>
          <cell r="DZ132">
            <v>242</v>
          </cell>
          <cell r="EA132">
            <v>501.6</v>
          </cell>
          <cell r="EB132">
            <v>246</v>
          </cell>
          <cell r="EC132">
            <v>501.6</v>
          </cell>
          <cell r="ED132">
            <v>239</v>
          </cell>
          <cell r="EE132">
            <v>488.4</v>
          </cell>
          <cell r="EF132">
            <v>239</v>
          </cell>
          <cell r="EG132">
            <v>483</v>
          </cell>
          <cell r="EH132">
            <v>242</v>
          </cell>
          <cell r="EI132">
            <v>4717.144927536232</v>
          </cell>
          <cell r="EJ132">
            <v>128</v>
          </cell>
          <cell r="EK132">
            <v>4046.5983436853003</v>
          </cell>
          <cell r="EL132">
            <v>89</v>
          </cell>
          <cell r="EM132">
            <v>547709</v>
          </cell>
          <cell r="EN132">
            <v>933.70098874872144</v>
          </cell>
          <cell r="EO132">
            <v>599216</v>
          </cell>
          <cell r="EP132">
            <v>1007.4243443174176</v>
          </cell>
          <cell r="EQ132">
            <v>654316</v>
          </cell>
          <cell r="ER132">
            <v>1170.5116279069769</v>
          </cell>
          <cell r="ES132">
            <v>604538</v>
          </cell>
          <cell r="ET132">
            <v>1101.1621129326047</v>
          </cell>
          <cell r="EU132">
            <v>635967</v>
          </cell>
          <cell r="EV132">
            <v>1146.7129462675803</v>
          </cell>
          <cell r="EW132">
            <v>642513</v>
          </cell>
          <cell r="EX132">
            <v>1239.4155092592594</v>
          </cell>
          <cell r="EY132">
            <v>694667</v>
          </cell>
          <cell r="EZ132">
            <v>1347.2982932505818</v>
          </cell>
          <cell r="FA132">
            <v>915941</v>
          </cell>
          <cell r="FB132">
            <v>1776.4565554693561</v>
          </cell>
          <cell r="FC132">
            <v>858293</v>
          </cell>
          <cell r="FD132">
            <v>1724.865353697749</v>
          </cell>
          <cell r="FE132">
            <v>732500</v>
          </cell>
          <cell r="FF132">
            <v>1466.4664664664665</v>
          </cell>
          <cell r="FG132">
            <v>508287</v>
          </cell>
          <cell r="FH132">
            <v>1009.3069896743447</v>
          </cell>
          <cell r="FI132">
            <v>333395</v>
          </cell>
          <cell r="FJ132">
            <v>647.7462599572566</v>
          </cell>
          <cell r="FK132">
            <v>128803</v>
          </cell>
          <cell r="FL132">
            <v>263.72440622440621</v>
          </cell>
          <cell r="FM132">
            <v>121896</v>
          </cell>
          <cell r="FN132">
            <v>252.3726708074534</v>
          </cell>
          <cell r="FO132">
            <v>0.19348752260908886</v>
          </cell>
          <cell r="FP132">
            <v>0.19861852439525224</v>
          </cell>
          <cell r="FQ132">
            <v>0.207207660827436</v>
          </cell>
          <cell r="FR132">
            <v>0.1922086163820759</v>
          </cell>
          <cell r="FS132">
            <v>0.19983427976742607</v>
          </cell>
          <cell r="FT132">
            <v>0.18957357577803258</v>
          </cell>
          <cell r="FU132">
            <v>0.20579268608799647</v>
          </cell>
          <cell r="FV132">
            <v>0.22361900874245511</v>
          </cell>
          <cell r="FW132">
            <v>0.22764653522489528</v>
          </cell>
          <cell r="FX132">
            <v>0.18961485275791892</v>
          </cell>
          <cell r="FY132">
            <v>0.11484998847629506</v>
          </cell>
          <cell r="FZ132">
            <v>7.833841587079278E-2</v>
          </cell>
          <cell r="GA132">
            <v>2.9381861548502097E-2</v>
          </cell>
          <cell r="GB132">
            <v>2.705265456458817E-2</v>
          </cell>
          <cell r="GC132">
            <v>2283011</v>
          </cell>
          <cell r="GD132">
            <v>2417703</v>
          </cell>
          <cell r="GE132">
            <v>2503463</v>
          </cell>
          <cell r="GF132">
            <v>2540680</v>
          </cell>
          <cell r="GG132">
            <v>2546505</v>
          </cell>
          <cell r="GH132">
            <v>2746741</v>
          </cell>
          <cell r="GI132">
            <v>2680900</v>
          </cell>
          <cell r="GJ132">
            <v>4095989</v>
          </cell>
          <cell r="GK132">
            <v>3770288</v>
          </cell>
          <cell r="GL132">
            <v>3863094</v>
          </cell>
          <cell r="GM132">
            <v>4425660</v>
          </cell>
          <cell r="GN132">
            <v>4255830.25</v>
          </cell>
          <cell r="GO132">
            <v>4588351</v>
          </cell>
          <cell r="GP132">
            <v>4505879.4400000004</v>
          </cell>
          <cell r="GQ132">
            <v>0.2321390739389374</v>
          </cell>
          <cell r="GR132">
            <v>0.21106323930558279</v>
          </cell>
          <cell r="GS132">
            <v>0.14544886333699208</v>
          </cell>
          <cell r="GT132">
            <v>0.13125678987693237</v>
          </cell>
          <cell r="GU132">
            <v>9.4210472645694182E-2</v>
          </cell>
          <cell r="GV132">
            <v>4.361975515328647E-2</v>
          </cell>
          <cell r="GW132">
            <v>2.5635078197313737E-2</v>
          </cell>
          <cell r="GX132">
            <v>1.942505183319161E-4</v>
          </cell>
          <cell r="GY132">
            <v>-2.6088585676720326E-3</v>
          </cell>
          <cell r="GZ132">
            <v>10.94814814814815</v>
          </cell>
          <cell r="HA132">
            <v>11.638349514563107</v>
          </cell>
          <cell r="HB132">
            <v>11.685230024213077</v>
          </cell>
          <cell r="HC132">
            <v>11.808716707021793</v>
          </cell>
          <cell r="HD132">
            <v>11.436144578313254</v>
          </cell>
          <cell r="HE132">
            <v>11.602836879432624</v>
          </cell>
          <cell r="HF132">
            <v>11.542168674698795</v>
          </cell>
          <cell r="HG132">
            <v>11.1</v>
          </cell>
          <cell r="HH132">
            <v>2457</v>
          </cell>
          <cell r="HI132" t="str">
            <v>Y</v>
          </cell>
        </row>
        <row r="133">
          <cell r="A133">
            <v>128</v>
          </cell>
          <cell r="B133">
            <v>2466</v>
          </cell>
          <cell r="C133" t="str">
            <v>Gilbert</v>
          </cell>
          <cell r="D133">
            <v>13.113130771108422</v>
          </cell>
          <cell r="E133">
            <v>114</v>
          </cell>
          <cell r="F133">
            <v>5.4</v>
          </cell>
          <cell r="G133">
            <v>1</v>
          </cell>
          <cell r="H133">
            <v>3.9138590345866651</v>
          </cell>
          <cell r="I133">
            <v>258</v>
          </cell>
          <cell r="J133">
            <v>1.120674417086251</v>
          </cell>
          <cell r="K133">
            <v>53</v>
          </cell>
          <cell r="L133">
            <v>2.6785969904513105</v>
          </cell>
          <cell r="M133">
            <v>76</v>
          </cell>
          <cell r="N133">
            <v>0</v>
          </cell>
          <cell r="O133">
            <v>6</v>
          </cell>
          <cell r="P133">
            <v>1.6455322163884705</v>
          </cell>
          <cell r="Q133">
            <v>25</v>
          </cell>
          <cell r="R133">
            <v>0</v>
          </cell>
          <cell r="S133">
            <v>8</v>
          </cell>
          <cell r="T133">
            <v>14.758662987496892</v>
          </cell>
          <cell r="U133">
            <v>55</v>
          </cell>
          <cell r="V133">
            <v>1.12008</v>
          </cell>
          <cell r="W133">
            <v>94</v>
          </cell>
          <cell r="X133">
            <v>0</v>
          </cell>
          <cell r="Y133">
            <v>1</v>
          </cell>
          <cell r="Z133">
            <v>1.34</v>
          </cell>
          <cell r="AA133">
            <v>2</v>
          </cell>
          <cell r="AB133">
            <v>0.33</v>
          </cell>
          <cell r="AC133">
            <v>1</v>
          </cell>
          <cell r="AD133">
            <v>1.6700000000000002</v>
          </cell>
          <cell r="AE133">
            <v>2</v>
          </cell>
          <cell r="AF133">
            <v>0</v>
          </cell>
          <cell r="AG133">
            <v>19</v>
          </cell>
          <cell r="AH133">
            <v>2.44814</v>
          </cell>
          <cell r="AI133">
            <v>32</v>
          </cell>
          <cell r="AJ133">
            <v>5.2382200000000001</v>
          </cell>
          <cell r="AK133">
            <v>17</v>
          </cell>
          <cell r="AL133">
            <v>19.996880000000001</v>
          </cell>
          <cell r="AM133">
            <v>13</v>
          </cell>
          <cell r="AN133">
            <v>6248565</v>
          </cell>
          <cell r="AO133">
            <v>57</v>
          </cell>
          <cell r="AP133">
            <v>312477018</v>
          </cell>
          <cell r="AQ133">
            <v>80</v>
          </cell>
          <cell r="AR133">
            <v>0</v>
          </cell>
          <cell r="AS133">
            <v>7.824528792040264E-2</v>
          </cell>
          <cell r="AT133">
            <v>0</v>
          </cell>
          <cell r="AU133">
            <v>0</v>
          </cell>
          <cell r="AV133">
            <v>0</v>
          </cell>
          <cell r="AW133">
            <v>284</v>
          </cell>
          <cell r="AX133">
            <v>0</v>
          </cell>
          <cell r="AY133">
            <v>89</v>
          </cell>
          <cell r="AZ133">
            <v>2018</v>
          </cell>
          <cell r="BA133">
            <v>2012</v>
          </cell>
          <cell r="BB133">
            <v>0</v>
          </cell>
          <cell r="BC133">
            <v>267</v>
          </cell>
          <cell r="BD133">
            <v>312477018</v>
          </cell>
          <cell r="BE133">
            <v>88</v>
          </cell>
          <cell r="BF133">
            <v>1146.3</v>
          </cell>
          <cell r="BG133">
            <v>99</v>
          </cell>
          <cell r="BH133">
            <v>272596.19471342582</v>
          </cell>
          <cell r="BI133">
            <v>184</v>
          </cell>
          <cell r="BJ133">
            <v>0</v>
          </cell>
          <cell r="BK133">
            <v>267</v>
          </cell>
          <cell r="BL133">
            <v>272596.19471342582</v>
          </cell>
          <cell r="BM133">
            <v>204</v>
          </cell>
          <cell r="BN133">
            <v>0</v>
          </cell>
          <cell r="BO133">
            <v>267</v>
          </cell>
          <cell r="BP133">
            <v>1687376</v>
          </cell>
          <cell r="BQ133">
            <v>80</v>
          </cell>
          <cell r="BR133">
            <v>1222991</v>
          </cell>
          <cell r="BS133">
            <v>106</v>
          </cell>
          <cell r="BT133">
            <v>350185</v>
          </cell>
          <cell r="BU133">
            <v>48</v>
          </cell>
          <cell r="BV133">
            <v>837000</v>
          </cell>
          <cell r="BW133">
            <v>51</v>
          </cell>
          <cell r="BX133">
            <v>0</v>
          </cell>
          <cell r="BY133">
            <v>6</v>
          </cell>
          <cell r="BZ133">
            <v>4097552</v>
          </cell>
          <cell r="CA133">
            <v>76</v>
          </cell>
          <cell r="CB133">
            <v>514191</v>
          </cell>
          <cell r="CC133">
            <v>35</v>
          </cell>
          <cell r="CD133">
            <v>350000</v>
          </cell>
          <cell r="CE133">
            <v>64</v>
          </cell>
          <cell r="CF133">
            <v>0</v>
          </cell>
          <cell r="CG133">
            <v>2</v>
          </cell>
          <cell r="CH133">
            <v>418719</v>
          </cell>
          <cell r="CI133">
            <v>36</v>
          </cell>
          <cell r="CJ133">
            <v>103117</v>
          </cell>
          <cell r="CK133">
            <v>80</v>
          </cell>
          <cell r="CL133">
            <v>521836</v>
          </cell>
          <cell r="CM133">
            <v>41</v>
          </cell>
          <cell r="CN133">
            <v>0</v>
          </cell>
          <cell r="CO133">
            <v>19</v>
          </cell>
          <cell r="CP133">
            <v>764986</v>
          </cell>
          <cell r="CQ133">
            <v>29</v>
          </cell>
          <cell r="CR133">
            <v>6248565</v>
          </cell>
          <cell r="CS133">
            <v>57</v>
          </cell>
          <cell r="CT133">
            <v>1146.3</v>
          </cell>
          <cell r="CU133">
            <v>99</v>
          </cell>
          <cell r="CV133">
            <v>5768</v>
          </cell>
          <cell r="CW133">
            <v>184</v>
          </cell>
          <cell r="CX133">
            <v>6611858</v>
          </cell>
          <cell r="CY133">
            <v>99</v>
          </cell>
          <cell r="CZ133">
            <v>1157.5</v>
          </cell>
          <cell r="DA133">
            <v>99</v>
          </cell>
          <cell r="DB133">
            <v>5883</v>
          </cell>
          <cell r="DC133">
            <v>185</v>
          </cell>
          <cell r="DD133">
            <v>6809573</v>
          </cell>
          <cell r="DE133">
            <v>100</v>
          </cell>
          <cell r="DF133">
            <v>197715</v>
          </cell>
          <cell r="DG133">
            <v>59</v>
          </cell>
          <cell r="DH133">
            <v>0</v>
          </cell>
          <cell r="DI133">
            <v>223</v>
          </cell>
          <cell r="DJ133" t="str">
            <v>No Guar</v>
          </cell>
          <cell r="DK133">
            <v>771.2</v>
          </cell>
          <cell r="DL133">
            <v>798.4</v>
          </cell>
          <cell r="DM133">
            <v>827.3</v>
          </cell>
          <cell r="DN133">
            <v>875.3</v>
          </cell>
          <cell r="DO133">
            <v>886.2</v>
          </cell>
          <cell r="DP133">
            <v>885.2</v>
          </cell>
          <cell r="DQ133">
            <v>886.9</v>
          </cell>
          <cell r="DR133">
            <v>130</v>
          </cell>
          <cell r="DS133">
            <v>905.2</v>
          </cell>
          <cell r="DT133">
            <v>128</v>
          </cell>
          <cell r="DU133">
            <v>958.9</v>
          </cell>
          <cell r="DV133">
            <v>119</v>
          </cell>
          <cell r="DW133">
            <v>990.7</v>
          </cell>
          <cell r="DX133">
            <v>115</v>
          </cell>
          <cell r="DY133">
            <v>1072</v>
          </cell>
          <cell r="DZ133">
            <v>104</v>
          </cell>
          <cell r="EA133">
            <v>1086.8</v>
          </cell>
          <cell r="EB133">
            <v>103</v>
          </cell>
          <cell r="EC133">
            <v>1125.5999999999999</v>
          </cell>
          <cell r="ED133">
            <v>99</v>
          </cell>
          <cell r="EE133">
            <v>1146.3</v>
          </cell>
          <cell r="EF133">
            <v>99</v>
          </cell>
          <cell r="EG133">
            <v>1157.5</v>
          </cell>
          <cell r="EH133">
            <v>99</v>
          </cell>
          <cell r="EI133">
            <v>5398.3282937365011</v>
          </cell>
          <cell r="EJ133">
            <v>70</v>
          </cell>
          <cell r="EK133">
            <v>3540.0017278617711</v>
          </cell>
          <cell r="EL133">
            <v>146</v>
          </cell>
          <cell r="EM133">
            <v>70403</v>
          </cell>
          <cell r="EN133">
            <v>91.290197095435673</v>
          </cell>
          <cell r="EO133">
            <v>119653</v>
          </cell>
          <cell r="EP133">
            <v>149.86598196392785</v>
          </cell>
          <cell r="EQ133">
            <v>315872</v>
          </cell>
          <cell r="ER133">
            <v>381.81070953704824</v>
          </cell>
          <cell r="ES133">
            <v>535366</v>
          </cell>
          <cell r="ET133">
            <v>611.63715297612248</v>
          </cell>
          <cell r="EU133">
            <v>595813</v>
          </cell>
          <cell r="EV133">
            <v>672.32340329496719</v>
          </cell>
          <cell r="EW133">
            <v>610919</v>
          </cell>
          <cell r="EX133">
            <v>690.14798915499318</v>
          </cell>
          <cell r="EY133">
            <v>701460</v>
          </cell>
          <cell r="EZ133">
            <v>790.91216597136099</v>
          </cell>
          <cell r="FA133">
            <v>610492</v>
          </cell>
          <cell r="FB133">
            <v>688.34366895929645</v>
          </cell>
          <cell r="FC133">
            <v>769686</v>
          </cell>
          <cell r="FD133">
            <v>850.29385771100306</v>
          </cell>
          <cell r="FE133">
            <v>956282</v>
          </cell>
          <cell r="FF133">
            <v>997.26978829909274</v>
          </cell>
          <cell r="FG133">
            <v>1759145</v>
          </cell>
          <cell r="FH133">
            <v>1775.6586252144948</v>
          </cell>
          <cell r="FI133">
            <v>1768074</v>
          </cell>
          <cell r="FJ133">
            <v>1649.3227611940299</v>
          </cell>
          <cell r="FK133">
            <v>1846263</v>
          </cell>
          <cell r="FL133">
            <v>1610.6281078251768</v>
          </cell>
          <cell r="FM133">
            <v>1926897</v>
          </cell>
          <cell r="FN133">
            <v>1664.7058315334773</v>
          </cell>
          <cell r="FO133">
            <v>1.7086078861028389E-2</v>
          </cell>
          <cell r="FP133">
            <v>2.7275759103070604E-2</v>
          </cell>
          <cell r="FQ133">
            <v>6.0618226382607644E-2</v>
          </cell>
          <cell r="FR133">
            <v>9.1105192849302713E-2</v>
          </cell>
          <cell r="FS133">
            <v>9.3013827348060046E-2</v>
          </cell>
          <cell r="FT133">
            <v>8.9780388040842415E-2</v>
          </cell>
          <cell r="FU133">
            <v>9.6435345658972799E-2</v>
          </cell>
          <cell r="FV133">
            <v>9.0165536050366937E-2</v>
          </cell>
          <cell r="FW133">
            <v>0.10916147654467646</v>
          </cell>
          <cell r="FX133">
            <v>0.12524735935012121</v>
          </cell>
          <cell r="FY133">
            <v>0.21155413691944361</v>
          </cell>
          <cell r="FZ133">
            <v>0.19599721900011388</v>
          </cell>
          <cell r="GA133">
            <v>0.1874642462381001</v>
          </cell>
          <cell r="GB133">
            <v>0.1837295494075987</v>
          </cell>
          <cell r="GC133">
            <v>4050086</v>
          </cell>
          <cell r="GD133">
            <v>4267136</v>
          </cell>
          <cell r="GE133">
            <v>4894970</v>
          </cell>
          <cell r="GF133">
            <v>5340984</v>
          </cell>
          <cell r="GG133">
            <v>5809826</v>
          </cell>
          <cell r="GH133">
            <v>6193674</v>
          </cell>
          <cell r="GI133">
            <v>6572429</v>
          </cell>
          <cell r="GJ133">
            <v>6770791</v>
          </cell>
          <cell r="GK133">
            <v>7050894</v>
          </cell>
          <cell r="GL133">
            <v>7635147</v>
          </cell>
          <cell r="GM133">
            <v>8315342</v>
          </cell>
          <cell r="GN133">
            <v>9020913.7100000009</v>
          </cell>
          <cell r="GO133">
            <v>9770425</v>
          </cell>
          <cell r="GP133">
            <v>10487681.520000001</v>
          </cell>
          <cell r="GQ133">
            <v>3.3639619078926541E-2</v>
          </cell>
          <cell r="GR133">
            <v>1.3407273783670546E-2</v>
          </cell>
          <cell r="GS133">
            <v>2.5978488888754207E-2</v>
          </cell>
          <cell r="GT133">
            <v>3.6875534162045434E-2</v>
          </cell>
          <cell r="GU133">
            <v>3.0363463665017427E-2</v>
          </cell>
          <cell r="GV133">
            <v>2.6967106583222721E-2</v>
          </cell>
          <cell r="GW133">
            <v>6.1879239544004767E-2</v>
          </cell>
          <cell r="GX133">
            <v>8.6755719942666842E-2</v>
          </cell>
          <cell r="GY133">
            <v>7.7184350477435146E-2</v>
          </cell>
          <cell r="GZ133">
            <v>14.230995010272968</v>
          </cell>
          <cell r="HA133">
            <v>14.135530615144196</v>
          </cell>
          <cell r="HB133">
            <v>14.19872249822569</v>
          </cell>
          <cell r="HC133">
            <v>14.417495571603759</v>
          </cell>
          <cell r="HD133">
            <v>13.894913503743869</v>
          </cell>
          <cell r="HE133">
            <v>13.955880530425082</v>
          </cell>
          <cell r="HF133">
            <v>14.394180217630515</v>
          </cell>
          <cell r="HG133">
            <v>13.810843373493976</v>
          </cell>
          <cell r="HH133">
            <v>2466</v>
          </cell>
          <cell r="HI133" t="str">
            <v>Y</v>
          </cell>
        </row>
        <row r="134">
          <cell r="A134">
            <v>129</v>
          </cell>
          <cell r="B134">
            <v>2493</v>
          </cell>
          <cell r="C134" t="str">
            <v>Gilmore City-Bradgate</v>
          </cell>
          <cell r="D134">
            <v>9.0231927120318698</v>
          </cell>
          <cell r="E134">
            <v>339</v>
          </cell>
          <cell r="F134">
            <v>5.4</v>
          </cell>
          <cell r="G134">
            <v>1</v>
          </cell>
          <cell r="H134">
            <v>3.421952591477273</v>
          </cell>
          <cell r="I134">
            <v>306</v>
          </cell>
          <cell r="J134">
            <v>0.20124382478603992</v>
          </cell>
          <cell r="K134">
            <v>232</v>
          </cell>
          <cell r="L134">
            <v>0</v>
          </cell>
          <cell r="M134">
            <v>310</v>
          </cell>
          <cell r="N134">
            <v>0</v>
          </cell>
          <cell r="O134">
            <v>6</v>
          </cell>
          <cell r="P134">
            <v>1.5582131555369317E-2</v>
          </cell>
          <cell r="Q134">
            <v>331</v>
          </cell>
          <cell r="R134">
            <v>0</v>
          </cell>
          <cell r="S134">
            <v>8</v>
          </cell>
          <cell r="T134">
            <v>9.0387748435872393</v>
          </cell>
          <cell r="U134">
            <v>350</v>
          </cell>
          <cell r="V134">
            <v>1.98583</v>
          </cell>
          <cell r="W134">
            <v>11</v>
          </cell>
          <cell r="X134">
            <v>0</v>
          </cell>
          <cell r="Y134">
            <v>1</v>
          </cell>
          <cell r="Z134">
            <v>0.67500000000000004</v>
          </cell>
          <cell r="AA134">
            <v>78</v>
          </cell>
          <cell r="AB134">
            <v>0.33</v>
          </cell>
          <cell r="AC134">
            <v>1</v>
          </cell>
          <cell r="AD134">
            <v>1.0050000000000001</v>
          </cell>
          <cell r="AE134">
            <v>75</v>
          </cell>
          <cell r="AF134">
            <v>0</v>
          </cell>
          <cell r="AG134">
            <v>19</v>
          </cell>
          <cell r="AH134">
            <v>0</v>
          </cell>
          <cell r="AI134">
            <v>184</v>
          </cell>
          <cell r="AJ134">
            <v>2.9908299999999999</v>
          </cell>
          <cell r="AK134">
            <v>108</v>
          </cell>
          <cell r="AL134">
            <v>12.0296</v>
          </cell>
          <cell r="AM134">
            <v>327</v>
          </cell>
          <cell r="AN134">
            <v>909196</v>
          </cell>
          <cell r="AO134">
            <v>349</v>
          </cell>
          <cell r="AP134">
            <v>75535237</v>
          </cell>
          <cell r="AQ134">
            <v>335</v>
          </cell>
          <cell r="AR134">
            <v>0.12</v>
          </cell>
          <cell r="AS134">
            <v>0.10244755244755245</v>
          </cell>
          <cell r="AT134">
            <v>0</v>
          </cell>
          <cell r="AU134">
            <v>0.12</v>
          </cell>
          <cell r="AV134">
            <v>78259</v>
          </cell>
          <cell r="AW134">
            <v>262</v>
          </cell>
          <cell r="AX134">
            <v>0</v>
          </cell>
          <cell r="AY134">
            <v>89</v>
          </cell>
          <cell r="AZ134">
            <v>2020</v>
          </cell>
          <cell r="BA134">
            <v>2011</v>
          </cell>
          <cell r="BB134">
            <v>534175</v>
          </cell>
          <cell r="BC134">
            <v>246</v>
          </cell>
          <cell r="BD134">
            <v>76069412</v>
          </cell>
          <cell r="BE134">
            <v>336</v>
          </cell>
          <cell r="BF134">
            <v>147</v>
          </cell>
          <cell r="BG134">
            <v>351</v>
          </cell>
          <cell r="BH134">
            <v>513845.14965986396</v>
          </cell>
          <cell r="BI134">
            <v>16</v>
          </cell>
          <cell r="BJ134">
            <v>3633.8435374149658</v>
          </cell>
          <cell r="BK134">
            <v>208</v>
          </cell>
          <cell r="BL134">
            <v>517478.99319727893</v>
          </cell>
          <cell r="BM134">
            <v>18</v>
          </cell>
          <cell r="BN134">
            <v>7.0222049304127657E-3</v>
          </cell>
          <cell r="BO134">
            <v>233</v>
          </cell>
          <cell r="BP134">
            <v>407890</v>
          </cell>
          <cell r="BQ134">
            <v>335</v>
          </cell>
          <cell r="BR134">
            <v>258478</v>
          </cell>
          <cell r="BS134">
            <v>345</v>
          </cell>
          <cell r="BT134">
            <v>15201</v>
          </cell>
          <cell r="BU134">
            <v>263</v>
          </cell>
          <cell r="BV134">
            <v>0</v>
          </cell>
          <cell r="BW134">
            <v>310</v>
          </cell>
          <cell r="BX134">
            <v>0</v>
          </cell>
          <cell r="BY134">
            <v>6</v>
          </cell>
          <cell r="BZ134">
            <v>681569</v>
          </cell>
          <cell r="CA134">
            <v>352</v>
          </cell>
          <cell r="CB134">
            <v>1177</v>
          </cell>
          <cell r="CC134">
            <v>336</v>
          </cell>
          <cell r="CD134">
            <v>150000</v>
          </cell>
          <cell r="CE134">
            <v>185</v>
          </cell>
          <cell r="CF134">
            <v>0</v>
          </cell>
          <cell r="CG134">
            <v>2</v>
          </cell>
          <cell r="CH134">
            <v>51347</v>
          </cell>
          <cell r="CI134">
            <v>201</v>
          </cell>
          <cell r="CJ134">
            <v>25103</v>
          </cell>
          <cell r="CK134">
            <v>309</v>
          </cell>
          <cell r="CL134">
            <v>76450</v>
          </cell>
          <cell r="CM134">
            <v>248</v>
          </cell>
          <cell r="CN134">
            <v>0</v>
          </cell>
          <cell r="CO134">
            <v>19</v>
          </cell>
          <cell r="CP134">
            <v>0</v>
          </cell>
          <cell r="CQ134">
            <v>185</v>
          </cell>
          <cell r="CR134">
            <v>909196</v>
          </cell>
          <cell r="CS134">
            <v>349</v>
          </cell>
          <cell r="CT134">
            <v>147</v>
          </cell>
          <cell r="CU134">
            <v>351</v>
          </cell>
          <cell r="CV134">
            <v>5935</v>
          </cell>
          <cell r="CW134">
            <v>14</v>
          </cell>
          <cell r="CX134">
            <v>984555</v>
          </cell>
          <cell r="CY134">
            <v>351</v>
          </cell>
          <cell r="CZ134">
            <v>130</v>
          </cell>
          <cell r="DA134">
            <v>351</v>
          </cell>
          <cell r="DB134">
            <v>6050</v>
          </cell>
          <cell r="DC134">
            <v>14</v>
          </cell>
          <cell r="DD134">
            <v>896366</v>
          </cell>
          <cell r="DE134">
            <v>351</v>
          </cell>
          <cell r="DF134">
            <v>-88189</v>
          </cell>
          <cell r="DG134">
            <v>340</v>
          </cell>
          <cell r="DH134">
            <v>109866</v>
          </cell>
          <cell r="DI134">
            <v>78</v>
          </cell>
          <cell r="DJ134" t="str">
            <v>Scale down</v>
          </cell>
          <cell r="DK134">
            <v>271.5</v>
          </cell>
          <cell r="DL134">
            <v>262.5</v>
          </cell>
          <cell r="DM134">
            <v>273.39999999999998</v>
          </cell>
          <cell r="DN134">
            <v>260.7</v>
          </cell>
          <cell r="DO134">
            <v>239.4</v>
          </cell>
          <cell r="DP134">
            <v>226.4</v>
          </cell>
          <cell r="DQ134">
            <v>224.1</v>
          </cell>
          <cell r="DR134">
            <v>351</v>
          </cell>
          <cell r="DS134">
            <v>191.1</v>
          </cell>
          <cell r="DT134">
            <v>358</v>
          </cell>
          <cell r="DU134">
            <v>181</v>
          </cell>
          <cell r="DV134">
            <v>358</v>
          </cell>
          <cell r="DW134">
            <v>168</v>
          </cell>
          <cell r="DX134">
            <v>355</v>
          </cell>
          <cell r="DY134">
            <v>159</v>
          </cell>
          <cell r="DZ134">
            <v>356</v>
          </cell>
          <cell r="EA134">
            <v>146</v>
          </cell>
          <cell r="EB134">
            <v>355</v>
          </cell>
          <cell r="EC134">
            <v>135</v>
          </cell>
          <cell r="ED134">
            <v>356</v>
          </cell>
          <cell r="EE134">
            <v>147</v>
          </cell>
          <cell r="EF134">
            <v>354</v>
          </cell>
          <cell r="EG134">
            <v>130</v>
          </cell>
          <cell r="EH134">
            <v>351</v>
          </cell>
          <cell r="EI134">
            <v>6993.8153846153846</v>
          </cell>
          <cell r="EJ134">
            <v>17</v>
          </cell>
          <cell r="EK134">
            <v>5242.8384615384612</v>
          </cell>
          <cell r="EL134">
            <v>26</v>
          </cell>
          <cell r="EM134">
            <v>591726</v>
          </cell>
          <cell r="EN134">
            <v>2179.4696132596687</v>
          </cell>
          <cell r="EO134">
            <v>633267</v>
          </cell>
          <cell r="EP134">
            <v>2412.4457142857141</v>
          </cell>
          <cell r="EQ134">
            <v>669022</v>
          </cell>
          <cell r="ER134">
            <v>2447.0446232626191</v>
          </cell>
          <cell r="ES134">
            <v>780634</v>
          </cell>
          <cell r="ET134">
            <v>2994.3766781741465</v>
          </cell>
          <cell r="EU134">
            <v>884805</v>
          </cell>
          <cell r="EV134">
            <v>3695.927318295739</v>
          </cell>
          <cell r="EW134">
            <v>855447</v>
          </cell>
          <cell r="EX134">
            <v>3778.476148409894</v>
          </cell>
          <cell r="EY134">
            <v>762306</v>
          </cell>
          <cell r="EZ134">
            <v>3401.6331994645248</v>
          </cell>
          <cell r="FA134">
            <v>789749</v>
          </cell>
          <cell r="FB134">
            <v>3524.0919232485498</v>
          </cell>
          <cell r="FC134">
            <v>943495</v>
          </cell>
          <cell r="FD134">
            <v>4937.1794871794873</v>
          </cell>
          <cell r="FE134">
            <v>1063221</v>
          </cell>
          <cell r="FF134">
            <v>5874.1491712707184</v>
          </cell>
          <cell r="FG134">
            <v>1215818</v>
          </cell>
          <cell r="FH134">
            <v>7237.0119047619046</v>
          </cell>
          <cell r="FI134">
            <v>1250715</v>
          </cell>
          <cell r="FJ134">
            <v>7866.132075471698</v>
          </cell>
          <cell r="FK134">
            <v>1225168</v>
          </cell>
          <cell r="FL134">
            <v>8334.4761904761908</v>
          </cell>
          <cell r="FM134">
            <v>1137443</v>
          </cell>
          <cell r="FN134">
            <v>8749.5615384615376</v>
          </cell>
          <cell r="FO134">
            <v>0.27129120595723261</v>
          </cell>
          <cell r="FP134">
            <v>0.26613716633410045</v>
          </cell>
          <cell r="FQ134">
            <v>0.26141361111295625</v>
          </cell>
          <cell r="FR134">
            <v>0.28983358128631348</v>
          </cell>
          <cell r="FS134">
            <v>0.31625965027913833</v>
          </cell>
          <cell r="FT134">
            <v>0.30337087019461623</v>
          </cell>
          <cell r="FU134">
            <v>0.27644722956580392</v>
          </cell>
          <cell r="FV134">
            <v>0.4293248107924158</v>
          </cell>
          <cell r="FW134">
            <v>0.56372956133422081</v>
          </cell>
          <cell r="FX134">
            <v>0.616144260212656</v>
          </cell>
          <cell r="FY134">
            <v>0.67409726195703756</v>
          </cell>
          <cell r="FZ134">
            <v>0.69885392292645021</v>
          </cell>
          <cell r="GA134">
            <v>0.66760827393796729</v>
          </cell>
          <cell r="GB134">
            <v>0.55895791931313543</v>
          </cell>
          <cell r="GC134">
            <v>1589421</v>
          </cell>
          <cell r="GD134">
            <v>1746209</v>
          </cell>
          <cell r="GE134">
            <v>1890225</v>
          </cell>
          <cell r="GF134">
            <v>1912753</v>
          </cell>
          <cell r="GG134">
            <v>1912912</v>
          </cell>
          <cell r="GH134">
            <v>1964359</v>
          </cell>
          <cell r="GI134">
            <v>1995204</v>
          </cell>
          <cell r="GJ134">
            <v>1839514</v>
          </cell>
          <cell r="GK134">
            <v>1673666</v>
          </cell>
          <cell r="GL134">
            <v>1725604</v>
          </cell>
          <cell r="GM134">
            <v>1803624</v>
          </cell>
          <cell r="GN134">
            <v>1789665.85</v>
          </cell>
          <cell r="GO134">
            <v>1860707</v>
          </cell>
          <cell r="GP134">
            <v>2034934.94</v>
          </cell>
          <cell r="GQ134">
            <v>0.34617424227090587</v>
          </cell>
          <cell r="GR134">
            <v>0.23444360485328383</v>
          </cell>
          <cell r="GS134">
            <v>0.25054967270948297</v>
          </cell>
          <cell r="GT134">
            <v>0.34530725636814408</v>
          </cell>
          <cell r="GU134">
            <v>0.39404590725750882</v>
          </cell>
          <cell r="GV134">
            <v>0.40834217736164274</v>
          </cell>
          <cell r="GW134">
            <v>0.41707571095349932</v>
          </cell>
          <cell r="GX134">
            <v>0.39095491413269023</v>
          </cell>
          <cell r="GY134">
            <v>0.26893647091188005</v>
          </cell>
          <cell r="GZ134">
            <v>9.3121387283236992</v>
          </cell>
          <cell r="HA134">
            <v>10.189873417721518</v>
          </cell>
          <cell r="HB134">
            <v>8.8690476190476186</v>
          </cell>
          <cell r="HC134">
            <v>8.3236994219653173</v>
          </cell>
          <cell r="HD134">
            <v>7.9768786127167628</v>
          </cell>
          <cell r="HE134">
            <v>8.601156069364162</v>
          </cell>
          <cell r="HF134">
            <v>9.1750000000000007</v>
          </cell>
          <cell r="HG134">
            <v>8.6470588235294112</v>
          </cell>
          <cell r="HH134">
            <v>2493</v>
          </cell>
          <cell r="HI134" t="str">
            <v>Y</v>
          </cell>
        </row>
        <row r="135">
          <cell r="A135">
            <v>130</v>
          </cell>
          <cell r="B135">
            <v>2502</v>
          </cell>
          <cell r="C135" t="str">
            <v>Gladbrook-Reinbeck</v>
          </cell>
          <cell r="D135">
            <v>11.931172229057326</v>
          </cell>
          <cell r="E135">
            <v>198</v>
          </cell>
          <cell r="F135">
            <v>5.4</v>
          </cell>
          <cell r="G135">
            <v>1</v>
          </cell>
          <cell r="H135">
            <v>3.8869941924422466</v>
          </cell>
          <cell r="I135">
            <v>263</v>
          </cell>
          <cell r="J135">
            <v>0.34352298742356518</v>
          </cell>
          <cell r="K135">
            <v>194</v>
          </cell>
          <cell r="L135">
            <v>2.3006536687993138</v>
          </cell>
          <cell r="M135">
            <v>109</v>
          </cell>
          <cell r="N135">
            <v>0</v>
          </cell>
          <cell r="O135">
            <v>6</v>
          </cell>
          <cell r="P135">
            <v>9.2034995419929461E-2</v>
          </cell>
          <cell r="Q135">
            <v>278</v>
          </cell>
          <cell r="R135">
            <v>0</v>
          </cell>
          <cell r="S135">
            <v>8</v>
          </cell>
          <cell r="T135">
            <v>12.023207224477256</v>
          </cell>
          <cell r="U135">
            <v>224</v>
          </cell>
          <cell r="V135">
            <v>0.75214000000000003</v>
          </cell>
          <cell r="W135">
            <v>220</v>
          </cell>
          <cell r="X135">
            <v>0</v>
          </cell>
          <cell r="Y135">
            <v>1</v>
          </cell>
          <cell r="Z135">
            <v>0.48580000000000001</v>
          </cell>
          <cell r="AA135">
            <v>184</v>
          </cell>
          <cell r="AB135">
            <v>0.33</v>
          </cell>
          <cell r="AC135">
            <v>1</v>
          </cell>
          <cell r="AD135">
            <v>0.81580000000000008</v>
          </cell>
          <cell r="AE135">
            <v>175</v>
          </cell>
          <cell r="AF135">
            <v>0</v>
          </cell>
          <cell r="AG135">
            <v>19</v>
          </cell>
          <cell r="AH135">
            <v>0</v>
          </cell>
          <cell r="AI135">
            <v>184</v>
          </cell>
          <cell r="AJ135">
            <v>1.5679400000000001</v>
          </cell>
          <cell r="AK135">
            <v>267</v>
          </cell>
          <cell r="AL135">
            <v>13.591150000000001</v>
          </cell>
          <cell r="AM135">
            <v>273</v>
          </cell>
          <cell r="AN135">
            <v>3083969</v>
          </cell>
          <cell r="AO135">
            <v>153</v>
          </cell>
          <cell r="AP135">
            <v>226022720</v>
          </cell>
          <cell r="AQ135">
            <v>128</v>
          </cell>
          <cell r="AR135">
            <v>7.0000000000000007E-2</v>
          </cell>
          <cell r="AS135">
            <v>8.505355885975717E-2</v>
          </cell>
          <cell r="AT135">
            <v>0.01</v>
          </cell>
          <cell r="AU135">
            <v>0.08</v>
          </cell>
          <cell r="AV135">
            <v>310486</v>
          </cell>
          <cell r="AW135">
            <v>67</v>
          </cell>
          <cell r="AX135">
            <v>44355</v>
          </cell>
          <cell r="AY135">
            <v>75</v>
          </cell>
          <cell r="AZ135">
            <v>2014</v>
          </cell>
          <cell r="BA135">
            <v>2015</v>
          </cell>
          <cell r="BB135">
            <v>14783805</v>
          </cell>
          <cell r="BC135">
            <v>102</v>
          </cell>
          <cell r="BD135">
            <v>240806525</v>
          </cell>
          <cell r="BE135">
            <v>129</v>
          </cell>
          <cell r="BF135">
            <v>694.9</v>
          </cell>
          <cell r="BG135">
            <v>160</v>
          </cell>
          <cell r="BH135">
            <v>325259.34666858544</v>
          </cell>
          <cell r="BI135">
            <v>118</v>
          </cell>
          <cell r="BJ135">
            <v>21274.72298172399</v>
          </cell>
          <cell r="BK135">
            <v>72</v>
          </cell>
          <cell r="BL135">
            <v>346534.06965030939</v>
          </cell>
          <cell r="BM135">
            <v>111</v>
          </cell>
          <cell r="BN135">
            <v>6.139287546298839E-2</v>
          </cell>
          <cell r="BO135">
            <v>83</v>
          </cell>
          <cell r="BP135">
            <v>1220523</v>
          </cell>
          <cell r="BQ135">
            <v>131</v>
          </cell>
          <cell r="BR135">
            <v>878549</v>
          </cell>
          <cell r="BS135">
            <v>160</v>
          </cell>
          <cell r="BT135">
            <v>77644</v>
          </cell>
          <cell r="BU135">
            <v>170</v>
          </cell>
          <cell r="BV135">
            <v>520000</v>
          </cell>
          <cell r="BW135">
            <v>86</v>
          </cell>
          <cell r="BX135">
            <v>0</v>
          </cell>
          <cell r="BY135">
            <v>6</v>
          </cell>
          <cell r="BZ135">
            <v>2696716</v>
          </cell>
          <cell r="CA135">
            <v>139</v>
          </cell>
          <cell r="CB135">
            <v>20802</v>
          </cell>
          <cell r="CC135">
            <v>254</v>
          </cell>
          <cell r="CD135">
            <v>170000</v>
          </cell>
          <cell r="CE135">
            <v>173</v>
          </cell>
          <cell r="CF135">
            <v>0</v>
          </cell>
          <cell r="CG135">
            <v>2</v>
          </cell>
          <cell r="CH135">
            <v>116985</v>
          </cell>
          <cell r="CI135">
            <v>128</v>
          </cell>
          <cell r="CJ135">
            <v>79466</v>
          </cell>
          <cell r="CK135">
            <v>119</v>
          </cell>
          <cell r="CL135">
            <v>196451</v>
          </cell>
          <cell r="CM135">
            <v>123</v>
          </cell>
          <cell r="CN135">
            <v>0</v>
          </cell>
          <cell r="CO135">
            <v>19</v>
          </cell>
          <cell r="CP135">
            <v>0</v>
          </cell>
          <cell r="CQ135">
            <v>185</v>
          </cell>
          <cell r="CR135">
            <v>3083969</v>
          </cell>
          <cell r="CS135">
            <v>153</v>
          </cell>
          <cell r="CT135">
            <v>694.9</v>
          </cell>
          <cell r="CU135">
            <v>160</v>
          </cell>
          <cell r="CV135">
            <v>5868</v>
          </cell>
          <cell r="CW135">
            <v>46</v>
          </cell>
          <cell r="CX135">
            <v>4189028</v>
          </cell>
          <cell r="CY135">
            <v>153</v>
          </cell>
          <cell r="CZ135">
            <v>668.7</v>
          </cell>
          <cell r="DA135">
            <v>166</v>
          </cell>
          <cell r="DB135">
            <v>5983</v>
          </cell>
          <cell r="DC135">
            <v>46</v>
          </cell>
          <cell r="DD135">
            <v>4118450</v>
          </cell>
          <cell r="DE135">
            <v>160</v>
          </cell>
          <cell r="DF135">
            <v>-70578</v>
          </cell>
          <cell r="DG135">
            <v>333</v>
          </cell>
          <cell r="DH135">
            <v>117618</v>
          </cell>
          <cell r="DI135">
            <v>70</v>
          </cell>
          <cell r="DJ135" t="str">
            <v>101</v>
          </cell>
          <cell r="DK135">
            <v>817.4</v>
          </cell>
          <cell r="DL135">
            <v>844.5</v>
          </cell>
          <cell r="DM135">
            <v>860.4</v>
          </cell>
          <cell r="DN135">
            <v>856.4</v>
          </cell>
          <cell r="DO135">
            <v>862.3</v>
          </cell>
          <cell r="DP135">
            <v>857.5</v>
          </cell>
          <cell r="DQ135">
            <v>855.1</v>
          </cell>
          <cell r="DR135">
            <v>138</v>
          </cell>
          <cell r="DS135">
            <v>857.1</v>
          </cell>
          <cell r="DT135">
            <v>134</v>
          </cell>
          <cell r="DU135">
            <v>836.5</v>
          </cell>
          <cell r="DV135">
            <v>135</v>
          </cell>
          <cell r="DW135">
            <v>800.4</v>
          </cell>
          <cell r="DX135">
            <v>143</v>
          </cell>
          <cell r="DY135">
            <v>798.1</v>
          </cell>
          <cell r="DZ135">
            <v>140</v>
          </cell>
          <cell r="EA135">
            <v>766.6</v>
          </cell>
          <cell r="EB135">
            <v>146</v>
          </cell>
          <cell r="EC135">
            <v>734.6</v>
          </cell>
          <cell r="ED135">
            <v>149</v>
          </cell>
          <cell r="EE135">
            <v>694.9</v>
          </cell>
          <cell r="EF135">
            <v>160</v>
          </cell>
          <cell r="EG135">
            <v>668.7</v>
          </cell>
          <cell r="EH135">
            <v>166</v>
          </cell>
          <cell r="EI135">
            <v>4611.887243906086</v>
          </cell>
          <cell r="EJ135">
            <v>139</v>
          </cell>
          <cell r="EK135">
            <v>4032.7740391804991</v>
          </cell>
          <cell r="EL135">
            <v>92</v>
          </cell>
          <cell r="EM135">
            <v>490043</v>
          </cell>
          <cell r="EN135">
            <v>599.51431367751411</v>
          </cell>
          <cell r="EO135">
            <v>588394</v>
          </cell>
          <cell r="EP135">
            <v>696.73653049141501</v>
          </cell>
          <cell r="EQ135">
            <v>703273</v>
          </cell>
          <cell r="ER135">
            <v>817.37912598791263</v>
          </cell>
          <cell r="ES135">
            <v>840732</v>
          </cell>
          <cell r="ET135">
            <v>981.70481083605796</v>
          </cell>
          <cell r="EU135">
            <v>900898</v>
          </cell>
          <cell r="EV135">
            <v>1044.7616838687231</v>
          </cell>
          <cell r="EW135">
            <v>852470</v>
          </cell>
          <cell r="EX135">
            <v>994.13411078717206</v>
          </cell>
          <cell r="EY135">
            <v>948896</v>
          </cell>
          <cell r="EZ135">
            <v>1109.6900947257629</v>
          </cell>
          <cell r="FA135">
            <v>804587</v>
          </cell>
          <cell r="FB135">
            <v>940.92737691498064</v>
          </cell>
          <cell r="FC135">
            <v>730348</v>
          </cell>
          <cell r="FD135">
            <v>852.1152724302882</v>
          </cell>
          <cell r="FE135">
            <v>488317</v>
          </cell>
          <cell r="FF135">
            <v>583.7621040047818</v>
          </cell>
          <cell r="FG135">
            <v>402789</v>
          </cell>
          <cell r="FH135">
            <v>503.23463268365816</v>
          </cell>
          <cell r="FI135">
            <v>501563</v>
          </cell>
          <cell r="FJ135">
            <v>628.44630998621722</v>
          </cell>
          <cell r="FK135">
            <v>429745</v>
          </cell>
          <cell r="FL135">
            <v>618.42711181464961</v>
          </cell>
          <cell r="FM135">
            <v>500825</v>
          </cell>
          <cell r="FN135">
            <v>748.95319276207567</v>
          </cell>
          <cell r="FO135">
            <v>9.1005659869635616E-2</v>
          </cell>
          <cell r="FP135">
            <v>0.10316864581004608</v>
          </cell>
          <cell r="FQ135">
            <v>0.11718984200176533</v>
          </cell>
          <cell r="FR135">
            <v>0.14690627886422897</v>
          </cell>
          <cell r="FS135">
            <v>0.15185402563235567</v>
          </cell>
          <cell r="FT135">
            <v>0.13942562145944593</v>
          </cell>
          <cell r="FU135">
            <v>0.14565906823240463</v>
          </cell>
          <cell r="FV135">
            <v>0.1418515576860862</v>
          </cell>
          <cell r="FW135">
            <v>0.12565621940202032</v>
          </cell>
          <cell r="FX135">
            <v>7.9692891945063918E-2</v>
          </cell>
          <cell r="FY135">
            <v>6.2471549310366914E-2</v>
          </cell>
          <cell r="FZ135">
            <v>8.2668370841962061E-2</v>
          </cell>
          <cell r="GA135">
            <v>6.9379541910493461E-2</v>
          </cell>
          <cell r="GB135">
            <v>7.9118053158870563E-2</v>
          </cell>
          <cell r="GC135">
            <v>4894710</v>
          </cell>
          <cell r="GD135">
            <v>5114831</v>
          </cell>
          <cell r="GE135">
            <v>5297870</v>
          </cell>
          <cell r="GF135">
            <v>4882182</v>
          </cell>
          <cell r="GG135">
            <v>5031760</v>
          </cell>
          <cell r="GH135">
            <v>5261686</v>
          </cell>
          <cell r="GI135">
            <v>5565604</v>
          </cell>
          <cell r="GJ135">
            <v>5672035</v>
          </cell>
          <cell r="GK135">
            <v>5812271</v>
          </cell>
          <cell r="GL135">
            <v>6127485</v>
          </cell>
          <cell r="GM135">
            <v>6447559</v>
          </cell>
          <cell r="GN135">
            <v>6067169.2800000003</v>
          </cell>
          <cell r="GO135">
            <v>6272522</v>
          </cell>
          <cell r="GP135">
            <v>6330097.6200000001</v>
          </cell>
          <cell r="GQ135">
            <v>6.0355509913498605E-2</v>
          </cell>
          <cell r="GR135">
            <v>2.473323559512559E-2</v>
          </cell>
          <cell r="GS135">
            <v>3.2380509336710155E-2</v>
          </cell>
          <cell r="GT135">
            <v>2.8790429645288832E-2</v>
          </cell>
          <cell r="GU135">
            <v>-8.501231485163737E-3</v>
          </cell>
          <cell r="GV135">
            <v>-7.51211815455749E-3</v>
          </cell>
          <cell r="GW135">
            <v>4.411945330746795E-2</v>
          </cell>
          <cell r="GX135">
            <v>5.8277626328833203E-2</v>
          </cell>
          <cell r="GY135">
            <v>5.7986356479219459E-2</v>
          </cell>
          <cell r="GZ135">
            <v>13.152570480928691</v>
          </cell>
          <cell r="HA135">
            <v>13.296610169491526</v>
          </cell>
          <cell r="HB135">
            <v>13.344086021505378</v>
          </cell>
          <cell r="HC135">
            <v>13.520408163265305</v>
          </cell>
          <cell r="HD135">
            <v>13.303840361445785</v>
          </cell>
          <cell r="HE135">
            <v>12.961165048543689</v>
          </cell>
          <cell r="HF135">
            <v>13.382978723404255</v>
          </cell>
          <cell r="HG135">
            <v>16.545238095238094</v>
          </cell>
          <cell r="HH135">
            <v>2502</v>
          </cell>
          <cell r="HI135" t="str">
            <v>Y</v>
          </cell>
        </row>
        <row r="136">
          <cell r="A136">
            <v>131</v>
          </cell>
          <cell r="B136">
            <v>2511</v>
          </cell>
          <cell r="C136" t="str">
            <v>Glenwood</v>
          </cell>
          <cell r="D136">
            <v>13.175022153618356</v>
          </cell>
          <cell r="E136">
            <v>108</v>
          </cell>
          <cell r="F136">
            <v>5.4</v>
          </cell>
          <cell r="G136">
            <v>1</v>
          </cell>
          <cell r="H136">
            <v>5.9005648595699425</v>
          </cell>
          <cell r="I136">
            <v>30</v>
          </cell>
          <cell r="J136">
            <v>1.8744567326486214</v>
          </cell>
          <cell r="K136">
            <v>17</v>
          </cell>
          <cell r="L136">
            <v>0</v>
          </cell>
          <cell r="M136">
            <v>310</v>
          </cell>
          <cell r="N136">
            <v>0</v>
          </cell>
          <cell r="O136">
            <v>6</v>
          </cell>
          <cell r="P136">
            <v>0</v>
          </cell>
          <cell r="Q136">
            <v>342</v>
          </cell>
          <cell r="R136">
            <v>0</v>
          </cell>
          <cell r="S136">
            <v>8</v>
          </cell>
          <cell r="T136">
            <v>13.175022153618356</v>
          </cell>
          <cell r="U136">
            <v>142</v>
          </cell>
          <cell r="V136">
            <v>1.17154</v>
          </cell>
          <cell r="W136">
            <v>82</v>
          </cell>
          <cell r="X136">
            <v>0</v>
          </cell>
          <cell r="Y136">
            <v>1</v>
          </cell>
          <cell r="Z136">
            <v>0</v>
          </cell>
          <cell r="AA136">
            <v>249</v>
          </cell>
          <cell r="AB136">
            <v>0.33</v>
          </cell>
          <cell r="AC136">
            <v>1</v>
          </cell>
          <cell r="AD136">
            <v>0.33</v>
          </cell>
          <cell r="AE136">
            <v>244</v>
          </cell>
          <cell r="AF136">
            <v>0</v>
          </cell>
          <cell r="AG136">
            <v>19</v>
          </cell>
          <cell r="AH136">
            <v>3.61808</v>
          </cell>
          <cell r="AI136">
            <v>4</v>
          </cell>
          <cell r="AJ136">
            <v>5.1196200000000003</v>
          </cell>
          <cell r="AK136">
            <v>21</v>
          </cell>
          <cell r="AL136">
            <v>18.294640000000001</v>
          </cell>
          <cell r="AM136">
            <v>38</v>
          </cell>
          <cell r="AN136">
            <v>7862064</v>
          </cell>
          <cell r="AO136">
            <v>41</v>
          </cell>
          <cell r="AP136">
            <v>426790326</v>
          </cell>
          <cell r="AQ136">
            <v>53</v>
          </cell>
          <cell r="AR136">
            <v>0</v>
          </cell>
          <cell r="AS136">
            <v>0</v>
          </cell>
          <cell r="AT136">
            <v>0</v>
          </cell>
          <cell r="AU136">
            <v>0</v>
          </cell>
          <cell r="AV136">
            <v>0</v>
          </cell>
          <cell r="AW136">
            <v>284</v>
          </cell>
          <cell r="AX136">
            <v>0</v>
          </cell>
          <cell r="AY136">
            <v>89</v>
          </cell>
          <cell r="AZ136">
            <v>0</v>
          </cell>
          <cell r="BA136">
            <v>0</v>
          </cell>
          <cell r="BB136">
            <v>13700654</v>
          </cell>
          <cell r="BC136">
            <v>108</v>
          </cell>
          <cell r="BD136">
            <v>440490980</v>
          </cell>
          <cell r="BE136">
            <v>55</v>
          </cell>
          <cell r="BF136">
            <v>2130.1999999999998</v>
          </cell>
          <cell r="BG136">
            <v>41</v>
          </cell>
          <cell r="BH136">
            <v>200352.23265421088</v>
          </cell>
          <cell r="BI136">
            <v>310</v>
          </cell>
          <cell r="BJ136">
            <v>6431.6280161487193</v>
          </cell>
          <cell r="BK136">
            <v>174</v>
          </cell>
          <cell r="BL136">
            <v>206783.8606703596</v>
          </cell>
          <cell r="BM136">
            <v>317</v>
          </cell>
          <cell r="BN136">
            <v>3.1103143133600603E-2</v>
          </cell>
          <cell r="BO136">
            <v>149</v>
          </cell>
          <cell r="BP136">
            <v>2304668</v>
          </cell>
          <cell r="BQ136">
            <v>54</v>
          </cell>
          <cell r="BR136">
            <v>2518304</v>
          </cell>
          <cell r="BS136">
            <v>38</v>
          </cell>
          <cell r="BT136">
            <v>800000</v>
          </cell>
          <cell r="BU136">
            <v>20</v>
          </cell>
          <cell r="BV136">
            <v>0</v>
          </cell>
          <cell r="BW136">
            <v>310</v>
          </cell>
          <cell r="BX136">
            <v>0</v>
          </cell>
          <cell r="BY136">
            <v>6</v>
          </cell>
          <cell r="BZ136">
            <v>5622972</v>
          </cell>
          <cell r="CA136">
            <v>46</v>
          </cell>
          <cell r="CB136">
            <v>0</v>
          </cell>
          <cell r="CC136">
            <v>342</v>
          </cell>
          <cell r="CD136">
            <v>500000</v>
          </cell>
          <cell r="CE136">
            <v>34</v>
          </cell>
          <cell r="CF136">
            <v>0</v>
          </cell>
          <cell r="CG136">
            <v>2</v>
          </cell>
          <cell r="CH136">
            <v>0</v>
          </cell>
          <cell r="CI136">
            <v>249</v>
          </cell>
          <cell r="CJ136">
            <v>145362</v>
          </cell>
          <cell r="CK136">
            <v>49</v>
          </cell>
          <cell r="CL136">
            <v>145362</v>
          </cell>
          <cell r="CM136">
            <v>166</v>
          </cell>
          <cell r="CN136">
            <v>0</v>
          </cell>
          <cell r="CO136">
            <v>19</v>
          </cell>
          <cell r="CP136">
            <v>1593730</v>
          </cell>
          <cell r="CQ136">
            <v>11</v>
          </cell>
          <cell r="CR136">
            <v>7862064</v>
          </cell>
          <cell r="CS136">
            <v>41</v>
          </cell>
          <cell r="CT136">
            <v>2130.1999999999998</v>
          </cell>
          <cell r="CU136">
            <v>41</v>
          </cell>
          <cell r="CV136">
            <v>5768</v>
          </cell>
          <cell r="CW136">
            <v>184</v>
          </cell>
          <cell r="CX136">
            <v>12286994</v>
          </cell>
          <cell r="CY136">
            <v>41</v>
          </cell>
          <cell r="CZ136">
            <v>2077.6999999999998</v>
          </cell>
          <cell r="DA136">
            <v>42</v>
          </cell>
          <cell r="DB136">
            <v>5883</v>
          </cell>
          <cell r="DC136">
            <v>185</v>
          </cell>
          <cell r="DD136">
            <v>12409864</v>
          </cell>
          <cell r="DE136">
            <v>41</v>
          </cell>
          <cell r="DF136">
            <v>122870</v>
          </cell>
          <cell r="DG136">
            <v>88</v>
          </cell>
          <cell r="DH136">
            <v>186755</v>
          </cell>
          <cell r="DI136">
            <v>26</v>
          </cell>
          <cell r="DJ136" t="str">
            <v>101</v>
          </cell>
          <cell r="DK136">
            <v>1960.2</v>
          </cell>
          <cell r="DL136">
            <v>2016.1</v>
          </cell>
          <cell r="DM136">
            <v>2067.1</v>
          </cell>
          <cell r="DN136">
            <v>2071.4</v>
          </cell>
          <cell r="DO136">
            <v>2045.6</v>
          </cell>
          <cell r="DP136">
            <v>2065.6999999999998</v>
          </cell>
          <cell r="DQ136">
            <v>2022.2</v>
          </cell>
          <cell r="DR136">
            <v>44</v>
          </cell>
          <cell r="DS136">
            <v>2034</v>
          </cell>
          <cell r="DT136">
            <v>43</v>
          </cell>
          <cell r="DU136">
            <v>2024.5</v>
          </cell>
          <cell r="DV136">
            <v>43</v>
          </cell>
          <cell r="DW136">
            <v>2040.3</v>
          </cell>
          <cell r="DX136">
            <v>43</v>
          </cell>
          <cell r="DY136">
            <v>2040.6</v>
          </cell>
          <cell r="DZ136">
            <v>42</v>
          </cell>
          <cell r="EA136">
            <v>2099.8000000000002</v>
          </cell>
          <cell r="EB136">
            <v>41</v>
          </cell>
          <cell r="EC136">
            <v>2121</v>
          </cell>
          <cell r="ED136">
            <v>41</v>
          </cell>
          <cell r="EE136">
            <v>2130.1999999999998</v>
          </cell>
          <cell r="EF136">
            <v>41</v>
          </cell>
          <cell r="EG136">
            <v>2077.6999999999998</v>
          </cell>
          <cell r="EH136">
            <v>42</v>
          </cell>
          <cell r="EI136">
            <v>3784.0227174279253</v>
          </cell>
          <cell r="EJ136">
            <v>251</v>
          </cell>
          <cell r="EK136">
            <v>2706.344515570102</v>
          </cell>
          <cell r="EL136">
            <v>307</v>
          </cell>
          <cell r="EM136">
            <v>1106005</v>
          </cell>
          <cell r="EN136">
            <v>564.23069074584225</v>
          </cell>
          <cell r="EO136">
            <v>1277590</v>
          </cell>
          <cell r="EP136">
            <v>633.69376519021876</v>
          </cell>
          <cell r="EQ136">
            <v>1178165</v>
          </cell>
          <cell r="ER136">
            <v>569.9603308983601</v>
          </cell>
          <cell r="ES136">
            <v>1371264</v>
          </cell>
          <cell r="ET136">
            <v>661.99864825721727</v>
          </cell>
          <cell r="EU136">
            <v>1339381</v>
          </cell>
          <cell r="EV136">
            <v>654.76192804067273</v>
          </cell>
          <cell r="EW136">
            <v>1450217</v>
          </cell>
          <cell r="EX136">
            <v>702.04627971147806</v>
          </cell>
          <cell r="EY136">
            <v>1558149</v>
          </cell>
          <cell r="EZ136">
            <v>770.52170902976957</v>
          </cell>
          <cell r="FA136">
            <v>1671774</v>
          </cell>
          <cell r="FB136">
            <v>826.710513302344</v>
          </cell>
          <cell r="FC136">
            <v>1747841</v>
          </cell>
          <cell r="FD136">
            <v>859.31219272369719</v>
          </cell>
          <cell r="FE136">
            <v>1675147</v>
          </cell>
          <cell r="FF136">
            <v>827.43739194862928</v>
          </cell>
          <cell r="FG136">
            <v>1552184</v>
          </cell>
          <cell r="FH136">
            <v>760.76263294613534</v>
          </cell>
          <cell r="FI136">
            <v>885046</v>
          </cell>
          <cell r="FJ136">
            <v>433.71851416250126</v>
          </cell>
          <cell r="FK136">
            <v>486783</v>
          </cell>
          <cell r="FL136">
            <v>228.51516289550278</v>
          </cell>
          <cell r="FM136">
            <v>1672207</v>
          </cell>
          <cell r="FN136">
            <v>804.83563555855039</v>
          </cell>
          <cell r="FO136">
            <v>0.1021917442933884</v>
          </cell>
          <cell r="FP136">
            <v>0.10977494413686713</v>
          </cell>
          <cell r="FQ136">
            <v>9.4734869972890157E-2</v>
          </cell>
          <cell r="FR136">
            <v>0.10339429934328985</v>
          </cell>
          <cell r="FS136">
            <v>9.2209323779520624E-2</v>
          </cell>
          <cell r="FT136">
            <v>9.7552065164177082E-2</v>
          </cell>
          <cell r="FU136">
            <v>9.976446185453107E-2</v>
          </cell>
          <cell r="FV136">
            <v>0.11850521192156305</v>
          </cell>
          <cell r="FW136">
            <v>0.12287562428499109</v>
          </cell>
          <cell r="FX136">
            <v>0.11177232261053746</v>
          </cell>
          <cell r="FY136">
            <v>9.8077089184535754E-2</v>
          </cell>
          <cell r="FZ136">
            <v>5.2749489243408804E-2</v>
          </cell>
          <cell r="GA136">
            <v>2.7981170796524374E-2</v>
          </cell>
          <cell r="GB136">
            <v>9.2731993307515359E-2</v>
          </cell>
          <cell r="GC136">
            <v>9716836</v>
          </cell>
          <cell r="GD136">
            <v>10360676</v>
          </cell>
          <cell r="GE136">
            <v>11258280</v>
          </cell>
          <cell r="GF136">
            <v>11891208</v>
          </cell>
          <cell r="GG136">
            <v>13186059</v>
          </cell>
          <cell r="GH136">
            <v>13415865</v>
          </cell>
          <cell r="GI136">
            <v>14060128</v>
          </cell>
          <cell r="GJ136">
            <v>14107177</v>
          </cell>
          <cell r="GK136">
            <v>14224473</v>
          </cell>
          <cell r="GL136">
            <v>14987136</v>
          </cell>
          <cell r="GM136">
            <v>15826163</v>
          </cell>
          <cell r="GN136">
            <v>16778285.68</v>
          </cell>
          <cell r="GO136">
            <v>17713150</v>
          </cell>
          <cell r="GP136">
            <v>18032686.890000001</v>
          </cell>
          <cell r="GQ136">
            <v>9.3834630806121602E-2</v>
          </cell>
          <cell r="GR136">
            <v>7.6124095490422095E-2</v>
          </cell>
          <cell r="GS136">
            <v>0.10593611704488505</v>
          </cell>
          <cell r="GT136">
            <v>0.11564673885081371</v>
          </cell>
          <cell r="GU136">
            <v>0.13179392116018313</v>
          </cell>
          <cell r="GV136">
            <v>0.20595342309368764</v>
          </cell>
          <cell r="GW136">
            <v>4.153000808637574E-2</v>
          </cell>
          <cell r="GX136">
            <v>0.11847448168745206</v>
          </cell>
          <cell r="GY136">
            <v>0.16103156662401311</v>
          </cell>
          <cell r="GZ136">
            <v>13.243421052631579</v>
          </cell>
          <cell r="HA136">
            <v>13.440268456375838</v>
          </cell>
          <cell r="HB136">
            <v>13.405298013245034</v>
          </cell>
          <cell r="HC136">
            <v>13.649664429530201</v>
          </cell>
          <cell r="HD136">
            <v>13.754605263157893</v>
          </cell>
          <cell r="HE136">
            <v>13.927631578947368</v>
          </cell>
          <cell r="HF136">
            <v>14.630821917808218</v>
          </cell>
          <cell r="HG136">
            <v>15.779259259259257</v>
          </cell>
          <cell r="HH136">
            <v>2511</v>
          </cell>
          <cell r="HI136" t="str">
            <v>Y</v>
          </cell>
        </row>
        <row r="137">
          <cell r="A137">
            <v>132</v>
          </cell>
          <cell r="B137">
            <v>2520</v>
          </cell>
          <cell r="C137" t="str">
            <v>Glidden-Ralston</v>
          </cell>
          <cell r="D137">
            <v>9.1605458561898701</v>
          </cell>
          <cell r="E137">
            <v>335</v>
          </cell>
          <cell r="F137">
            <v>5.4</v>
          </cell>
          <cell r="G137">
            <v>1</v>
          </cell>
          <cell r="H137">
            <v>3.7605424161712344</v>
          </cell>
          <cell r="I137">
            <v>272</v>
          </cell>
          <cell r="J137">
            <v>0</v>
          </cell>
          <cell r="K137">
            <v>272</v>
          </cell>
          <cell r="L137">
            <v>0</v>
          </cell>
          <cell r="M137">
            <v>310</v>
          </cell>
          <cell r="N137">
            <v>0</v>
          </cell>
          <cell r="O137">
            <v>6</v>
          </cell>
          <cell r="P137">
            <v>0.24235526230368529</v>
          </cell>
          <cell r="Q137">
            <v>197</v>
          </cell>
          <cell r="R137">
            <v>0</v>
          </cell>
          <cell r="S137">
            <v>8</v>
          </cell>
          <cell r="T137">
            <v>9.4029011184935545</v>
          </cell>
          <cell r="U137">
            <v>341</v>
          </cell>
          <cell r="V137">
            <v>0.75478000000000001</v>
          </cell>
          <cell r="W137">
            <v>217</v>
          </cell>
          <cell r="X137">
            <v>0</v>
          </cell>
          <cell r="Y137">
            <v>1</v>
          </cell>
          <cell r="Z137">
            <v>0</v>
          </cell>
          <cell r="AA137">
            <v>249</v>
          </cell>
          <cell r="AB137">
            <v>0.33</v>
          </cell>
          <cell r="AC137">
            <v>1</v>
          </cell>
          <cell r="AD137">
            <v>0.33</v>
          </cell>
          <cell r="AE137">
            <v>244</v>
          </cell>
          <cell r="AF137">
            <v>0</v>
          </cell>
          <cell r="AG137">
            <v>19</v>
          </cell>
          <cell r="AH137">
            <v>0.67913999999999997</v>
          </cell>
          <cell r="AI137">
            <v>150</v>
          </cell>
          <cell r="AJ137">
            <v>1.7639200000000002</v>
          </cell>
          <cell r="AK137">
            <v>244</v>
          </cell>
          <cell r="AL137">
            <v>11.16682</v>
          </cell>
          <cell r="AM137">
            <v>349</v>
          </cell>
          <cell r="AN137">
            <v>1257928</v>
          </cell>
          <cell r="AO137">
            <v>321</v>
          </cell>
          <cell r="AP137">
            <v>112615669</v>
          </cell>
          <cell r="AQ137">
            <v>288</v>
          </cell>
          <cell r="AR137">
            <v>0.1</v>
          </cell>
          <cell r="AS137">
            <v>8.2875145912080506E-2</v>
          </cell>
          <cell r="AT137">
            <v>0</v>
          </cell>
          <cell r="AU137">
            <v>0.1</v>
          </cell>
          <cell r="AV137">
            <v>138463</v>
          </cell>
          <cell r="AW137">
            <v>184</v>
          </cell>
          <cell r="AX137">
            <v>0</v>
          </cell>
          <cell r="AY137">
            <v>89</v>
          </cell>
          <cell r="AZ137">
            <v>0</v>
          </cell>
          <cell r="BA137">
            <v>2012</v>
          </cell>
          <cell r="BB137">
            <v>365000</v>
          </cell>
          <cell r="BC137">
            <v>251</v>
          </cell>
          <cell r="BD137">
            <v>112980669</v>
          </cell>
          <cell r="BE137">
            <v>289</v>
          </cell>
          <cell r="BF137">
            <v>357.8</v>
          </cell>
          <cell r="BG137">
            <v>285</v>
          </cell>
          <cell r="BH137">
            <v>314744.74287311349</v>
          </cell>
          <cell r="BI137">
            <v>133</v>
          </cell>
          <cell r="BJ137">
            <v>1020.1229737283398</v>
          </cell>
          <cell r="BK137">
            <v>247</v>
          </cell>
          <cell r="BL137">
            <v>315764.86584684183</v>
          </cell>
          <cell r="BM137">
            <v>147</v>
          </cell>
          <cell r="BN137">
            <v>3.2306411639322122E-3</v>
          </cell>
          <cell r="BO137">
            <v>247</v>
          </cell>
          <cell r="BP137">
            <v>608125</v>
          </cell>
          <cell r="BQ137">
            <v>289</v>
          </cell>
          <cell r="BR137">
            <v>423496</v>
          </cell>
          <cell r="BS137">
            <v>305</v>
          </cell>
          <cell r="BT137">
            <v>0</v>
          </cell>
          <cell r="BU137">
            <v>272</v>
          </cell>
          <cell r="BV137">
            <v>0</v>
          </cell>
          <cell r="BW137">
            <v>310</v>
          </cell>
          <cell r="BX137">
            <v>0</v>
          </cell>
          <cell r="BY137">
            <v>6</v>
          </cell>
          <cell r="BZ137">
            <v>1031621</v>
          </cell>
          <cell r="CA137">
            <v>323</v>
          </cell>
          <cell r="CB137">
            <v>27293</v>
          </cell>
          <cell r="CC137">
            <v>234</v>
          </cell>
          <cell r="CD137">
            <v>85000</v>
          </cell>
          <cell r="CE137">
            <v>279</v>
          </cell>
          <cell r="CF137">
            <v>0</v>
          </cell>
          <cell r="CG137">
            <v>2</v>
          </cell>
          <cell r="CH137">
            <v>0</v>
          </cell>
          <cell r="CI137">
            <v>249</v>
          </cell>
          <cell r="CJ137">
            <v>37284</v>
          </cell>
          <cell r="CK137">
            <v>268</v>
          </cell>
          <cell r="CL137">
            <v>37284</v>
          </cell>
          <cell r="CM137">
            <v>319</v>
          </cell>
          <cell r="CN137">
            <v>0</v>
          </cell>
          <cell r="CO137">
            <v>19</v>
          </cell>
          <cell r="CP137">
            <v>76730</v>
          </cell>
          <cell r="CQ137">
            <v>167</v>
          </cell>
          <cell r="CR137">
            <v>1257928</v>
          </cell>
          <cell r="CS137">
            <v>321</v>
          </cell>
          <cell r="CT137">
            <v>357.8</v>
          </cell>
          <cell r="CU137">
            <v>285</v>
          </cell>
          <cell r="CV137">
            <v>5771</v>
          </cell>
          <cell r="CW137">
            <v>178</v>
          </cell>
          <cell r="CX137">
            <v>2064864</v>
          </cell>
          <cell r="CY137">
            <v>290</v>
          </cell>
          <cell r="CZ137">
            <v>349.6</v>
          </cell>
          <cell r="DA137">
            <v>290</v>
          </cell>
          <cell r="DB137">
            <v>5886</v>
          </cell>
          <cell r="DC137">
            <v>179</v>
          </cell>
          <cell r="DD137">
            <v>2085513</v>
          </cell>
          <cell r="DE137">
            <v>290</v>
          </cell>
          <cell r="DF137">
            <v>20649</v>
          </cell>
          <cell r="DG137">
            <v>243</v>
          </cell>
          <cell r="DH137">
            <v>27767</v>
          </cell>
          <cell r="DI137">
            <v>184</v>
          </cell>
          <cell r="DJ137" t="str">
            <v>101</v>
          </cell>
          <cell r="DK137">
            <v>420</v>
          </cell>
          <cell r="DL137">
            <v>442</v>
          </cell>
          <cell r="DM137">
            <v>433</v>
          </cell>
          <cell r="DN137">
            <v>435</v>
          </cell>
          <cell r="DO137">
            <v>404</v>
          </cell>
          <cell r="DP137">
            <v>415.2</v>
          </cell>
          <cell r="DQ137">
            <v>424.2</v>
          </cell>
          <cell r="DR137">
            <v>285</v>
          </cell>
          <cell r="DS137">
            <v>401.5</v>
          </cell>
          <cell r="DT137">
            <v>288</v>
          </cell>
          <cell r="DU137">
            <v>403.5</v>
          </cell>
          <cell r="DV137">
            <v>284</v>
          </cell>
          <cell r="DW137">
            <v>386.5</v>
          </cell>
          <cell r="DX137">
            <v>286</v>
          </cell>
          <cell r="DY137">
            <v>385.8</v>
          </cell>
          <cell r="DZ137">
            <v>283</v>
          </cell>
          <cell r="EA137">
            <v>391.3</v>
          </cell>
          <cell r="EB137">
            <v>281</v>
          </cell>
          <cell r="EC137">
            <v>368</v>
          </cell>
          <cell r="ED137">
            <v>288</v>
          </cell>
          <cell r="EE137">
            <v>357.8</v>
          </cell>
          <cell r="EF137">
            <v>285</v>
          </cell>
          <cell r="EG137">
            <v>349.6</v>
          </cell>
          <cell r="EH137">
            <v>289</v>
          </cell>
          <cell r="EI137">
            <v>3598.1922196796336</v>
          </cell>
          <cell r="EJ137">
            <v>281</v>
          </cell>
          <cell r="EK137">
            <v>2950.8609839816932</v>
          </cell>
          <cell r="EL137">
            <v>266</v>
          </cell>
          <cell r="EM137">
            <v>197436</v>
          </cell>
          <cell r="EN137">
            <v>470.08571428571429</v>
          </cell>
          <cell r="EO137">
            <v>150147</v>
          </cell>
          <cell r="EP137">
            <v>339.69909502262442</v>
          </cell>
          <cell r="EQ137">
            <v>254259</v>
          </cell>
          <cell r="ER137">
            <v>587.20323325635104</v>
          </cell>
          <cell r="ES137">
            <v>282359</v>
          </cell>
          <cell r="ET137">
            <v>649.1011494252873</v>
          </cell>
          <cell r="EU137">
            <v>324680</v>
          </cell>
          <cell r="EV137">
            <v>803.66336633663366</v>
          </cell>
          <cell r="EW137">
            <v>331427</v>
          </cell>
          <cell r="EX137">
            <v>798.2345857418112</v>
          </cell>
          <cell r="EY137">
            <v>285509</v>
          </cell>
          <cell r="EZ137">
            <v>673.0528052805281</v>
          </cell>
          <cell r="FA137">
            <v>400755</v>
          </cell>
          <cell r="FB137">
            <v>944.73125884016974</v>
          </cell>
          <cell r="FC137">
            <v>651729</v>
          </cell>
          <cell r="FD137">
            <v>1623.2353673723537</v>
          </cell>
          <cell r="FE137">
            <v>1039741</v>
          </cell>
          <cell r="FF137">
            <v>2576.8054522924413</v>
          </cell>
          <cell r="FG137">
            <v>1454248</v>
          </cell>
          <cell r="FH137">
            <v>3762.6080206985771</v>
          </cell>
          <cell r="FI137">
            <v>1493580</v>
          </cell>
          <cell r="FJ137">
            <v>3871.3841368584758</v>
          </cell>
          <cell r="FK137">
            <v>1938851</v>
          </cell>
          <cell r="FL137">
            <v>5418.8121855785357</v>
          </cell>
          <cell r="FM137">
            <v>2427931</v>
          </cell>
          <cell r="FN137">
            <v>6944.8827231121277</v>
          </cell>
          <cell r="FO137">
            <v>8.0967429469887164E-2</v>
          </cell>
          <cell r="FP137">
            <v>6.1417628172745084E-2</v>
          </cell>
          <cell r="FQ137">
            <v>9.5463530842921585E-2</v>
          </cell>
          <cell r="FR137">
            <v>0.10032182970383709</v>
          </cell>
          <cell r="FS137">
            <v>0.10750434497279446</v>
          </cell>
          <cell r="FT137">
            <v>0.10712850785765934</v>
          </cell>
          <cell r="FU137">
            <v>9.0655563535957218E-2</v>
          </cell>
          <cell r="FV137">
            <v>0.14415393397742271</v>
          </cell>
          <cell r="FW137">
            <v>0.25050506215262563</v>
          </cell>
          <cell r="FX137">
            <v>0.3938289061366631</v>
          </cell>
          <cell r="FY137">
            <v>0.4848482423747778</v>
          </cell>
          <cell r="FZ137">
            <v>0.49913527565524091</v>
          </cell>
          <cell r="GA137">
            <v>0.56677181544912447</v>
          </cell>
          <cell r="GB137">
            <v>0.7191054464974268</v>
          </cell>
          <cell r="GC137">
            <v>2241026</v>
          </cell>
          <cell r="GD137">
            <v>2294542</v>
          </cell>
          <cell r="GE137">
            <v>2409156</v>
          </cell>
          <cell r="GF137">
            <v>2532173</v>
          </cell>
          <cell r="GG137">
            <v>2695477</v>
          </cell>
          <cell r="GH137">
            <v>2762306</v>
          </cell>
          <cell r="GI137">
            <v>2863873</v>
          </cell>
          <cell r="GJ137">
            <v>2780049</v>
          </cell>
          <cell r="GK137">
            <v>2601660</v>
          </cell>
          <cell r="GL137">
            <v>2640083</v>
          </cell>
          <cell r="GM137">
            <v>2999388</v>
          </cell>
          <cell r="GN137">
            <v>2992335.09</v>
          </cell>
          <cell r="GO137">
            <v>2975596</v>
          </cell>
          <cell r="GP137">
            <v>3376321.25</v>
          </cell>
          <cell r="GQ137">
            <v>0.13374889880287352</v>
          </cell>
          <cell r="GR137">
            <v>5.8989613716084396E-2</v>
          </cell>
          <cell r="GS137">
            <v>0.12980030509136808</v>
          </cell>
          <cell r="GT137">
            <v>0.2498893898864962</v>
          </cell>
          <cell r="GU137">
            <v>0.36901418450226725</v>
          </cell>
          <cell r="GV137">
            <v>0.48031802746061986</v>
          </cell>
          <cell r="GW137">
            <v>0.50107184345053468</v>
          </cell>
          <cell r="GX137">
            <v>0.5868151457610179</v>
          </cell>
          <cell r="GY137">
            <v>0.62047999833137757</v>
          </cell>
          <cell r="GZ137">
            <v>11.909090909090908</v>
          </cell>
          <cell r="HA137">
            <v>12.04172876304024</v>
          </cell>
          <cell r="HB137">
            <v>12.217754407670894</v>
          </cell>
          <cell r="HC137">
            <v>12.608557844690967</v>
          </cell>
          <cell r="HD137">
            <v>12.423312883435582</v>
          </cell>
          <cell r="HE137">
            <v>11.331412103746397</v>
          </cell>
          <cell r="HF137">
            <v>11.296829971181555</v>
          </cell>
          <cell r="HG137">
            <v>9.1743589743589755</v>
          </cell>
          <cell r="HH137">
            <v>2520</v>
          </cell>
          <cell r="HI137" t="str">
            <v>Y</v>
          </cell>
        </row>
        <row r="138">
          <cell r="A138">
            <v>133</v>
          </cell>
          <cell r="B138">
            <v>2682</v>
          </cell>
          <cell r="C138" t="str">
            <v>GMG</v>
          </cell>
          <cell r="D138">
            <v>10.238943652170947</v>
          </cell>
          <cell r="E138">
            <v>304</v>
          </cell>
          <cell r="F138">
            <v>5.4</v>
          </cell>
          <cell r="G138">
            <v>1</v>
          </cell>
          <cell r="H138">
            <v>4.0603876729130768</v>
          </cell>
          <cell r="I138">
            <v>238</v>
          </cell>
          <cell r="J138">
            <v>0.77855289506783465</v>
          </cell>
          <cell r="K138">
            <v>98</v>
          </cell>
          <cell r="L138">
            <v>0</v>
          </cell>
          <cell r="M138">
            <v>310</v>
          </cell>
          <cell r="N138">
            <v>0</v>
          </cell>
          <cell r="O138">
            <v>6</v>
          </cell>
          <cell r="P138">
            <v>0.10467395385543783</v>
          </cell>
          <cell r="Q138">
            <v>270</v>
          </cell>
          <cell r="R138">
            <v>0</v>
          </cell>
          <cell r="S138">
            <v>8</v>
          </cell>
          <cell r="T138">
            <v>10.343617606026385</v>
          </cell>
          <cell r="U138">
            <v>312</v>
          </cell>
          <cell r="V138">
            <v>0.82908000000000004</v>
          </cell>
          <cell r="W138">
            <v>183</v>
          </cell>
          <cell r="X138">
            <v>0</v>
          </cell>
          <cell r="Y138">
            <v>1</v>
          </cell>
          <cell r="Z138">
            <v>0</v>
          </cell>
          <cell r="AA138">
            <v>249</v>
          </cell>
          <cell r="AB138">
            <v>0</v>
          </cell>
          <cell r="AC138">
            <v>329</v>
          </cell>
          <cell r="AD138">
            <v>0</v>
          </cell>
          <cell r="AE138">
            <v>350</v>
          </cell>
          <cell r="AF138">
            <v>0</v>
          </cell>
          <cell r="AG138">
            <v>19</v>
          </cell>
          <cell r="AH138">
            <v>3.4152</v>
          </cell>
          <cell r="AI138">
            <v>7</v>
          </cell>
          <cell r="AJ138">
            <v>4.2442799999999998</v>
          </cell>
          <cell r="AK138">
            <v>38</v>
          </cell>
          <cell r="AL138">
            <v>14.587899999999999</v>
          </cell>
          <cell r="AM138">
            <v>207</v>
          </cell>
          <cell r="AN138">
            <v>1671545</v>
          </cell>
          <cell r="AO138">
            <v>285</v>
          </cell>
          <cell r="AP138">
            <v>114584379</v>
          </cell>
          <cell r="AQ138">
            <v>279</v>
          </cell>
          <cell r="AR138">
            <v>0.12</v>
          </cell>
          <cell r="AS138">
            <v>8.1736051443791438E-2</v>
          </cell>
          <cell r="AT138">
            <v>0</v>
          </cell>
          <cell r="AU138">
            <v>0.12</v>
          </cell>
          <cell r="AV138">
            <v>154521</v>
          </cell>
          <cell r="AW138">
            <v>169</v>
          </cell>
          <cell r="AX138">
            <v>0</v>
          </cell>
          <cell r="AY138">
            <v>89</v>
          </cell>
          <cell r="AZ138">
            <v>2013</v>
          </cell>
          <cell r="BA138">
            <v>2012</v>
          </cell>
          <cell r="BB138">
            <v>0</v>
          </cell>
          <cell r="BC138">
            <v>267</v>
          </cell>
          <cell r="BD138">
            <v>114584379</v>
          </cell>
          <cell r="BE138">
            <v>283</v>
          </cell>
          <cell r="BF138">
            <v>355.2</v>
          </cell>
          <cell r="BG138">
            <v>287</v>
          </cell>
          <cell r="BH138">
            <v>322591.15709459462</v>
          </cell>
          <cell r="BI138">
            <v>124</v>
          </cell>
          <cell r="BJ138">
            <v>0</v>
          </cell>
          <cell r="BK138">
            <v>267</v>
          </cell>
          <cell r="BL138">
            <v>322591.15709459462</v>
          </cell>
          <cell r="BM138">
            <v>140</v>
          </cell>
          <cell r="BN138">
            <v>0</v>
          </cell>
          <cell r="BO138">
            <v>267</v>
          </cell>
          <cell r="BP138">
            <v>618756</v>
          </cell>
          <cell r="BQ138">
            <v>281</v>
          </cell>
          <cell r="BR138">
            <v>465257</v>
          </cell>
          <cell r="BS138">
            <v>291</v>
          </cell>
          <cell r="BT138">
            <v>89210</v>
          </cell>
          <cell r="BU138">
            <v>155</v>
          </cell>
          <cell r="BV138">
            <v>0</v>
          </cell>
          <cell r="BW138">
            <v>310</v>
          </cell>
          <cell r="BX138">
            <v>0</v>
          </cell>
          <cell r="BY138">
            <v>6</v>
          </cell>
          <cell r="BZ138">
            <v>1173223</v>
          </cell>
          <cell r="CA138">
            <v>303</v>
          </cell>
          <cell r="CB138">
            <v>11994</v>
          </cell>
          <cell r="CC138">
            <v>288</v>
          </cell>
          <cell r="CD138">
            <v>95000</v>
          </cell>
          <cell r="CE138">
            <v>267</v>
          </cell>
          <cell r="CF138">
            <v>0</v>
          </cell>
          <cell r="CG138">
            <v>2</v>
          </cell>
          <cell r="CH138">
            <v>0</v>
          </cell>
          <cell r="CI138">
            <v>249</v>
          </cell>
          <cell r="CJ138">
            <v>0</v>
          </cell>
          <cell r="CK138">
            <v>329</v>
          </cell>
          <cell r="CL138">
            <v>0</v>
          </cell>
          <cell r="CM138">
            <v>350</v>
          </cell>
          <cell r="CN138">
            <v>0</v>
          </cell>
          <cell r="CO138">
            <v>19</v>
          </cell>
          <cell r="CP138">
            <v>391328</v>
          </cell>
          <cell r="CQ138">
            <v>69</v>
          </cell>
          <cell r="CR138">
            <v>1671545</v>
          </cell>
          <cell r="CS138">
            <v>285</v>
          </cell>
          <cell r="CT138">
            <v>355.2</v>
          </cell>
          <cell r="CU138">
            <v>287</v>
          </cell>
          <cell r="CV138">
            <v>5768</v>
          </cell>
          <cell r="CW138">
            <v>184</v>
          </cell>
          <cell r="CX138">
            <v>2048794</v>
          </cell>
          <cell r="CY138">
            <v>293</v>
          </cell>
          <cell r="CZ138">
            <v>356.3</v>
          </cell>
          <cell r="DA138">
            <v>287</v>
          </cell>
          <cell r="DB138">
            <v>5883</v>
          </cell>
          <cell r="DC138">
            <v>185</v>
          </cell>
          <cell r="DD138">
            <v>2096113</v>
          </cell>
          <cell r="DE138">
            <v>289</v>
          </cell>
          <cell r="DF138">
            <v>47319</v>
          </cell>
          <cell r="DG138">
            <v>173</v>
          </cell>
          <cell r="DH138">
            <v>0</v>
          </cell>
          <cell r="DI138">
            <v>223</v>
          </cell>
          <cell r="DJ138" t="str">
            <v>No Guar</v>
          </cell>
          <cell r="DK138">
            <v>412.2</v>
          </cell>
          <cell r="DL138">
            <v>414.4</v>
          </cell>
          <cell r="DM138">
            <v>413.3</v>
          </cell>
          <cell r="DN138">
            <v>408.3</v>
          </cell>
          <cell r="DO138">
            <v>406.3</v>
          </cell>
          <cell r="DP138">
            <v>388.3</v>
          </cell>
          <cell r="DQ138">
            <v>400.3</v>
          </cell>
          <cell r="DR138">
            <v>293</v>
          </cell>
          <cell r="DS138">
            <v>400.2</v>
          </cell>
          <cell r="DT138">
            <v>289</v>
          </cell>
          <cell r="DU138">
            <v>402.2</v>
          </cell>
          <cell r="DV138">
            <v>285</v>
          </cell>
          <cell r="DW138">
            <v>394.1</v>
          </cell>
          <cell r="DX138">
            <v>284</v>
          </cell>
          <cell r="DY138">
            <v>371.1</v>
          </cell>
          <cell r="DZ138">
            <v>289</v>
          </cell>
          <cell r="EA138">
            <v>356.3</v>
          </cell>
          <cell r="EB138">
            <v>292</v>
          </cell>
          <cell r="EC138">
            <v>347.3</v>
          </cell>
          <cell r="ED138">
            <v>293</v>
          </cell>
          <cell r="EE138">
            <v>355.2</v>
          </cell>
          <cell r="EF138">
            <v>287</v>
          </cell>
          <cell r="EG138">
            <v>356.3</v>
          </cell>
          <cell r="EH138">
            <v>286</v>
          </cell>
          <cell r="EI138">
            <v>4691.3976985686222</v>
          </cell>
          <cell r="EJ138">
            <v>132</v>
          </cell>
          <cell r="EK138">
            <v>3292.795397137244</v>
          </cell>
          <cell r="EL138">
            <v>201</v>
          </cell>
          <cell r="EM138">
            <v>655411</v>
          </cell>
          <cell r="EN138">
            <v>1590.0315380883067</v>
          </cell>
          <cell r="EO138">
            <v>624594</v>
          </cell>
          <cell r="EP138">
            <v>1507.2249034749036</v>
          </cell>
          <cell r="EQ138">
            <v>769243</v>
          </cell>
          <cell r="ER138">
            <v>1861.221872731672</v>
          </cell>
          <cell r="ES138">
            <v>734740</v>
          </cell>
          <cell r="ET138">
            <v>1799.5101640950281</v>
          </cell>
          <cell r="EU138">
            <v>675432</v>
          </cell>
          <cell r="EV138">
            <v>1662.3972434161949</v>
          </cell>
          <cell r="EW138">
            <v>760655</v>
          </cell>
          <cell r="EX138">
            <v>1958.936389389647</v>
          </cell>
          <cell r="EY138">
            <v>666801</v>
          </cell>
          <cell r="EZ138">
            <v>1665.7531851111667</v>
          </cell>
          <cell r="FA138">
            <v>1211033</v>
          </cell>
          <cell r="FB138">
            <v>3025.3135148638521</v>
          </cell>
          <cell r="FC138">
            <v>1228621</v>
          </cell>
          <cell r="FD138">
            <v>3070.017491254373</v>
          </cell>
          <cell r="FE138">
            <v>1284606</v>
          </cell>
          <cell r="FF138">
            <v>3193.9482844356044</v>
          </cell>
          <cell r="FG138">
            <v>1399949</v>
          </cell>
          <cell r="FH138">
            <v>3552.2684597817811</v>
          </cell>
          <cell r="FI138">
            <v>1429484</v>
          </cell>
          <cell r="FJ138">
            <v>3852.0183239019129</v>
          </cell>
          <cell r="FK138">
            <v>1530609</v>
          </cell>
          <cell r="FL138">
            <v>4309.14695945946</v>
          </cell>
          <cell r="FM138">
            <v>1619578</v>
          </cell>
          <cell r="FN138">
            <v>4545.5458882963794</v>
          </cell>
          <cell r="FO138">
            <v>0.19260920852873603</v>
          </cell>
          <cell r="FP138">
            <v>0.18776238060695991</v>
          </cell>
          <cell r="FQ138">
            <v>0.21456619995827184</v>
          </cell>
          <cell r="FR138">
            <v>0.19907347950226481</v>
          </cell>
          <cell r="FS138">
            <v>0.18467989605480747</v>
          </cell>
          <cell r="FT138">
            <v>0.19956652646072345</v>
          </cell>
          <cell r="FU138">
            <v>0.16970254253119055</v>
          </cell>
          <cell r="FV138">
            <v>0.42382548245144336</v>
          </cell>
          <cell r="FW138">
            <v>0.37792280737155276</v>
          </cell>
          <cell r="FX138">
            <v>0.34138704648699331</v>
          </cell>
          <cell r="FY138">
            <v>0.39250429667676934</v>
          </cell>
          <cell r="FZ138">
            <v>0.36970961378423839</v>
          </cell>
          <cell r="GA138">
            <v>0.38272075701550579</v>
          </cell>
          <cell r="GB138">
            <v>0.37764960202499048</v>
          </cell>
          <cell r="GC138">
            <v>2747391</v>
          </cell>
          <cell r="GD138">
            <v>2701919</v>
          </cell>
          <cell r="GE138">
            <v>2815865</v>
          </cell>
          <cell r="GF138">
            <v>2956058</v>
          </cell>
          <cell r="GG138">
            <v>2981880</v>
          </cell>
          <cell r="GH138">
            <v>3050881</v>
          </cell>
          <cell r="GI138">
            <v>3262433</v>
          </cell>
          <cell r="GJ138">
            <v>2857386</v>
          </cell>
          <cell r="GK138">
            <v>3250984</v>
          </cell>
          <cell r="GL138">
            <v>3762902</v>
          </cell>
          <cell r="GM138">
            <v>3566710</v>
          </cell>
          <cell r="GN138">
            <v>3866504.81</v>
          </cell>
          <cell r="GO138">
            <v>3898159</v>
          </cell>
          <cell r="GP138">
            <v>4288573.3</v>
          </cell>
          <cell r="GQ138">
            <v>0.2185326960528618</v>
          </cell>
          <cell r="GR138">
            <v>0.14086165865118003</v>
          </cell>
          <cell r="GS138">
            <v>0.20012668120930668</v>
          </cell>
          <cell r="GT138">
            <v>0.22647597183970283</v>
          </cell>
          <cell r="GU138">
            <v>0.21372052874898248</v>
          </cell>
          <cell r="GV138">
            <v>0.2169733783924854</v>
          </cell>
          <cell r="GW138">
            <v>0.20957973712499578</v>
          </cell>
          <cell r="GX138">
            <v>0.21624970886464356</v>
          </cell>
          <cell r="GY138">
            <v>0.20400032385555755</v>
          </cell>
          <cell r="GZ138">
            <v>10.89162912022765</v>
          </cell>
          <cell r="HA138">
            <v>10.825231207019208</v>
          </cell>
          <cell r="HB138">
            <v>10.885019083969466</v>
          </cell>
          <cell r="HC138">
            <v>10.808683206106871</v>
          </cell>
          <cell r="HD138">
            <v>10.548394656667448</v>
          </cell>
          <cell r="HE138">
            <v>10.599953128661824</v>
          </cell>
          <cell r="HF138">
            <v>11.556321839080459</v>
          </cell>
          <cell r="HG138">
            <v>8.0727272727272723</v>
          </cell>
          <cell r="HH138">
            <v>2682</v>
          </cell>
          <cell r="HI138" t="str">
            <v>Y</v>
          </cell>
        </row>
        <row r="139">
          <cell r="A139">
            <v>134</v>
          </cell>
          <cell r="B139">
            <v>2556</v>
          </cell>
          <cell r="C139" t="str">
            <v>Graettinger-Terril</v>
          </cell>
          <cell r="D139">
            <v>8.7990987229068232</v>
          </cell>
          <cell r="E139">
            <v>345</v>
          </cell>
          <cell r="F139">
            <v>4.4000000000000004</v>
          </cell>
          <cell r="G139">
            <v>359</v>
          </cell>
          <cell r="H139">
            <v>3.6175142140097951</v>
          </cell>
          <cell r="I139">
            <v>287</v>
          </cell>
          <cell r="J139">
            <v>0.20626102433764504</v>
          </cell>
          <cell r="K139">
            <v>230</v>
          </cell>
          <cell r="L139">
            <v>0.57532196058439899</v>
          </cell>
          <cell r="M139">
            <v>292</v>
          </cell>
          <cell r="N139">
            <v>0</v>
          </cell>
          <cell r="O139">
            <v>6</v>
          </cell>
          <cell r="P139">
            <v>0.561735680794193</v>
          </cell>
          <cell r="Q139">
            <v>121</v>
          </cell>
          <cell r="R139">
            <v>0</v>
          </cell>
          <cell r="S139">
            <v>8</v>
          </cell>
          <cell r="T139">
            <v>9.3608344037010163</v>
          </cell>
          <cell r="U139">
            <v>343</v>
          </cell>
          <cell r="V139">
            <v>1.0702100000000001</v>
          </cell>
          <cell r="W139">
            <v>105</v>
          </cell>
          <cell r="X139">
            <v>0</v>
          </cell>
          <cell r="Y139">
            <v>1</v>
          </cell>
          <cell r="Z139">
            <v>0.61997000000000002</v>
          </cell>
          <cell r="AA139">
            <v>165</v>
          </cell>
          <cell r="AB139">
            <v>0.33</v>
          </cell>
          <cell r="AC139">
            <v>1</v>
          </cell>
          <cell r="AD139">
            <v>0.94996999999999998</v>
          </cell>
          <cell r="AE139">
            <v>155</v>
          </cell>
          <cell r="AF139">
            <v>0</v>
          </cell>
          <cell r="AG139">
            <v>19</v>
          </cell>
          <cell r="AH139">
            <v>0</v>
          </cell>
          <cell r="AI139">
            <v>184</v>
          </cell>
          <cell r="AJ139">
            <v>2.0201799999999999</v>
          </cell>
          <cell r="AK139">
            <v>207</v>
          </cell>
          <cell r="AL139">
            <v>11.38101</v>
          </cell>
          <cell r="AM139">
            <v>345</v>
          </cell>
          <cell r="AN139">
            <v>2128202</v>
          </cell>
          <cell r="AO139">
            <v>246</v>
          </cell>
          <cell r="AP139">
            <v>186879708</v>
          </cell>
          <cell r="AQ139">
            <v>181</v>
          </cell>
          <cell r="AR139">
            <v>0.04</v>
          </cell>
          <cell r="AS139">
            <v>9.5909159413737233E-2</v>
          </cell>
          <cell r="AT139">
            <v>0.03</v>
          </cell>
          <cell r="AU139">
            <v>7.0000000000000007E-2</v>
          </cell>
          <cell r="AV139">
            <v>95400</v>
          </cell>
          <cell r="AW139">
            <v>240</v>
          </cell>
          <cell r="AX139">
            <v>71550</v>
          </cell>
          <cell r="AY139">
            <v>55</v>
          </cell>
          <cell r="AZ139">
            <v>2020</v>
          </cell>
          <cell r="BA139">
            <v>2016</v>
          </cell>
          <cell r="BB139">
            <v>1391903</v>
          </cell>
          <cell r="BC139">
            <v>227</v>
          </cell>
          <cell r="BD139">
            <v>188271611</v>
          </cell>
          <cell r="BE139">
            <v>184</v>
          </cell>
          <cell r="BF139">
            <v>233</v>
          </cell>
          <cell r="BG139">
            <v>331</v>
          </cell>
          <cell r="BH139">
            <v>802058.83261802571</v>
          </cell>
          <cell r="BI139">
            <v>3</v>
          </cell>
          <cell r="BJ139">
            <v>5973.8326180257509</v>
          </cell>
          <cell r="BK139">
            <v>184</v>
          </cell>
          <cell r="BL139">
            <v>808032.66523605154</v>
          </cell>
          <cell r="BM139">
            <v>3</v>
          </cell>
          <cell r="BN139">
            <v>7.3930583193448111E-3</v>
          </cell>
          <cell r="BO139">
            <v>229</v>
          </cell>
          <cell r="BP139">
            <v>822271</v>
          </cell>
          <cell r="BQ139">
            <v>236</v>
          </cell>
          <cell r="BR139">
            <v>676040</v>
          </cell>
          <cell r="BS139">
            <v>218</v>
          </cell>
          <cell r="BT139">
            <v>38546</v>
          </cell>
          <cell r="BU139">
            <v>229</v>
          </cell>
          <cell r="BV139">
            <v>107516</v>
          </cell>
          <cell r="BW139">
            <v>284</v>
          </cell>
          <cell r="BX139">
            <v>0</v>
          </cell>
          <cell r="BY139">
            <v>6</v>
          </cell>
          <cell r="BZ139">
            <v>1644373</v>
          </cell>
          <cell r="CA139">
            <v>252</v>
          </cell>
          <cell r="CB139">
            <v>104977</v>
          </cell>
          <cell r="CC139">
            <v>120</v>
          </cell>
          <cell r="CD139">
            <v>200000</v>
          </cell>
          <cell r="CE139">
            <v>128</v>
          </cell>
          <cell r="CF139">
            <v>0</v>
          </cell>
          <cell r="CG139">
            <v>2</v>
          </cell>
          <cell r="CH139">
            <v>116722</v>
          </cell>
          <cell r="CI139">
            <v>130</v>
          </cell>
          <cell r="CJ139">
            <v>62130</v>
          </cell>
          <cell r="CK139">
            <v>171</v>
          </cell>
          <cell r="CL139">
            <v>178852</v>
          </cell>
          <cell r="CM139">
            <v>137</v>
          </cell>
          <cell r="CN139">
            <v>0</v>
          </cell>
          <cell r="CO139">
            <v>19</v>
          </cell>
          <cell r="CP139">
            <v>0</v>
          </cell>
          <cell r="CQ139">
            <v>185</v>
          </cell>
          <cell r="CR139">
            <v>2128202</v>
          </cell>
          <cell r="CS139">
            <v>246</v>
          </cell>
          <cell r="CT139">
            <v>233</v>
          </cell>
          <cell r="CU139">
            <v>331</v>
          </cell>
          <cell r="CV139">
            <v>5768</v>
          </cell>
          <cell r="CW139">
            <v>184</v>
          </cell>
          <cell r="CX139">
            <v>1357581</v>
          </cell>
          <cell r="CY139">
            <v>335</v>
          </cell>
          <cell r="CZ139">
            <v>360</v>
          </cell>
          <cell r="DA139">
            <v>285</v>
          </cell>
          <cell r="DB139">
            <v>5898</v>
          </cell>
          <cell r="DC139">
            <v>152</v>
          </cell>
          <cell r="DD139">
            <v>2296058</v>
          </cell>
          <cell r="DE139">
            <v>277</v>
          </cell>
          <cell r="DF139">
            <v>938477</v>
          </cell>
          <cell r="DG139">
            <v>16</v>
          </cell>
          <cell r="DH139">
            <v>172778</v>
          </cell>
          <cell r="DI139">
            <v>32</v>
          </cell>
          <cell r="DJ139" t="str">
            <v>101</v>
          </cell>
          <cell r="DK139">
            <v>291</v>
          </cell>
          <cell r="DL139">
            <v>296.3</v>
          </cell>
          <cell r="DM139">
            <v>284.10000000000002</v>
          </cell>
          <cell r="DN139">
            <v>277.39999999999998</v>
          </cell>
          <cell r="DO139">
            <v>285.39999999999998</v>
          </cell>
          <cell r="DP139">
            <v>298.2</v>
          </cell>
          <cell r="DQ139">
            <v>302.39999999999998</v>
          </cell>
          <cell r="DR139">
            <v>331</v>
          </cell>
          <cell r="DS139">
            <v>286.2</v>
          </cell>
          <cell r="DT139">
            <v>334</v>
          </cell>
          <cell r="DU139">
            <v>272.10000000000002</v>
          </cell>
          <cell r="DV139">
            <v>335</v>
          </cell>
          <cell r="DW139">
            <v>261.10000000000002</v>
          </cell>
          <cell r="DX139">
            <v>332</v>
          </cell>
          <cell r="DY139">
            <v>259.10000000000002</v>
          </cell>
          <cell r="DZ139">
            <v>330</v>
          </cell>
          <cell r="EA139">
            <v>236</v>
          </cell>
          <cell r="EB139">
            <v>338</v>
          </cell>
          <cell r="EC139">
            <v>237</v>
          </cell>
          <cell r="ED139">
            <v>333</v>
          </cell>
          <cell r="EE139">
            <v>233</v>
          </cell>
          <cell r="EF139">
            <v>331</v>
          </cell>
          <cell r="EG139">
            <v>212</v>
          </cell>
          <cell r="EH139">
            <v>339</v>
          </cell>
          <cell r="EI139">
            <v>10038.688679245282</v>
          </cell>
          <cell r="EJ139">
            <v>3</v>
          </cell>
          <cell r="EK139">
            <v>7756.4764150943392</v>
          </cell>
          <cell r="EL139">
            <v>3</v>
          </cell>
          <cell r="EM139">
            <v>131720</v>
          </cell>
          <cell r="EN139">
            <v>452.64604810996565</v>
          </cell>
          <cell r="EO139">
            <v>148963</v>
          </cell>
          <cell r="EP139">
            <v>502.74384070199119</v>
          </cell>
          <cell r="EQ139">
            <v>248488</v>
          </cell>
          <cell r="ER139">
            <v>874.64977120732135</v>
          </cell>
          <cell r="ES139">
            <v>198711</v>
          </cell>
          <cell r="ET139">
            <v>716.33381398702238</v>
          </cell>
          <cell r="EU139">
            <v>106443</v>
          </cell>
          <cell r="EV139">
            <v>372.96075683251581</v>
          </cell>
          <cell r="EW139">
            <v>-14145</v>
          </cell>
          <cell r="EX139">
            <v>-47.434607645875253</v>
          </cell>
          <cell r="EY139">
            <v>-103720</v>
          </cell>
          <cell r="EZ139">
            <v>-342.98941798941803</v>
          </cell>
          <cell r="FA139">
            <v>164706</v>
          </cell>
          <cell r="FB139">
            <v>544.66269841269843</v>
          </cell>
          <cell r="FC139">
            <v>297448</v>
          </cell>
          <cell r="FD139">
            <v>1039.3011879804333</v>
          </cell>
          <cell r="FE139">
            <v>393246</v>
          </cell>
          <cell r="FF139">
            <v>1445.2260198456449</v>
          </cell>
          <cell r="FG139">
            <v>603906</v>
          </cell>
          <cell r="FH139">
            <v>2312.9299119111452</v>
          </cell>
          <cell r="FI139">
            <v>642577</v>
          </cell>
          <cell r="FJ139">
            <v>2480.0347356233115</v>
          </cell>
          <cell r="FK139">
            <v>633165</v>
          </cell>
          <cell r="FL139">
            <v>2717.4463519313304</v>
          </cell>
          <cell r="FM139">
            <v>672540</v>
          </cell>
          <cell r="FN139">
            <v>3172.3584905660377</v>
          </cell>
          <cell r="FO139">
            <v>6.7084117432856041E-2</v>
          </cell>
          <cell r="FP139">
            <v>7.48920959158587E-2</v>
          </cell>
          <cell r="FQ139">
            <v>0.11498958102436832</v>
          </cell>
          <cell r="FR139">
            <v>9.219858485094537E-2</v>
          </cell>
          <cell r="FS139">
            <v>4.7168339786817878E-2</v>
          </cell>
          <cell r="FT139">
            <v>-6.0764093983517011E-3</v>
          </cell>
          <cell r="FU139">
            <v>-4.3604272310614436E-2</v>
          </cell>
          <cell r="FV139">
            <v>7.0965946203998764E-2</v>
          </cell>
          <cell r="FW139">
            <v>0.12539781242688242</v>
          </cell>
          <cell r="FX139">
            <v>0.15834442326005593</v>
          </cell>
          <cell r="FY139">
            <v>0.21869194617602516</v>
          </cell>
          <cell r="FZ139">
            <v>0.23905633223701037</v>
          </cell>
          <cell r="GA139">
            <v>0.22793938176484946</v>
          </cell>
          <cell r="GB139">
            <v>0.22680375428301003</v>
          </cell>
          <cell r="GC139">
            <v>1831785</v>
          </cell>
          <cell r="GD139">
            <v>1840072</v>
          </cell>
          <cell r="GE139">
            <v>1912473</v>
          </cell>
          <cell r="GF139">
            <v>1956539</v>
          </cell>
          <cell r="GG139">
            <v>2150219</v>
          </cell>
          <cell r="GH139">
            <v>2342000</v>
          </cell>
          <cell r="GI139">
            <v>2482386</v>
          </cell>
          <cell r="GJ139">
            <v>2320916</v>
          </cell>
          <cell r="GK139">
            <v>2372035</v>
          </cell>
          <cell r="GL139">
            <v>2483485</v>
          </cell>
          <cell r="GM139">
            <v>2761446</v>
          </cell>
          <cell r="GN139">
            <v>2687973.14</v>
          </cell>
          <cell r="GO139">
            <v>2787190</v>
          </cell>
          <cell r="GP139">
            <v>2965294.83</v>
          </cell>
          <cell r="GQ139">
            <v>2.4616490555685711E-2</v>
          </cell>
          <cell r="GR139">
            <v>-6.9716968396376991E-2</v>
          </cell>
          <cell r="GS139">
            <v>4.2348475357263146E-2</v>
          </cell>
          <cell r="GT139">
            <v>0.12247226563623637</v>
          </cell>
          <cell r="GU139">
            <v>0.18411788845189372</v>
          </cell>
          <cell r="GV139">
            <v>0.19742338024260742</v>
          </cell>
          <cell r="GW139">
            <v>0.23858796515497566</v>
          </cell>
          <cell r="GX139">
            <v>0.22752220718489455</v>
          </cell>
          <cell r="GY139">
            <v>0.21339903624858034</v>
          </cell>
          <cell r="GZ139">
            <v>10.648745519713263</v>
          </cell>
          <cell r="HA139">
            <v>10.834290088021433</v>
          </cell>
          <cell r="HB139">
            <v>12.432071269487752</v>
          </cell>
          <cell r="HC139">
            <v>11.869662921348315</v>
          </cell>
          <cell r="HD139">
            <v>12.151898734177216</v>
          </cell>
          <cell r="HE139">
            <v>9.7272727272727266</v>
          </cell>
          <cell r="HF139">
            <v>9.0526315789473681</v>
          </cell>
          <cell r="HG139">
            <v>8.6296296296296298</v>
          </cell>
          <cell r="HH139">
            <v>2556</v>
          </cell>
          <cell r="HI139" t="str">
            <v>Y</v>
          </cell>
        </row>
        <row r="140">
          <cell r="A140">
            <v>135</v>
          </cell>
          <cell r="B140">
            <v>2664</v>
          </cell>
          <cell r="C140" t="str">
            <v>Greene</v>
          </cell>
          <cell r="D140">
            <v>8.8317123297884716</v>
          </cell>
          <cell r="E140">
            <v>343</v>
          </cell>
          <cell r="F140">
            <v>5.4</v>
          </cell>
          <cell r="G140">
            <v>1</v>
          </cell>
          <cell r="H140">
            <v>3.4317123024275813</v>
          </cell>
          <cell r="I140">
            <v>305</v>
          </cell>
          <cell r="J140">
            <v>0</v>
          </cell>
          <cell r="K140">
            <v>272</v>
          </cell>
          <cell r="L140">
            <v>0</v>
          </cell>
          <cell r="M140">
            <v>310</v>
          </cell>
          <cell r="N140">
            <v>0</v>
          </cell>
          <cell r="O140">
            <v>6</v>
          </cell>
          <cell r="P140">
            <v>1.3204639257834028</v>
          </cell>
          <cell r="Q140">
            <v>44</v>
          </cell>
          <cell r="R140">
            <v>0</v>
          </cell>
          <cell r="S140">
            <v>8</v>
          </cell>
          <cell r="T140">
            <v>10.152176255571874</v>
          </cell>
          <cell r="U140">
            <v>316</v>
          </cell>
          <cell r="V140">
            <v>0.91203000000000001</v>
          </cell>
          <cell r="W140">
            <v>156</v>
          </cell>
          <cell r="X140">
            <v>0</v>
          </cell>
          <cell r="Y140">
            <v>1</v>
          </cell>
          <cell r="Z140">
            <v>0.67</v>
          </cell>
          <cell r="AA140">
            <v>81</v>
          </cell>
          <cell r="AB140">
            <v>0.33</v>
          </cell>
          <cell r="AC140">
            <v>1</v>
          </cell>
          <cell r="AD140">
            <v>1</v>
          </cell>
          <cell r="AE140">
            <v>78</v>
          </cell>
          <cell r="AF140">
            <v>0.13500000000000001</v>
          </cell>
          <cell r="AG140">
            <v>1</v>
          </cell>
          <cell r="AH140">
            <v>1.9711099999999999</v>
          </cell>
          <cell r="AI140">
            <v>57</v>
          </cell>
          <cell r="AJ140">
            <v>4.0181400000000007</v>
          </cell>
          <cell r="AK140">
            <v>48</v>
          </cell>
          <cell r="AL140">
            <v>14.17032</v>
          </cell>
          <cell r="AM140">
            <v>229</v>
          </cell>
          <cell r="AN140">
            <v>1559620</v>
          </cell>
          <cell r="AO140">
            <v>295</v>
          </cell>
          <cell r="AP140">
            <v>109645555</v>
          </cell>
          <cell r="AQ140">
            <v>292</v>
          </cell>
          <cell r="AR140">
            <v>0</v>
          </cell>
          <cell r="AS140">
            <v>8.6461813462821641E-2</v>
          </cell>
          <cell r="AT140">
            <v>0</v>
          </cell>
          <cell r="AU140">
            <v>0</v>
          </cell>
          <cell r="AV140">
            <v>0</v>
          </cell>
          <cell r="AW140">
            <v>284</v>
          </cell>
          <cell r="AX140">
            <v>0</v>
          </cell>
          <cell r="AY140">
            <v>89</v>
          </cell>
          <cell r="AZ140">
            <v>2015</v>
          </cell>
          <cell r="BA140">
            <v>2015</v>
          </cell>
          <cell r="BB140">
            <v>1988336</v>
          </cell>
          <cell r="BC140">
            <v>216</v>
          </cell>
          <cell r="BD140">
            <v>111633891</v>
          </cell>
          <cell r="BE140">
            <v>290</v>
          </cell>
          <cell r="BF140">
            <v>286</v>
          </cell>
          <cell r="BG140">
            <v>313</v>
          </cell>
          <cell r="BH140">
            <v>383376.06643356645</v>
          </cell>
          <cell r="BI140">
            <v>61</v>
          </cell>
          <cell r="BJ140">
            <v>6952.2237762237764</v>
          </cell>
          <cell r="BK140">
            <v>162</v>
          </cell>
          <cell r="BL140">
            <v>390328.29020979023</v>
          </cell>
          <cell r="BM140">
            <v>67</v>
          </cell>
          <cell r="BN140">
            <v>1.7811221862722673E-2</v>
          </cell>
          <cell r="BO140">
            <v>195</v>
          </cell>
          <cell r="BP140">
            <v>592086</v>
          </cell>
          <cell r="BQ140">
            <v>292</v>
          </cell>
          <cell r="BR140">
            <v>376272</v>
          </cell>
          <cell r="BS140">
            <v>319</v>
          </cell>
          <cell r="BT140">
            <v>0</v>
          </cell>
          <cell r="BU140">
            <v>272</v>
          </cell>
          <cell r="BV140">
            <v>0</v>
          </cell>
          <cell r="BW140">
            <v>310</v>
          </cell>
          <cell r="BX140">
            <v>0</v>
          </cell>
          <cell r="BY140">
            <v>6</v>
          </cell>
          <cell r="BZ140">
            <v>968358</v>
          </cell>
          <cell r="CA140">
            <v>329</v>
          </cell>
          <cell r="CB140">
            <v>144783</v>
          </cell>
          <cell r="CC140">
            <v>93</v>
          </cell>
          <cell r="CD140">
            <v>100000</v>
          </cell>
          <cell r="CE140">
            <v>248</v>
          </cell>
          <cell r="CF140">
            <v>0</v>
          </cell>
          <cell r="CG140">
            <v>2</v>
          </cell>
          <cell r="CH140">
            <v>74795</v>
          </cell>
          <cell r="CI140">
            <v>173</v>
          </cell>
          <cell r="CJ140">
            <v>36839</v>
          </cell>
          <cell r="CK140">
            <v>269</v>
          </cell>
          <cell r="CL140">
            <v>111634</v>
          </cell>
          <cell r="CM140">
            <v>203</v>
          </cell>
          <cell r="CN140">
            <v>14802</v>
          </cell>
          <cell r="CO140">
            <v>14</v>
          </cell>
          <cell r="CP140">
            <v>220043</v>
          </cell>
          <cell r="CQ140">
            <v>114</v>
          </cell>
          <cell r="CR140">
            <v>1559620</v>
          </cell>
          <cell r="CS140">
            <v>295</v>
          </cell>
          <cell r="CT140">
            <v>286</v>
          </cell>
          <cell r="CU140">
            <v>313</v>
          </cell>
          <cell r="CV140">
            <v>5938</v>
          </cell>
          <cell r="CW140">
            <v>9</v>
          </cell>
          <cell r="CX140">
            <v>1760814</v>
          </cell>
          <cell r="CY140">
            <v>310</v>
          </cell>
          <cell r="CZ140">
            <v>283</v>
          </cell>
          <cell r="DA140">
            <v>314</v>
          </cell>
          <cell r="DB140">
            <v>6053</v>
          </cell>
          <cell r="DC140">
            <v>9</v>
          </cell>
          <cell r="DD140">
            <v>1745635</v>
          </cell>
          <cell r="DE140">
            <v>313</v>
          </cell>
          <cell r="DF140">
            <v>-15179</v>
          </cell>
          <cell r="DG140">
            <v>294</v>
          </cell>
          <cell r="DH140">
            <v>32636</v>
          </cell>
          <cell r="DI140">
            <v>177</v>
          </cell>
          <cell r="DJ140" t="str">
            <v>Scale down</v>
          </cell>
          <cell r="DK140">
            <v>418</v>
          </cell>
          <cell r="DL140">
            <v>403.2</v>
          </cell>
          <cell r="DM140">
            <v>404</v>
          </cell>
          <cell r="DN140">
            <v>404</v>
          </cell>
          <cell r="DO140">
            <v>388.3</v>
          </cell>
          <cell r="DP140">
            <v>389.1</v>
          </cell>
          <cell r="DQ140">
            <v>385.4</v>
          </cell>
          <cell r="DR140">
            <v>297</v>
          </cell>
          <cell r="DS140">
            <v>361.4</v>
          </cell>
          <cell r="DT140">
            <v>299</v>
          </cell>
          <cell r="DU140">
            <v>357.1</v>
          </cell>
          <cell r="DV140">
            <v>300</v>
          </cell>
          <cell r="DW140">
            <v>348</v>
          </cell>
          <cell r="DX140">
            <v>300</v>
          </cell>
          <cell r="DY140">
            <v>329</v>
          </cell>
          <cell r="DZ140">
            <v>308</v>
          </cell>
          <cell r="EA140">
            <v>308</v>
          </cell>
          <cell r="EB140">
            <v>311</v>
          </cell>
          <cell r="EC140">
            <v>305</v>
          </cell>
          <cell r="ED140">
            <v>309</v>
          </cell>
          <cell r="EE140">
            <v>286</v>
          </cell>
          <cell r="EF140">
            <v>313</v>
          </cell>
          <cell r="EG140">
            <v>283</v>
          </cell>
          <cell r="EH140">
            <v>313</v>
          </cell>
          <cell r="EI140">
            <v>5511.0247349823321</v>
          </cell>
          <cell r="EJ140">
            <v>65</v>
          </cell>
          <cell r="EK140">
            <v>3421.7597173144877</v>
          </cell>
          <cell r="EL140">
            <v>172</v>
          </cell>
          <cell r="EM140">
            <v>522330</v>
          </cell>
          <cell r="EN140">
            <v>1249.5933014354066</v>
          </cell>
          <cell r="EO140">
            <v>629801</v>
          </cell>
          <cell r="EP140">
            <v>1562.0064484126985</v>
          </cell>
          <cell r="EQ140">
            <v>599816</v>
          </cell>
          <cell r="ER140">
            <v>1484.6930693069307</v>
          </cell>
          <cell r="ES140">
            <v>721137</v>
          </cell>
          <cell r="ET140">
            <v>1784.9925742574258</v>
          </cell>
          <cell r="EU140">
            <v>804428</v>
          </cell>
          <cell r="EV140">
            <v>2071.6662374452744</v>
          </cell>
          <cell r="EW140">
            <v>859740</v>
          </cell>
          <cell r="EX140">
            <v>2209.5605242868155</v>
          </cell>
          <cell r="EY140">
            <v>909538</v>
          </cell>
          <cell r="EZ140">
            <v>2359.9844317592115</v>
          </cell>
          <cell r="FA140">
            <v>901004</v>
          </cell>
          <cell r="FB140">
            <v>2337.8412039439545</v>
          </cell>
          <cell r="FC140">
            <v>797442</v>
          </cell>
          <cell r="FD140">
            <v>2206.5356945213061</v>
          </cell>
          <cell r="FE140">
            <v>719182</v>
          </cell>
          <cell r="FF140">
            <v>2013.9512741528981</v>
          </cell>
          <cell r="FG140">
            <v>970665</v>
          </cell>
          <cell r="FH140">
            <v>2789.2672413793102</v>
          </cell>
          <cell r="FI140">
            <v>1069199</v>
          </cell>
          <cell r="FJ140">
            <v>3249.8449848024316</v>
          </cell>
          <cell r="FK140">
            <v>993778</v>
          </cell>
          <cell r="FL140">
            <v>3474.7482517482517</v>
          </cell>
          <cell r="FM140">
            <v>1270044</v>
          </cell>
          <cell r="FN140">
            <v>4487.7879858657243</v>
          </cell>
          <cell r="FO140">
            <v>0.19128952055118101</v>
          </cell>
          <cell r="FP140">
            <v>0.21665726375176306</v>
          </cell>
          <cell r="FQ140">
            <v>0.20518967565638932</v>
          </cell>
          <cell r="FR140">
            <v>0.23615273199071679</v>
          </cell>
          <cell r="FS140">
            <v>0.24397913571792093</v>
          </cell>
          <cell r="FT140">
            <v>0.25303297280927112</v>
          </cell>
          <cell r="FU140">
            <v>0.25775434076165704</v>
          </cell>
          <cell r="FV140">
            <v>0.3303840908849231</v>
          </cell>
          <cell r="FW140">
            <v>0.29061202058739605</v>
          </cell>
          <cell r="FX140">
            <v>0.24597728825825799</v>
          </cell>
          <cell r="FY140">
            <v>0.32270242020581624</v>
          </cell>
          <cell r="FZ140">
            <v>0.34746854595892301</v>
          </cell>
          <cell r="GA140">
            <v>0.3129177629631682</v>
          </cell>
          <cell r="GB140">
            <v>0.36799435211404519</v>
          </cell>
          <cell r="GC140">
            <v>2208243</v>
          </cell>
          <cell r="GD140">
            <v>2277099</v>
          </cell>
          <cell r="GE140">
            <v>2323411</v>
          </cell>
          <cell r="GF140">
            <v>2332552</v>
          </cell>
          <cell r="GG140">
            <v>2492690</v>
          </cell>
          <cell r="GH140">
            <v>2537999</v>
          </cell>
          <cell r="GI140">
            <v>2619163</v>
          </cell>
          <cell r="GJ140">
            <v>2727141</v>
          </cell>
          <cell r="GK140">
            <v>2744009</v>
          </cell>
          <cell r="GL140">
            <v>2923774</v>
          </cell>
          <cell r="GM140">
            <v>3007926</v>
          </cell>
          <cell r="GN140">
            <v>3077110.18</v>
          </cell>
          <cell r="GO140">
            <v>3251265</v>
          </cell>
          <cell r="GP140">
            <v>3451259.49</v>
          </cell>
          <cell r="GQ140">
            <v>0.31109915710630359</v>
          </cell>
          <cell r="GR140">
            <v>0.29622929536472969</v>
          </cell>
          <cell r="GS140">
            <v>0.25423125752098785</v>
          </cell>
          <cell r="GT140">
            <v>0.19436452159592496</v>
          </cell>
          <cell r="GU140">
            <v>0.1582306495138284</v>
          </cell>
          <cell r="GV140">
            <v>0.1892642039580395</v>
          </cell>
          <cell r="GW140">
            <v>0.23095148172788116</v>
          </cell>
          <cell r="GX140">
            <v>0.22204520953285817</v>
          </cell>
          <cell r="GY140">
            <v>0.25526956198673434</v>
          </cell>
          <cell r="GZ140">
            <v>11.485088253195373</v>
          </cell>
          <cell r="HA140">
            <v>11.902245706737119</v>
          </cell>
          <cell r="HB140">
            <v>8.157199471598414</v>
          </cell>
          <cell r="HC140">
            <v>11.928845483083363</v>
          </cell>
          <cell r="HD140">
            <v>11.827573922337015</v>
          </cell>
          <cell r="HE140">
            <v>11.471321695760599</v>
          </cell>
          <cell r="HF140">
            <v>10.438190238688991</v>
          </cell>
          <cell r="HG140">
            <v>9.862068965517242</v>
          </cell>
          <cell r="HH140">
            <v>2664</v>
          </cell>
          <cell r="HI140" t="str">
            <v>Y</v>
          </cell>
        </row>
        <row r="141">
          <cell r="A141">
            <v>136</v>
          </cell>
          <cell r="B141">
            <v>2709</v>
          </cell>
          <cell r="C141" t="str">
            <v>Grinnell-Newburg</v>
          </cell>
          <cell r="D141">
            <v>12.229779385613707</v>
          </cell>
          <cell r="E141">
            <v>176</v>
          </cell>
          <cell r="F141">
            <v>5.4</v>
          </cell>
          <cell r="G141">
            <v>1</v>
          </cell>
          <cell r="H141">
            <v>4.9935463573357648</v>
          </cell>
          <cell r="I141">
            <v>112</v>
          </cell>
          <cell r="J141">
            <v>1.1719689804553082</v>
          </cell>
          <cell r="K141">
            <v>46</v>
          </cell>
          <cell r="L141">
            <v>0.66426421682887304</v>
          </cell>
          <cell r="M141">
            <v>281</v>
          </cell>
          <cell r="N141">
            <v>0</v>
          </cell>
          <cell r="O141">
            <v>6</v>
          </cell>
          <cell r="P141">
            <v>0.4329434594589443</v>
          </cell>
          <cell r="Q141">
            <v>148</v>
          </cell>
          <cell r="R141">
            <v>0</v>
          </cell>
          <cell r="S141">
            <v>8</v>
          </cell>
          <cell r="T141">
            <v>12.662722845072651</v>
          </cell>
          <cell r="U141">
            <v>185</v>
          </cell>
          <cell r="V141">
            <v>0.84938999999999998</v>
          </cell>
          <cell r="W141">
            <v>172</v>
          </cell>
          <cell r="X141">
            <v>0</v>
          </cell>
          <cell r="Y141">
            <v>1</v>
          </cell>
          <cell r="Z141">
            <v>0.31275999999999998</v>
          </cell>
          <cell r="AA141">
            <v>206</v>
          </cell>
          <cell r="AB141">
            <v>0.33</v>
          </cell>
          <cell r="AC141">
            <v>1</v>
          </cell>
          <cell r="AD141">
            <v>0.64276</v>
          </cell>
          <cell r="AE141">
            <v>200</v>
          </cell>
          <cell r="AF141">
            <v>0</v>
          </cell>
          <cell r="AG141">
            <v>19</v>
          </cell>
          <cell r="AH141">
            <v>1.5214300000000001</v>
          </cell>
          <cell r="AI141">
            <v>87</v>
          </cell>
          <cell r="AJ141">
            <v>3.0135800000000001</v>
          </cell>
          <cell r="AK141">
            <v>104</v>
          </cell>
          <cell r="AL141">
            <v>15.676299999999999</v>
          </cell>
          <cell r="AM141">
            <v>143</v>
          </cell>
          <cell r="AN141">
            <v>7351110</v>
          </cell>
          <cell r="AO141">
            <v>49</v>
          </cell>
          <cell r="AP141">
            <v>459154644</v>
          </cell>
          <cell r="AQ141">
            <v>50</v>
          </cell>
          <cell r="AR141">
            <v>0.06</v>
          </cell>
          <cell r="AS141">
            <v>7.7898845340705805E-2</v>
          </cell>
          <cell r="AT141">
            <v>0.02</v>
          </cell>
          <cell r="AU141">
            <v>0.08</v>
          </cell>
          <cell r="AV141">
            <v>567987</v>
          </cell>
          <cell r="AW141">
            <v>21</v>
          </cell>
          <cell r="AX141">
            <v>189329</v>
          </cell>
          <cell r="AY141">
            <v>22</v>
          </cell>
          <cell r="AZ141">
            <v>2016</v>
          </cell>
          <cell r="BA141">
            <v>2019</v>
          </cell>
          <cell r="BB141">
            <v>70819230</v>
          </cell>
          <cell r="BC141">
            <v>29</v>
          </cell>
          <cell r="BD141">
            <v>529973874</v>
          </cell>
          <cell r="BE141">
            <v>45</v>
          </cell>
          <cell r="BF141">
            <v>1709</v>
          </cell>
          <cell r="BG141">
            <v>56</v>
          </cell>
          <cell r="BH141">
            <v>268668.60386190756</v>
          </cell>
          <cell r="BI141">
            <v>192</v>
          </cell>
          <cell r="BJ141">
            <v>41438.98771211235</v>
          </cell>
          <cell r="BK141">
            <v>23</v>
          </cell>
          <cell r="BL141">
            <v>310107.59157401987</v>
          </cell>
          <cell r="BM141">
            <v>153</v>
          </cell>
          <cell r="BN141">
            <v>0.13362777577220722</v>
          </cell>
          <cell r="BO141">
            <v>21</v>
          </cell>
          <cell r="BP141">
            <v>2479435</v>
          </cell>
          <cell r="BQ141">
            <v>51</v>
          </cell>
          <cell r="BR141">
            <v>2292810</v>
          </cell>
          <cell r="BS141">
            <v>44</v>
          </cell>
          <cell r="BT141">
            <v>538115</v>
          </cell>
          <cell r="BU141">
            <v>31</v>
          </cell>
          <cell r="BV141">
            <v>305000</v>
          </cell>
          <cell r="BW141">
            <v>189</v>
          </cell>
          <cell r="BX141">
            <v>0</v>
          </cell>
          <cell r="BY141">
            <v>6</v>
          </cell>
          <cell r="BZ141">
            <v>5615360</v>
          </cell>
          <cell r="CA141">
            <v>47</v>
          </cell>
          <cell r="CB141">
            <v>198788</v>
          </cell>
          <cell r="CC141">
            <v>75</v>
          </cell>
          <cell r="CD141">
            <v>390000</v>
          </cell>
          <cell r="CE141">
            <v>59</v>
          </cell>
          <cell r="CF141">
            <v>0</v>
          </cell>
          <cell r="CG141">
            <v>2</v>
          </cell>
          <cell r="CH141">
            <v>165753</v>
          </cell>
          <cell r="CI141">
            <v>94</v>
          </cell>
          <cell r="CJ141">
            <v>174891</v>
          </cell>
          <cell r="CK141">
            <v>42</v>
          </cell>
          <cell r="CL141">
            <v>340644</v>
          </cell>
          <cell r="CM141">
            <v>67</v>
          </cell>
          <cell r="CN141">
            <v>0</v>
          </cell>
          <cell r="CO141">
            <v>19</v>
          </cell>
          <cell r="CP141">
            <v>806318</v>
          </cell>
          <cell r="CQ141">
            <v>25</v>
          </cell>
          <cell r="CR141">
            <v>7351110</v>
          </cell>
          <cell r="CS141">
            <v>49</v>
          </cell>
          <cell r="CT141">
            <v>1709</v>
          </cell>
          <cell r="CU141">
            <v>56</v>
          </cell>
          <cell r="CV141">
            <v>5791</v>
          </cell>
          <cell r="CW141">
            <v>137</v>
          </cell>
          <cell r="CX141">
            <v>9896819</v>
          </cell>
          <cell r="CY141">
            <v>56</v>
          </cell>
          <cell r="CZ141">
            <v>1728.3</v>
          </cell>
          <cell r="DA141">
            <v>53</v>
          </cell>
          <cell r="DB141">
            <v>5906</v>
          </cell>
          <cell r="DC141">
            <v>137</v>
          </cell>
          <cell r="DD141">
            <v>10207340</v>
          </cell>
          <cell r="DE141">
            <v>54</v>
          </cell>
          <cell r="DF141">
            <v>310521</v>
          </cell>
          <cell r="DG141">
            <v>41</v>
          </cell>
          <cell r="DH141">
            <v>0</v>
          </cell>
          <cell r="DI141">
            <v>223</v>
          </cell>
          <cell r="DJ141" t="str">
            <v>No Guar</v>
          </cell>
          <cell r="DK141">
            <v>1986</v>
          </cell>
          <cell r="DL141">
            <v>1978</v>
          </cell>
          <cell r="DM141">
            <v>1958.4</v>
          </cell>
          <cell r="DN141">
            <v>1892</v>
          </cell>
          <cell r="DO141">
            <v>1887.4</v>
          </cell>
          <cell r="DP141">
            <v>1854.6</v>
          </cell>
          <cell r="DQ141">
            <v>1855.1</v>
          </cell>
          <cell r="DR141">
            <v>51</v>
          </cell>
          <cell r="DS141">
            <v>1804.1</v>
          </cell>
          <cell r="DT141">
            <v>51</v>
          </cell>
          <cell r="DU141">
            <v>1792.5</v>
          </cell>
          <cell r="DV141">
            <v>52</v>
          </cell>
          <cell r="DW141">
            <v>1733.8</v>
          </cell>
          <cell r="DX141">
            <v>53</v>
          </cell>
          <cell r="DY141">
            <v>1751.4</v>
          </cell>
          <cell r="DZ141">
            <v>53</v>
          </cell>
          <cell r="EA141">
            <v>1736.5</v>
          </cell>
          <cell r="EB141">
            <v>53</v>
          </cell>
          <cell r="EC141">
            <v>1706.6</v>
          </cell>
          <cell r="ED141">
            <v>56</v>
          </cell>
          <cell r="EE141">
            <v>1709</v>
          </cell>
          <cell r="EF141">
            <v>56</v>
          </cell>
          <cell r="EG141">
            <v>1728.3</v>
          </cell>
          <cell r="EH141">
            <v>53</v>
          </cell>
          <cell r="EI141">
            <v>4253.376149973963</v>
          </cell>
          <cell r="EJ141">
            <v>182</v>
          </cell>
          <cell r="EK141">
            <v>3249.0655557484233</v>
          </cell>
          <cell r="EL141">
            <v>210</v>
          </cell>
          <cell r="EM141">
            <v>879140</v>
          </cell>
          <cell r="EN141">
            <v>442.66868076535752</v>
          </cell>
          <cell r="EO141">
            <v>828125</v>
          </cell>
          <cell r="EP141">
            <v>418.66784630940344</v>
          </cell>
          <cell r="EQ141">
            <v>929530</v>
          </cell>
          <cell r="ER141">
            <v>474.63745915032678</v>
          </cell>
          <cell r="ES141">
            <v>1178663</v>
          </cell>
          <cell r="ET141">
            <v>622.97198731501055</v>
          </cell>
          <cell r="EU141">
            <v>1406799</v>
          </cell>
          <cell r="EV141">
            <v>745.36346296492525</v>
          </cell>
          <cell r="EW141">
            <v>1137746</v>
          </cell>
          <cell r="EX141">
            <v>613.47244688881699</v>
          </cell>
          <cell r="EY141">
            <v>925721</v>
          </cell>
          <cell r="EZ141">
            <v>499.01406932240855</v>
          </cell>
          <cell r="FA141">
            <v>1143206</v>
          </cell>
          <cell r="FB141">
            <v>616.2503369090615</v>
          </cell>
          <cell r="FC141">
            <v>1642243</v>
          </cell>
          <cell r="FD141">
            <v>910.28379801563108</v>
          </cell>
          <cell r="FE141">
            <v>2082246</v>
          </cell>
          <cell r="FF141">
            <v>1161.6435146443514</v>
          </cell>
          <cell r="FG141">
            <v>2609253</v>
          </cell>
          <cell r="FH141">
            <v>1504.9330949359787</v>
          </cell>
          <cell r="FI141">
            <v>2137666</v>
          </cell>
          <cell r="FJ141">
            <v>1220.5469909786457</v>
          </cell>
          <cell r="FK141">
            <v>1954561</v>
          </cell>
          <cell r="FL141">
            <v>1143.686951433587</v>
          </cell>
          <cell r="FM141">
            <v>2679745</v>
          </cell>
          <cell r="FN141">
            <v>1550.5091708615403</v>
          </cell>
          <cell r="FO141">
            <v>8.3284245452163327E-2</v>
          </cell>
          <cell r="FP141">
            <v>7.2255980701141934E-2</v>
          </cell>
          <cell r="FQ141">
            <v>7.8354426389087684E-2</v>
          </cell>
          <cell r="FR141">
            <v>9.6646831045507683E-2</v>
          </cell>
          <cell r="FS141">
            <v>0.10743124964060373</v>
          </cell>
          <cell r="FT141">
            <v>8.3146212589919166E-2</v>
          </cell>
          <cell r="FU141">
            <v>6.5699308813812654E-2</v>
          </cell>
          <cell r="FV141">
            <v>8.5946478750198008E-2</v>
          </cell>
          <cell r="FW141">
            <v>0.12680011961612581</v>
          </cell>
          <cell r="FX141">
            <v>0.16591486576945641</v>
          </cell>
          <cell r="FY141">
            <v>0.18738255613857868</v>
          </cell>
          <cell r="FZ141">
            <v>0.1456411464752263</v>
          </cell>
          <cell r="GA141">
            <v>0.13125643712314478</v>
          </cell>
          <cell r="GB141">
            <v>0.18075799246217897</v>
          </cell>
          <cell r="GC141">
            <v>9676758</v>
          </cell>
          <cell r="GD141">
            <v>10632864</v>
          </cell>
          <cell r="GE141">
            <v>10933616</v>
          </cell>
          <cell r="GF141">
            <v>11016905</v>
          </cell>
          <cell r="GG141">
            <v>11688078</v>
          </cell>
          <cell r="GH141">
            <v>12545932</v>
          </cell>
          <cell r="GI141">
            <v>13164549</v>
          </cell>
          <cell r="GJ141">
            <v>13301371</v>
          </cell>
          <cell r="GK141">
            <v>12951431</v>
          </cell>
          <cell r="GL141">
            <v>12550087</v>
          </cell>
          <cell r="GM141">
            <v>13924738</v>
          </cell>
          <cell r="GN141">
            <v>14677624.09</v>
          </cell>
          <cell r="GO141">
            <v>15074268</v>
          </cell>
          <cell r="GP141">
            <v>14825042.940000003</v>
          </cell>
          <cell r="GQ141">
            <v>4.5238840972060518E-2</v>
          </cell>
          <cell r="GR141">
            <v>2.3415602409851233E-2</v>
          </cell>
          <cell r="GS141">
            <v>4.6038584415239295E-2</v>
          </cell>
          <cell r="GT141">
            <v>0.1075794055636967</v>
          </cell>
          <cell r="GU141">
            <v>0.18575837256465616</v>
          </cell>
          <cell r="GV141">
            <v>0.20032149955574996</v>
          </cell>
          <cell r="GW141">
            <v>0.14231423648959984</v>
          </cell>
          <cell r="GX141">
            <v>0.10044013800359593</v>
          </cell>
          <cell r="GY141">
            <v>0.11643001909340503</v>
          </cell>
          <cell r="GZ141">
            <v>12.207408425537764</v>
          </cell>
          <cell r="HA141">
            <v>13.132521279718228</v>
          </cell>
          <cell r="HB141">
            <v>13.33993600487582</v>
          </cell>
          <cell r="HC141">
            <v>14.053119597674053</v>
          </cell>
          <cell r="HD141">
            <v>13.315483822309375</v>
          </cell>
          <cell r="HE141">
            <v>13.267311647748913</v>
          </cell>
          <cell r="HF141">
            <v>13.235069497479762</v>
          </cell>
          <cell r="HG141">
            <v>14.361344537815127</v>
          </cell>
          <cell r="HH141">
            <v>2709</v>
          </cell>
          <cell r="HI141" t="str">
            <v>Y</v>
          </cell>
        </row>
        <row r="142">
          <cell r="A142">
            <v>137</v>
          </cell>
          <cell r="B142">
            <v>2718</v>
          </cell>
          <cell r="C142" t="str">
            <v>Griswold</v>
          </cell>
          <cell r="D142">
            <v>13.513654356183231</v>
          </cell>
          <cell r="E142">
            <v>85</v>
          </cell>
          <cell r="F142">
            <v>5.4</v>
          </cell>
          <cell r="G142">
            <v>1</v>
          </cell>
          <cell r="H142">
            <v>4.4134801423894316</v>
          </cell>
          <cell r="I142">
            <v>191</v>
          </cell>
          <cell r="J142">
            <v>0.63477266534005039</v>
          </cell>
          <cell r="K142">
            <v>121</v>
          </cell>
          <cell r="L142">
            <v>3.0653992821018807</v>
          </cell>
          <cell r="M142">
            <v>52</v>
          </cell>
          <cell r="N142">
            <v>0</v>
          </cell>
          <cell r="O142">
            <v>6</v>
          </cell>
          <cell r="P142">
            <v>0.15407718591604752</v>
          </cell>
          <cell r="Q142">
            <v>233</v>
          </cell>
          <cell r="R142">
            <v>0</v>
          </cell>
          <cell r="S142">
            <v>8</v>
          </cell>
          <cell r="T142">
            <v>13.667731542099279</v>
          </cell>
          <cell r="U142">
            <v>121</v>
          </cell>
          <cell r="V142">
            <v>0.38317000000000001</v>
          </cell>
          <cell r="W142">
            <v>319</v>
          </cell>
          <cell r="X142">
            <v>0</v>
          </cell>
          <cell r="Y142">
            <v>1</v>
          </cell>
          <cell r="Z142">
            <v>0</v>
          </cell>
          <cell r="AA142">
            <v>249</v>
          </cell>
          <cell r="AB142">
            <v>0.33</v>
          </cell>
          <cell r="AC142">
            <v>1</v>
          </cell>
          <cell r="AD142">
            <v>0.33</v>
          </cell>
          <cell r="AE142">
            <v>244</v>
          </cell>
          <cell r="AF142">
            <v>0</v>
          </cell>
          <cell r="AG142">
            <v>19</v>
          </cell>
          <cell r="AH142">
            <v>0</v>
          </cell>
          <cell r="AI142">
            <v>184</v>
          </cell>
          <cell r="AJ142">
            <v>0.71317000000000008</v>
          </cell>
          <cell r="AK142">
            <v>348</v>
          </cell>
          <cell r="AL142">
            <v>14.3809</v>
          </cell>
          <cell r="AM142">
            <v>219</v>
          </cell>
          <cell r="AN142">
            <v>2815581</v>
          </cell>
          <cell r="AO142">
            <v>171</v>
          </cell>
          <cell r="AP142">
            <v>195733066</v>
          </cell>
          <cell r="AQ142">
            <v>170</v>
          </cell>
          <cell r="AR142">
            <v>0.12</v>
          </cell>
          <cell r="AS142">
            <v>8.1710214284873836E-2</v>
          </cell>
          <cell r="AT142">
            <v>0</v>
          </cell>
          <cell r="AU142">
            <v>0.12</v>
          </cell>
          <cell r="AV142">
            <v>266469</v>
          </cell>
          <cell r="AW142">
            <v>91</v>
          </cell>
          <cell r="AX142">
            <v>0</v>
          </cell>
          <cell r="AY142">
            <v>89</v>
          </cell>
          <cell r="AZ142">
            <v>0</v>
          </cell>
          <cell r="BA142">
            <v>2014</v>
          </cell>
          <cell r="BB142">
            <v>2309039</v>
          </cell>
          <cell r="BC142">
            <v>209</v>
          </cell>
          <cell r="BD142">
            <v>198042105</v>
          </cell>
          <cell r="BE142">
            <v>176</v>
          </cell>
          <cell r="BF142">
            <v>639.20000000000005</v>
          </cell>
          <cell r="BG142">
            <v>183</v>
          </cell>
          <cell r="BH142">
            <v>306215.68523153942</v>
          </cell>
          <cell r="BI142">
            <v>143</v>
          </cell>
          <cell r="BJ142">
            <v>3612.3889236545679</v>
          </cell>
          <cell r="BK142">
            <v>209</v>
          </cell>
          <cell r="BL142">
            <v>309828.07415519399</v>
          </cell>
          <cell r="BM142">
            <v>155</v>
          </cell>
          <cell r="BN142">
            <v>1.1659333756324192E-2</v>
          </cell>
          <cell r="BO142">
            <v>214</v>
          </cell>
          <cell r="BP142">
            <v>1056959</v>
          </cell>
          <cell r="BQ142">
            <v>171</v>
          </cell>
          <cell r="BR142">
            <v>863864</v>
          </cell>
          <cell r="BS142">
            <v>165</v>
          </cell>
          <cell r="BT142">
            <v>124246</v>
          </cell>
          <cell r="BU142">
            <v>115</v>
          </cell>
          <cell r="BV142">
            <v>600000</v>
          </cell>
          <cell r="BW142">
            <v>69</v>
          </cell>
          <cell r="BX142">
            <v>0</v>
          </cell>
          <cell r="BY142">
            <v>6</v>
          </cell>
          <cell r="BZ142">
            <v>2645069</v>
          </cell>
          <cell r="CA142">
            <v>144</v>
          </cell>
          <cell r="CB142">
            <v>30158</v>
          </cell>
          <cell r="CC142">
            <v>225</v>
          </cell>
          <cell r="CD142">
            <v>75000</v>
          </cell>
          <cell r="CE142">
            <v>287</v>
          </cell>
          <cell r="CF142">
            <v>0</v>
          </cell>
          <cell r="CG142">
            <v>2</v>
          </cell>
          <cell r="CH142">
            <v>0</v>
          </cell>
          <cell r="CI142">
            <v>249</v>
          </cell>
          <cell r="CJ142">
            <v>65354</v>
          </cell>
          <cell r="CK142">
            <v>165</v>
          </cell>
          <cell r="CL142">
            <v>65354</v>
          </cell>
          <cell r="CM142">
            <v>270</v>
          </cell>
          <cell r="CN142">
            <v>0</v>
          </cell>
          <cell r="CO142">
            <v>19</v>
          </cell>
          <cell r="CP142">
            <v>0</v>
          </cell>
          <cell r="CQ142">
            <v>185</v>
          </cell>
          <cell r="CR142">
            <v>2815581</v>
          </cell>
          <cell r="CS142">
            <v>171</v>
          </cell>
          <cell r="CT142">
            <v>639.20000000000005</v>
          </cell>
          <cell r="CU142">
            <v>183</v>
          </cell>
          <cell r="CV142">
            <v>5833</v>
          </cell>
          <cell r="CW142">
            <v>77</v>
          </cell>
          <cell r="CX142">
            <v>3728454</v>
          </cell>
          <cell r="CY142">
            <v>181</v>
          </cell>
          <cell r="CZ142">
            <v>628.70000000000005</v>
          </cell>
          <cell r="DA142">
            <v>181</v>
          </cell>
          <cell r="DB142">
            <v>5948</v>
          </cell>
          <cell r="DC142">
            <v>77</v>
          </cell>
          <cell r="DD142">
            <v>3765739</v>
          </cell>
          <cell r="DE142">
            <v>180</v>
          </cell>
          <cell r="DF142">
            <v>37285</v>
          </cell>
          <cell r="DG142">
            <v>201</v>
          </cell>
          <cell r="DH142">
            <v>26231</v>
          </cell>
          <cell r="DI142">
            <v>187</v>
          </cell>
          <cell r="DJ142" t="str">
            <v>101</v>
          </cell>
          <cell r="DK142">
            <v>750.4</v>
          </cell>
          <cell r="DL142">
            <v>738.7</v>
          </cell>
          <cell r="DM142">
            <v>729.3</v>
          </cell>
          <cell r="DN142">
            <v>708</v>
          </cell>
          <cell r="DO142">
            <v>725.3</v>
          </cell>
          <cell r="DP142">
            <v>715.4</v>
          </cell>
          <cell r="DQ142">
            <v>708.6</v>
          </cell>
          <cell r="DR142">
            <v>176</v>
          </cell>
          <cell r="DS142">
            <v>709.5</v>
          </cell>
          <cell r="DT142">
            <v>174</v>
          </cell>
          <cell r="DU142">
            <v>676.8</v>
          </cell>
          <cell r="DV142">
            <v>182</v>
          </cell>
          <cell r="DW142">
            <v>663.8</v>
          </cell>
          <cell r="DX142">
            <v>183</v>
          </cell>
          <cell r="DY142">
            <v>648.9</v>
          </cell>
          <cell r="DZ142">
            <v>189</v>
          </cell>
          <cell r="EA142">
            <v>654</v>
          </cell>
          <cell r="EB142">
            <v>185</v>
          </cell>
          <cell r="EC142">
            <v>620.70000000000005</v>
          </cell>
          <cell r="ED142">
            <v>193</v>
          </cell>
          <cell r="EE142">
            <v>639.20000000000005</v>
          </cell>
          <cell r="EF142">
            <v>183</v>
          </cell>
          <cell r="EG142">
            <v>628.70000000000005</v>
          </cell>
          <cell r="EH142">
            <v>181</v>
          </cell>
          <cell r="EI142">
            <v>4478.4173691744863</v>
          </cell>
          <cell r="EJ142">
            <v>152</v>
          </cell>
          <cell r="EK142">
            <v>4207.2037537776359</v>
          </cell>
          <cell r="EL142">
            <v>72</v>
          </cell>
          <cell r="EM142">
            <v>470472</v>
          </cell>
          <cell r="EN142">
            <v>626.96162046908319</v>
          </cell>
          <cell r="EO142">
            <v>515633</v>
          </cell>
          <cell r="EP142">
            <v>698.02761608230674</v>
          </cell>
          <cell r="EQ142">
            <v>489031</v>
          </cell>
          <cell r="ER142">
            <v>670.54847113670644</v>
          </cell>
          <cell r="ES142">
            <v>288564</v>
          </cell>
          <cell r="ET142">
            <v>407.57627118644069</v>
          </cell>
          <cell r="EU142">
            <v>247749</v>
          </cell>
          <cell r="EV142">
            <v>341.58141458706746</v>
          </cell>
          <cell r="EW142">
            <v>13940</v>
          </cell>
          <cell r="EX142">
            <v>19.485602460162148</v>
          </cell>
          <cell r="EY142">
            <v>241463</v>
          </cell>
          <cell r="EZ142">
            <v>340.76065481230597</v>
          </cell>
          <cell r="FA142">
            <v>241982</v>
          </cell>
          <cell r="FB142">
            <v>341.49308495625178</v>
          </cell>
          <cell r="FC142">
            <v>385330</v>
          </cell>
          <cell r="FD142">
            <v>543.10077519379843</v>
          </cell>
          <cell r="FE142">
            <v>692314</v>
          </cell>
          <cell r="FF142">
            <v>1022.9225768321513</v>
          </cell>
          <cell r="FG142">
            <v>1052085</v>
          </cell>
          <cell r="FH142">
            <v>1584.9427538415187</v>
          </cell>
          <cell r="FI142">
            <v>861746</v>
          </cell>
          <cell r="FJ142">
            <v>1328.0104792726152</v>
          </cell>
          <cell r="FK142">
            <v>583635</v>
          </cell>
          <cell r="FL142">
            <v>913.0710262828535</v>
          </cell>
          <cell r="FM142">
            <v>617844</v>
          </cell>
          <cell r="FN142">
            <v>982.73262287259422</v>
          </cell>
          <cell r="FO142">
            <v>0.10627022614430255</v>
          </cell>
          <cell r="FP142">
            <v>0.12074622762438805</v>
          </cell>
          <cell r="FQ142">
            <v>0.10967137005170151</v>
          </cell>
          <cell r="FR142">
            <v>6.3242343730172665E-2</v>
          </cell>
          <cell r="FS142">
            <v>5.3657414596651631E-2</v>
          </cell>
          <cell r="FT142">
            <v>2.9472044476148151E-3</v>
          </cell>
          <cell r="FU142">
            <v>5.1662116922331705E-2</v>
          </cell>
          <cell r="FV142">
            <v>5.2017404340508902E-2</v>
          </cell>
          <cell r="FW142">
            <v>8.6969769467930003E-2</v>
          </cell>
          <cell r="FX142">
            <v>0.14818152222560166</v>
          </cell>
          <cell r="FY142">
            <v>0.20760261439765673</v>
          </cell>
          <cell r="FZ142">
            <v>0.16027488422431643</v>
          </cell>
          <cell r="GA142">
            <v>0.10250626487182568</v>
          </cell>
          <cell r="GB142">
            <v>0.10579564206763252</v>
          </cell>
          <cell r="GC142">
            <v>3956657</v>
          </cell>
          <cell r="GD142">
            <v>3754753</v>
          </cell>
          <cell r="GE142">
            <v>3970027</v>
          </cell>
          <cell r="GF142">
            <v>4274265</v>
          </cell>
          <cell r="GG142">
            <v>4369488</v>
          </cell>
          <cell r="GH142">
            <v>4715966</v>
          </cell>
          <cell r="GI142">
            <v>4432426</v>
          </cell>
          <cell r="GJ142">
            <v>4651943</v>
          </cell>
          <cell r="GK142">
            <v>4430620</v>
          </cell>
          <cell r="GL142">
            <v>4672067</v>
          </cell>
          <cell r="GM142">
            <v>5067783</v>
          </cell>
          <cell r="GN142">
            <v>5376675.2300000004</v>
          </cell>
          <cell r="GO142">
            <v>5971763</v>
          </cell>
          <cell r="GP142">
            <v>5839975.8999999994</v>
          </cell>
          <cell r="GQ142">
            <v>6.4202317187080082E-2</v>
          </cell>
          <cell r="GR142">
            <v>0.12662063987076697</v>
          </cell>
          <cell r="GS142">
            <v>0.16489543563735826</v>
          </cell>
          <cell r="GT142">
            <v>0.23809778571681228</v>
          </cell>
          <cell r="GU142">
            <v>0.26365452720489368</v>
          </cell>
          <cell r="GV142">
            <v>0.2334773395776803</v>
          </cell>
          <cell r="GW142">
            <v>0.1602426718161942</v>
          </cell>
          <cell r="GX142">
            <v>5.0888438097700273E-2</v>
          </cell>
          <cell r="GY142">
            <v>5.0401615037149447E-2</v>
          </cell>
          <cell r="GZ142">
            <v>13.475598086124402</v>
          </cell>
          <cell r="HA142">
            <v>13.042307692307693</v>
          </cell>
          <cell r="HB142">
            <v>12.85491723466407</v>
          </cell>
          <cell r="HC142">
            <v>12.541382667964946</v>
          </cell>
          <cell r="HD142">
            <v>12.724035608308608</v>
          </cell>
          <cell r="HE142">
            <v>11.928783382789318</v>
          </cell>
          <cell r="HF142">
            <v>12.54608965651077</v>
          </cell>
          <cell r="HG142">
            <v>13.316666666666668</v>
          </cell>
          <cell r="HH142">
            <v>2718</v>
          </cell>
          <cell r="HI142" t="str">
            <v>Y</v>
          </cell>
        </row>
        <row r="143">
          <cell r="A143">
            <v>138</v>
          </cell>
          <cell r="B143">
            <v>2727</v>
          </cell>
          <cell r="C143" t="str">
            <v>Grundy Center</v>
          </cell>
          <cell r="D143">
            <v>11.172436850289602</v>
          </cell>
          <cell r="E143">
            <v>254</v>
          </cell>
          <cell r="F143">
            <v>5.4</v>
          </cell>
          <cell r="G143">
            <v>1</v>
          </cell>
          <cell r="H143">
            <v>4.4341499337546795</v>
          </cell>
          <cell r="I143">
            <v>185</v>
          </cell>
          <cell r="J143">
            <v>0.1363099149341632</v>
          </cell>
          <cell r="K143">
            <v>250</v>
          </cell>
          <cell r="L143">
            <v>1.2019744714444971</v>
          </cell>
          <cell r="M143">
            <v>238</v>
          </cell>
          <cell r="N143">
            <v>0</v>
          </cell>
          <cell r="O143">
            <v>6</v>
          </cell>
          <cell r="P143">
            <v>0.28216350717159572</v>
          </cell>
          <cell r="Q143">
            <v>180</v>
          </cell>
          <cell r="R143">
            <v>0</v>
          </cell>
          <cell r="S143">
            <v>8</v>
          </cell>
          <cell r="T143">
            <v>11.454600357461198</v>
          </cell>
          <cell r="U143">
            <v>266</v>
          </cell>
          <cell r="V143">
            <v>1.20197</v>
          </cell>
          <cell r="W143">
            <v>72</v>
          </cell>
          <cell r="X143">
            <v>0</v>
          </cell>
          <cell r="Y143">
            <v>1</v>
          </cell>
          <cell r="Z143">
            <v>1.34</v>
          </cell>
          <cell r="AA143">
            <v>2</v>
          </cell>
          <cell r="AB143">
            <v>0.33</v>
          </cell>
          <cell r="AC143">
            <v>1</v>
          </cell>
          <cell r="AD143">
            <v>1.6700000000000002</v>
          </cell>
          <cell r="AE143">
            <v>2</v>
          </cell>
          <cell r="AF143">
            <v>0</v>
          </cell>
          <cell r="AG143">
            <v>19</v>
          </cell>
          <cell r="AH143">
            <v>1.8471500000000001</v>
          </cell>
          <cell r="AI143">
            <v>69</v>
          </cell>
          <cell r="AJ143">
            <v>4.7191200000000002</v>
          </cell>
          <cell r="AK143">
            <v>28</v>
          </cell>
          <cell r="AL143">
            <v>16.173719999999999</v>
          </cell>
          <cell r="AM143">
            <v>116</v>
          </cell>
          <cell r="AN143">
            <v>2718702</v>
          </cell>
          <cell r="AO143">
            <v>182</v>
          </cell>
          <cell r="AP143">
            <v>166392885</v>
          </cell>
          <cell r="AQ143">
            <v>205</v>
          </cell>
          <cell r="AR143">
            <v>7.0000000000000007E-2</v>
          </cell>
          <cell r="AS143">
            <v>7.7809909691178542E-2</v>
          </cell>
          <cell r="AT143">
            <v>0</v>
          </cell>
          <cell r="AU143">
            <v>7.0000000000000007E-2</v>
          </cell>
          <cell r="AV143">
            <v>230522</v>
          </cell>
          <cell r="AW143">
            <v>112</v>
          </cell>
          <cell r="AX143">
            <v>0</v>
          </cell>
          <cell r="AY143">
            <v>89</v>
          </cell>
          <cell r="AZ143">
            <v>2012</v>
          </cell>
          <cell r="BA143">
            <v>2011</v>
          </cell>
          <cell r="BB143">
            <v>7821511</v>
          </cell>
          <cell r="BC143">
            <v>145</v>
          </cell>
          <cell r="BD143">
            <v>174214396</v>
          </cell>
          <cell r="BE143">
            <v>203</v>
          </cell>
          <cell r="BF143">
            <v>625.79999999999995</v>
          </cell>
          <cell r="BG143">
            <v>188</v>
          </cell>
          <cell r="BH143">
            <v>265888.27900287631</v>
          </cell>
          <cell r="BI143">
            <v>199</v>
          </cell>
          <cell r="BJ143">
            <v>12498.419622882711</v>
          </cell>
          <cell r="BK143">
            <v>119</v>
          </cell>
          <cell r="BL143">
            <v>278386.69862575905</v>
          </cell>
          <cell r="BM143">
            <v>199</v>
          </cell>
          <cell r="BN143">
            <v>4.4895893678040248E-2</v>
          </cell>
          <cell r="BO143">
            <v>118</v>
          </cell>
          <cell r="BP143">
            <v>898522</v>
          </cell>
          <cell r="BQ143">
            <v>208</v>
          </cell>
          <cell r="BR143">
            <v>737811</v>
          </cell>
          <cell r="BS143">
            <v>197</v>
          </cell>
          <cell r="BT143">
            <v>22681</v>
          </cell>
          <cell r="BU143">
            <v>257</v>
          </cell>
          <cell r="BV143">
            <v>200000</v>
          </cell>
          <cell r="BW143">
            <v>236</v>
          </cell>
          <cell r="BX143">
            <v>0</v>
          </cell>
          <cell r="BY143">
            <v>6</v>
          </cell>
          <cell r="BZ143">
            <v>1859014</v>
          </cell>
          <cell r="CA143">
            <v>220</v>
          </cell>
          <cell r="CB143">
            <v>46950</v>
          </cell>
          <cell r="CC143">
            <v>188</v>
          </cell>
          <cell r="CD143">
            <v>200000</v>
          </cell>
          <cell r="CE143">
            <v>128</v>
          </cell>
          <cell r="CF143">
            <v>0</v>
          </cell>
          <cell r="CG143">
            <v>2</v>
          </cell>
          <cell r="CH143">
            <v>233447</v>
          </cell>
          <cell r="CI143">
            <v>68</v>
          </cell>
          <cell r="CJ143">
            <v>57491</v>
          </cell>
          <cell r="CK143">
            <v>189</v>
          </cell>
          <cell r="CL143">
            <v>290938</v>
          </cell>
          <cell r="CM143">
            <v>79</v>
          </cell>
          <cell r="CN143">
            <v>0</v>
          </cell>
          <cell r="CO143">
            <v>19</v>
          </cell>
          <cell r="CP143">
            <v>321800</v>
          </cell>
          <cell r="CQ143">
            <v>85</v>
          </cell>
          <cell r="CR143">
            <v>2718702</v>
          </cell>
          <cell r="CS143">
            <v>182</v>
          </cell>
          <cell r="CT143">
            <v>625.79999999999995</v>
          </cell>
          <cell r="CU143">
            <v>188</v>
          </cell>
          <cell r="CV143">
            <v>5768</v>
          </cell>
          <cell r="CW143">
            <v>184</v>
          </cell>
          <cell r="CX143">
            <v>3609614</v>
          </cell>
          <cell r="CY143">
            <v>192</v>
          </cell>
          <cell r="CZ143">
            <v>628.70000000000005</v>
          </cell>
          <cell r="DA143">
            <v>181</v>
          </cell>
          <cell r="DB143">
            <v>5883</v>
          </cell>
          <cell r="DC143">
            <v>185</v>
          </cell>
          <cell r="DD143">
            <v>3698642</v>
          </cell>
          <cell r="DE143">
            <v>186</v>
          </cell>
          <cell r="DF143">
            <v>89028</v>
          </cell>
          <cell r="DG143">
            <v>119</v>
          </cell>
          <cell r="DH143">
            <v>0</v>
          </cell>
          <cell r="DI143">
            <v>223</v>
          </cell>
          <cell r="DJ143" t="str">
            <v>No Guar</v>
          </cell>
          <cell r="DK143">
            <v>668</v>
          </cell>
          <cell r="DL143">
            <v>672.1</v>
          </cell>
          <cell r="DM143">
            <v>644</v>
          </cell>
          <cell r="DN143">
            <v>640.70000000000005</v>
          </cell>
          <cell r="DO143">
            <v>639.6</v>
          </cell>
          <cell r="DP143">
            <v>663.6</v>
          </cell>
          <cell r="DQ143">
            <v>645.4</v>
          </cell>
          <cell r="DR143">
            <v>198</v>
          </cell>
          <cell r="DS143">
            <v>629</v>
          </cell>
          <cell r="DT143">
            <v>202</v>
          </cell>
          <cell r="DU143">
            <v>634.1</v>
          </cell>
          <cell r="DV143">
            <v>198</v>
          </cell>
          <cell r="DW143">
            <v>633.70000000000005</v>
          </cell>
          <cell r="DX143">
            <v>198</v>
          </cell>
          <cell r="DY143">
            <v>617.5</v>
          </cell>
          <cell r="DZ143">
            <v>201</v>
          </cell>
          <cell r="EA143">
            <v>643.5</v>
          </cell>
          <cell r="EB143">
            <v>190</v>
          </cell>
          <cell r="EC143">
            <v>621.9</v>
          </cell>
          <cell r="ED143">
            <v>192</v>
          </cell>
          <cell r="EE143">
            <v>625.79999999999995</v>
          </cell>
          <cell r="EF143">
            <v>188</v>
          </cell>
          <cell r="EG143">
            <v>628.70000000000005</v>
          </cell>
          <cell r="EH143">
            <v>181</v>
          </cell>
          <cell r="EI143">
            <v>4324.3232066168284</v>
          </cell>
          <cell r="EJ143">
            <v>170</v>
          </cell>
          <cell r="EK143">
            <v>2956.9174487036739</v>
          </cell>
          <cell r="EL143">
            <v>264</v>
          </cell>
          <cell r="EM143">
            <v>118010</v>
          </cell>
          <cell r="EN143">
            <v>176.66167664670658</v>
          </cell>
          <cell r="EO143">
            <v>146787</v>
          </cell>
          <cell r="EP143">
            <v>218.40053563457818</v>
          </cell>
          <cell r="EQ143">
            <v>333047</v>
          </cell>
          <cell r="ER143">
            <v>517.15372670807449</v>
          </cell>
          <cell r="ES143">
            <v>418226</v>
          </cell>
          <cell r="ET143">
            <v>652.76416419541124</v>
          </cell>
          <cell r="EU143">
            <v>428826</v>
          </cell>
          <cell r="EV143">
            <v>670.45966228893053</v>
          </cell>
          <cell r="EW143">
            <v>421501</v>
          </cell>
          <cell r="EX143">
            <v>635.17329716696804</v>
          </cell>
          <cell r="EY143">
            <v>208227</v>
          </cell>
          <cell r="EZ143">
            <v>322.63247598388597</v>
          </cell>
          <cell r="FA143">
            <v>318858</v>
          </cell>
          <cell r="FB143">
            <v>494.04710257204835</v>
          </cell>
          <cell r="FC143">
            <v>534237</v>
          </cell>
          <cell r="FD143">
            <v>849.3434022257552</v>
          </cell>
          <cell r="FE143">
            <v>569867</v>
          </cell>
          <cell r="FF143">
            <v>898.70209746096828</v>
          </cell>
          <cell r="FG143">
            <v>626136</v>
          </cell>
          <cell r="FH143">
            <v>988.06375256430476</v>
          </cell>
          <cell r="FI143">
            <v>640715</v>
          </cell>
          <cell r="FJ143">
            <v>1037.5951417004048</v>
          </cell>
          <cell r="FK143">
            <v>743329</v>
          </cell>
          <cell r="FL143">
            <v>1187.8060083093642</v>
          </cell>
          <cell r="FM143">
            <v>691141</v>
          </cell>
          <cell r="FN143">
            <v>1099.3176395737235</v>
          </cell>
          <cell r="FO143">
            <v>3.2573406784741701E-2</v>
          </cell>
          <cell r="FP143">
            <v>3.8523536080959077E-2</v>
          </cell>
          <cell r="FQ143">
            <v>8.1248830535686017E-2</v>
          </cell>
          <cell r="FR143">
            <v>9.816465569162347E-2</v>
          </cell>
          <cell r="FS143">
            <v>8.8511883052508844E-2</v>
          </cell>
          <cell r="FT143">
            <v>8.2621431654498576E-2</v>
          </cell>
          <cell r="FU143">
            <v>3.9205227438971008E-2</v>
          </cell>
          <cell r="FV143">
            <v>6.664958228262978E-2</v>
          </cell>
          <cell r="FW143">
            <v>0.11229486901380741</v>
          </cell>
          <cell r="FX143">
            <v>0.11504063194253086</v>
          </cell>
          <cell r="FY143">
            <v>0.11526171796908048</v>
          </cell>
          <cell r="FZ143">
            <v>0.11817968094653145</v>
          </cell>
          <cell r="GA143">
            <v>0.13137844600897644</v>
          </cell>
          <cell r="GB143">
            <v>0.11861858825658314</v>
          </cell>
          <cell r="GC143">
            <v>3504884</v>
          </cell>
          <cell r="GD143">
            <v>3663533</v>
          </cell>
          <cell r="GE143">
            <v>3766052</v>
          </cell>
          <cell r="GF143">
            <v>3842228</v>
          </cell>
          <cell r="GG143">
            <v>4416015</v>
          </cell>
          <cell r="GH143">
            <v>4680093</v>
          </cell>
          <cell r="GI143">
            <v>5102978</v>
          </cell>
          <cell r="GJ143">
            <v>4784096</v>
          </cell>
          <cell r="GK143">
            <v>4757448</v>
          </cell>
          <cell r="GL143">
            <v>4953615</v>
          </cell>
          <cell r="GM143">
            <v>5432298</v>
          </cell>
          <cell r="GN143">
            <v>5421532.6600000001</v>
          </cell>
          <cell r="GO143">
            <v>5555308</v>
          </cell>
          <cell r="GP143">
            <v>5826582.580000001</v>
          </cell>
          <cell r="GQ143">
            <v>0.18801649616432015</v>
          </cell>
          <cell r="GR143">
            <v>0.12099898190836485</v>
          </cell>
          <cell r="GS143">
            <v>0.162994167412333</v>
          </cell>
          <cell r="GT143">
            <v>0.21744466483781827</v>
          </cell>
          <cell r="GU143">
            <v>0.23303570246894789</v>
          </cell>
          <cell r="GV143">
            <v>0.21023373069147319</v>
          </cell>
          <cell r="GW143">
            <v>0.18481506114816973</v>
          </cell>
          <cell r="GX143">
            <v>0.19889833473488017</v>
          </cell>
          <cell r="GY143">
            <v>0.15409846806550284</v>
          </cell>
          <cell r="GZ143">
            <v>14.074074074074074</v>
          </cell>
          <cell r="HA143">
            <v>14.451882845188285</v>
          </cell>
          <cell r="HB143">
            <v>14.569327731092436</v>
          </cell>
          <cell r="HC143">
            <v>13.591736551442013</v>
          </cell>
          <cell r="HD143">
            <v>14.157257236707041</v>
          </cell>
          <cell r="HE143">
            <v>13.434323300777356</v>
          </cell>
          <cell r="HF143">
            <v>13.749742321170894</v>
          </cell>
          <cell r="HG143">
            <v>12.515999999999998</v>
          </cell>
          <cell r="HH143">
            <v>2727</v>
          </cell>
          <cell r="HI143" t="str">
            <v>Y</v>
          </cell>
        </row>
        <row r="144">
          <cell r="A144">
            <v>139</v>
          </cell>
          <cell r="B144">
            <v>2754</v>
          </cell>
          <cell r="C144" t="str">
            <v>Guthrie Center</v>
          </cell>
          <cell r="D144">
            <v>13.397631227338264</v>
          </cell>
          <cell r="E144">
            <v>94</v>
          </cell>
          <cell r="F144">
            <v>5.4</v>
          </cell>
          <cell r="G144">
            <v>1</v>
          </cell>
          <cell r="H144">
            <v>4.9183315824124882</v>
          </cell>
          <cell r="I144">
            <v>124</v>
          </cell>
          <cell r="J144">
            <v>0</v>
          </cell>
          <cell r="K144">
            <v>272</v>
          </cell>
          <cell r="L144">
            <v>3.0793014706506248</v>
          </cell>
          <cell r="M144">
            <v>51</v>
          </cell>
          <cell r="N144">
            <v>0</v>
          </cell>
          <cell r="O144">
            <v>6</v>
          </cell>
          <cell r="P144">
            <v>0.88195091339785359</v>
          </cell>
          <cell r="Q144">
            <v>77</v>
          </cell>
          <cell r="R144">
            <v>0</v>
          </cell>
          <cell r="S144">
            <v>8</v>
          </cell>
          <cell r="T144">
            <v>14.279582140736117</v>
          </cell>
          <cell r="U144">
            <v>78</v>
          </cell>
          <cell r="V144">
            <v>0.18287</v>
          </cell>
          <cell r="W144">
            <v>341</v>
          </cell>
          <cell r="X144">
            <v>0</v>
          </cell>
          <cell r="Y144">
            <v>1</v>
          </cell>
          <cell r="Z144">
            <v>1.34</v>
          </cell>
          <cell r="AA144">
            <v>2</v>
          </cell>
          <cell r="AB144">
            <v>0.33</v>
          </cell>
          <cell r="AC144">
            <v>1</v>
          </cell>
          <cell r="AD144">
            <v>1.6700000000000002</v>
          </cell>
          <cell r="AE144">
            <v>2</v>
          </cell>
          <cell r="AF144">
            <v>0</v>
          </cell>
          <cell r="AG144">
            <v>19</v>
          </cell>
          <cell r="AH144">
            <v>0.79381999999999997</v>
          </cell>
          <cell r="AI144">
            <v>145</v>
          </cell>
          <cell r="AJ144">
            <v>2.6466900000000004</v>
          </cell>
          <cell r="AK144">
            <v>144</v>
          </cell>
          <cell r="AL144">
            <v>16.926269999999999</v>
          </cell>
          <cell r="AM144">
            <v>77</v>
          </cell>
          <cell r="AN144">
            <v>2316349</v>
          </cell>
          <cell r="AO144">
            <v>223</v>
          </cell>
          <cell r="AP144">
            <v>136712824</v>
          </cell>
          <cell r="AQ144">
            <v>245</v>
          </cell>
          <cell r="AR144">
            <v>7.0000000000000007E-2</v>
          </cell>
          <cell r="AS144">
            <v>8.207188579779498E-2</v>
          </cell>
          <cell r="AT144">
            <v>0</v>
          </cell>
          <cell r="AU144">
            <v>7.0000000000000007E-2</v>
          </cell>
          <cell r="AV144">
            <v>119779</v>
          </cell>
          <cell r="AW144">
            <v>213</v>
          </cell>
          <cell r="AX144">
            <v>0</v>
          </cell>
          <cell r="AY144">
            <v>89</v>
          </cell>
          <cell r="AZ144">
            <v>2013</v>
          </cell>
          <cell r="BA144">
            <v>2012</v>
          </cell>
          <cell r="BB144">
            <v>937801</v>
          </cell>
          <cell r="BC144">
            <v>235</v>
          </cell>
          <cell r="BD144">
            <v>137650625</v>
          </cell>
          <cell r="BE144">
            <v>248</v>
          </cell>
          <cell r="BF144">
            <v>546.79999999999995</v>
          </cell>
          <cell r="BG144">
            <v>215</v>
          </cell>
          <cell r="BH144">
            <v>250023.45281638627</v>
          </cell>
          <cell r="BI144">
            <v>237</v>
          </cell>
          <cell r="BJ144">
            <v>1715.0713240673008</v>
          </cell>
          <cell r="BK144">
            <v>236</v>
          </cell>
          <cell r="BL144">
            <v>251738.52414045358</v>
          </cell>
          <cell r="BM144">
            <v>255</v>
          </cell>
          <cell r="BN144">
            <v>6.8129076784068359E-3</v>
          </cell>
          <cell r="BO144">
            <v>234</v>
          </cell>
          <cell r="BP144">
            <v>738249</v>
          </cell>
          <cell r="BQ144">
            <v>250</v>
          </cell>
          <cell r="BR144">
            <v>672399</v>
          </cell>
          <cell r="BS144">
            <v>219</v>
          </cell>
          <cell r="BT144">
            <v>0</v>
          </cell>
          <cell r="BU144">
            <v>272</v>
          </cell>
          <cell r="BV144">
            <v>420980</v>
          </cell>
          <cell r="BW144">
            <v>128</v>
          </cell>
          <cell r="BX144">
            <v>0</v>
          </cell>
          <cell r="BY144">
            <v>6</v>
          </cell>
          <cell r="BZ144">
            <v>1831628</v>
          </cell>
          <cell r="CA144">
            <v>224</v>
          </cell>
          <cell r="CB144">
            <v>120574</v>
          </cell>
          <cell r="CC144">
            <v>108</v>
          </cell>
          <cell r="CD144">
            <v>25000</v>
          </cell>
          <cell r="CE144">
            <v>337</v>
          </cell>
          <cell r="CF144">
            <v>0</v>
          </cell>
          <cell r="CG144">
            <v>2</v>
          </cell>
          <cell r="CH144">
            <v>184452</v>
          </cell>
          <cell r="CI144">
            <v>85</v>
          </cell>
          <cell r="CJ144">
            <v>45425</v>
          </cell>
          <cell r="CK144">
            <v>235</v>
          </cell>
          <cell r="CL144">
            <v>229877</v>
          </cell>
          <cell r="CM144">
            <v>101</v>
          </cell>
          <cell r="CN144">
            <v>0</v>
          </cell>
          <cell r="CO144">
            <v>19</v>
          </cell>
          <cell r="CP144">
            <v>109270</v>
          </cell>
          <cell r="CQ144">
            <v>159</v>
          </cell>
          <cell r="CR144">
            <v>2316349</v>
          </cell>
          <cell r="CS144">
            <v>223</v>
          </cell>
          <cell r="CT144">
            <v>546.79999999999995</v>
          </cell>
          <cell r="CU144">
            <v>215</v>
          </cell>
          <cell r="CV144">
            <v>5792</v>
          </cell>
          <cell r="CW144">
            <v>133</v>
          </cell>
          <cell r="CX144">
            <v>3167066</v>
          </cell>
          <cell r="CY144">
            <v>222</v>
          </cell>
          <cell r="CZ144">
            <v>514.1</v>
          </cell>
          <cell r="DA144">
            <v>228</v>
          </cell>
          <cell r="DB144">
            <v>5907</v>
          </cell>
          <cell r="DC144">
            <v>133</v>
          </cell>
          <cell r="DD144">
            <v>3198737</v>
          </cell>
          <cell r="DE144">
            <v>220</v>
          </cell>
          <cell r="DF144">
            <v>31671</v>
          </cell>
          <cell r="DG144">
            <v>214</v>
          </cell>
          <cell r="DH144">
            <v>161948</v>
          </cell>
          <cell r="DI144">
            <v>42</v>
          </cell>
          <cell r="DJ144" t="str">
            <v>101</v>
          </cell>
          <cell r="DK144">
            <v>522.1</v>
          </cell>
          <cell r="DL144">
            <v>520.4</v>
          </cell>
          <cell r="DM144">
            <v>532</v>
          </cell>
          <cell r="DN144">
            <v>540.6</v>
          </cell>
          <cell r="DO144">
            <v>509.2</v>
          </cell>
          <cell r="DP144">
            <v>511.3</v>
          </cell>
          <cell r="DQ144">
            <v>496.5</v>
          </cell>
          <cell r="DR144">
            <v>260</v>
          </cell>
          <cell r="DS144">
            <v>512.29999999999995</v>
          </cell>
          <cell r="DT144">
            <v>248</v>
          </cell>
          <cell r="DU144">
            <v>515.1</v>
          </cell>
          <cell r="DV144">
            <v>237</v>
          </cell>
          <cell r="DW144">
            <v>529.29999999999995</v>
          </cell>
          <cell r="DX144">
            <v>239</v>
          </cell>
          <cell r="DY144">
            <v>523.5</v>
          </cell>
          <cell r="DZ144">
            <v>239</v>
          </cell>
          <cell r="EA144">
            <v>537.20000000000005</v>
          </cell>
          <cell r="EB144">
            <v>228</v>
          </cell>
          <cell r="EC144">
            <v>544.70000000000005</v>
          </cell>
          <cell r="ED144">
            <v>222</v>
          </cell>
          <cell r="EE144">
            <v>546.79999999999995</v>
          </cell>
          <cell r="EF144">
            <v>215</v>
          </cell>
          <cell r="EG144">
            <v>514.1</v>
          </cell>
          <cell r="EH144">
            <v>228</v>
          </cell>
          <cell r="EI144">
            <v>4505.638980743046</v>
          </cell>
          <cell r="EJ144">
            <v>149</v>
          </cell>
          <cell r="EK144">
            <v>3562.7854503014978</v>
          </cell>
          <cell r="EL144">
            <v>140</v>
          </cell>
          <cell r="EM144">
            <v>622548</v>
          </cell>
          <cell r="EN144">
            <v>1192.3922620187702</v>
          </cell>
          <cell r="EO144">
            <v>531091</v>
          </cell>
          <cell r="EP144">
            <v>1020.5438124519601</v>
          </cell>
          <cell r="EQ144">
            <v>487941</v>
          </cell>
          <cell r="ER144">
            <v>917.18233082706763</v>
          </cell>
          <cell r="ES144">
            <v>541936</v>
          </cell>
          <cell r="ET144">
            <v>1002.4713281539031</v>
          </cell>
          <cell r="EU144">
            <v>423591</v>
          </cell>
          <cell r="EV144">
            <v>831.87549096622149</v>
          </cell>
          <cell r="EW144">
            <v>370815</v>
          </cell>
          <cell r="EX144">
            <v>725.2395853706239</v>
          </cell>
          <cell r="EY144">
            <v>577141</v>
          </cell>
          <cell r="EZ144">
            <v>1162.4189325276939</v>
          </cell>
          <cell r="FA144">
            <v>580191</v>
          </cell>
          <cell r="FB144">
            <v>1168.5619335347433</v>
          </cell>
          <cell r="FC144">
            <v>593553</v>
          </cell>
          <cell r="FD144">
            <v>1158.6043333983994</v>
          </cell>
          <cell r="FE144">
            <v>587142</v>
          </cell>
          <cell r="FF144">
            <v>1139.8602213162492</v>
          </cell>
          <cell r="FG144">
            <v>312785</v>
          </cell>
          <cell r="FH144">
            <v>590.94086529378433</v>
          </cell>
          <cell r="FI144">
            <v>212787</v>
          </cell>
          <cell r="FJ144">
            <v>406.46991404011459</v>
          </cell>
          <cell r="FK144">
            <v>48552</v>
          </cell>
          <cell r="FL144">
            <v>88.792977322604244</v>
          </cell>
          <cell r="FM144">
            <v>63185</v>
          </cell>
          <cell r="FN144">
            <v>122.90410425987162</v>
          </cell>
          <cell r="FO144">
            <v>0.17121024069066249</v>
          </cell>
          <cell r="FP144">
            <v>0.14505328770718787</v>
          </cell>
          <cell r="FQ144">
            <v>0.13200223998095476</v>
          </cell>
          <cell r="FR144">
            <v>0.14180825834968552</v>
          </cell>
          <cell r="FS144">
            <v>0.10958855556576035</v>
          </cell>
          <cell r="FT144">
            <v>9.652352366370566E-2</v>
          </cell>
          <cell r="FU144">
            <v>0.14495617967763794</v>
          </cell>
          <cell r="FV144">
            <v>0.15947593668140875</v>
          </cell>
          <cell r="FW144">
            <v>0.15286167035201659</v>
          </cell>
          <cell r="FX144">
            <v>0.14615440527800955</v>
          </cell>
          <cell r="FY144">
            <v>6.7220791992605361E-2</v>
          </cell>
          <cell r="FZ144">
            <v>4.7488465701629894E-2</v>
          </cell>
          <cell r="GA144">
            <v>1.0402249450021125E-2</v>
          </cell>
          <cell r="GB144">
            <v>1.2850262781213337E-2</v>
          </cell>
          <cell r="GC144">
            <v>3013613</v>
          </cell>
          <cell r="GD144">
            <v>3130260</v>
          </cell>
          <cell r="GE144">
            <v>3208519</v>
          </cell>
          <cell r="GF144">
            <v>3279675</v>
          </cell>
          <cell r="GG144">
            <v>3441694</v>
          </cell>
          <cell r="GH144">
            <v>3470891</v>
          </cell>
          <cell r="GI144">
            <v>3404345</v>
          </cell>
          <cell r="GJ144">
            <v>3638110</v>
          </cell>
          <cell r="GK144">
            <v>3882942</v>
          </cell>
          <cell r="GL144">
            <v>4017272</v>
          </cell>
          <cell r="GM144">
            <v>4653099</v>
          </cell>
          <cell r="GN144">
            <v>4480814.38</v>
          </cell>
          <cell r="GO144">
            <v>4831687</v>
          </cell>
          <cell r="GP144">
            <v>4917020.07</v>
          </cell>
          <cell r="GQ144">
            <v>2.8652418439507703E-2</v>
          </cell>
          <cell r="GR144">
            <v>1.9291912352267942E-3</v>
          </cell>
          <cell r="GS144">
            <v>-3.7569666211952533E-2</v>
          </cell>
          <cell r="GT144">
            <v>0</v>
          </cell>
          <cell r="GU144">
            <v>7.160986085201936E-3</v>
          </cell>
          <cell r="GV144">
            <v>-4.6107354051213446E-2</v>
          </cell>
          <cell r="GW144">
            <v>-3.5421230399987055E-2</v>
          </cell>
          <cell r="GX144">
            <v>-8.7583296130593277E-2</v>
          </cell>
          <cell r="GY144">
            <v>-4.0826174747156115E-2</v>
          </cell>
          <cell r="GZ144">
            <v>11.94033101045296</v>
          </cell>
          <cell r="HA144">
            <v>11.875268817204303</v>
          </cell>
          <cell r="HB144">
            <v>11.766522544780729</v>
          </cell>
          <cell r="HC144">
            <v>11.434335283437562</v>
          </cell>
          <cell r="HD144">
            <v>11.35593220338983</v>
          </cell>
          <cell r="HE144">
            <v>11.336633663366337</v>
          </cell>
          <cell r="HF144">
            <v>11.518737672583827</v>
          </cell>
          <cell r="HG144">
            <v>11.88695652173913</v>
          </cell>
          <cell r="HH144">
            <v>2754</v>
          </cell>
          <cell r="HI144" t="str">
            <v>Y</v>
          </cell>
        </row>
        <row r="145">
          <cell r="A145">
            <v>140</v>
          </cell>
          <cell r="B145">
            <v>2766</v>
          </cell>
          <cell r="C145" t="str">
            <v>H-L-V</v>
          </cell>
          <cell r="D145">
            <v>9.1594908703026157</v>
          </cell>
          <cell r="E145">
            <v>336</v>
          </cell>
          <cell r="F145">
            <v>5.4</v>
          </cell>
          <cell r="G145">
            <v>1</v>
          </cell>
          <cell r="H145">
            <v>3.7594909438957766</v>
          </cell>
          <cell r="I145">
            <v>273</v>
          </cell>
          <cell r="J145">
            <v>0</v>
          </cell>
          <cell r="K145">
            <v>272</v>
          </cell>
          <cell r="L145">
            <v>0</v>
          </cell>
          <cell r="M145">
            <v>310</v>
          </cell>
          <cell r="N145">
            <v>0</v>
          </cell>
          <cell r="O145">
            <v>6</v>
          </cell>
          <cell r="P145">
            <v>0.11562738157547157</v>
          </cell>
          <cell r="Q145">
            <v>259</v>
          </cell>
          <cell r="R145">
            <v>0</v>
          </cell>
          <cell r="S145">
            <v>8</v>
          </cell>
          <cell r="T145">
            <v>9.2751182518780872</v>
          </cell>
          <cell r="U145">
            <v>345</v>
          </cell>
          <cell r="V145">
            <v>0.97314999999999996</v>
          </cell>
          <cell r="W145">
            <v>132</v>
          </cell>
          <cell r="X145">
            <v>0</v>
          </cell>
          <cell r="Y145">
            <v>1</v>
          </cell>
          <cell r="Z145">
            <v>1.34</v>
          </cell>
          <cell r="AA145">
            <v>2</v>
          </cell>
          <cell r="AB145">
            <v>0.33</v>
          </cell>
          <cell r="AC145">
            <v>1</v>
          </cell>
          <cell r="AD145">
            <v>1.6700000000000002</v>
          </cell>
          <cell r="AE145">
            <v>2</v>
          </cell>
          <cell r="AF145">
            <v>0</v>
          </cell>
          <cell r="AG145">
            <v>19</v>
          </cell>
          <cell r="AH145">
            <v>2.6257999999999999</v>
          </cell>
          <cell r="AI145">
            <v>27</v>
          </cell>
          <cell r="AJ145">
            <v>5.2689500000000002</v>
          </cell>
          <cell r="AK145">
            <v>16</v>
          </cell>
          <cell r="AL145">
            <v>14.54407</v>
          </cell>
          <cell r="AM145">
            <v>211</v>
          </cell>
          <cell r="AN145">
            <v>1866516</v>
          </cell>
          <cell r="AO145">
            <v>274</v>
          </cell>
          <cell r="AP145">
            <v>127729261</v>
          </cell>
          <cell r="AQ145">
            <v>255</v>
          </cell>
          <cell r="AR145">
            <v>0.09</v>
          </cell>
          <cell r="AS145">
            <v>8.3579154375614556E-2</v>
          </cell>
          <cell r="AT145">
            <v>0</v>
          </cell>
          <cell r="AU145">
            <v>0.09</v>
          </cell>
          <cell r="AV145">
            <v>165105</v>
          </cell>
          <cell r="AW145">
            <v>163</v>
          </cell>
          <cell r="AX145">
            <v>0</v>
          </cell>
          <cell r="AY145">
            <v>89</v>
          </cell>
          <cell r="AZ145">
            <v>2021</v>
          </cell>
          <cell r="BA145">
            <v>2014</v>
          </cell>
          <cell r="BB145">
            <v>2051385</v>
          </cell>
          <cell r="BC145">
            <v>215</v>
          </cell>
          <cell r="BD145">
            <v>129780646</v>
          </cell>
          <cell r="BE145">
            <v>259</v>
          </cell>
          <cell r="BF145">
            <v>375.2</v>
          </cell>
          <cell r="BG145">
            <v>280</v>
          </cell>
          <cell r="BH145">
            <v>340429.80010660982</v>
          </cell>
          <cell r="BI145">
            <v>93</v>
          </cell>
          <cell r="BJ145">
            <v>5467.4440298507461</v>
          </cell>
          <cell r="BK145">
            <v>189</v>
          </cell>
          <cell r="BL145">
            <v>345897.24413646059</v>
          </cell>
          <cell r="BM145">
            <v>112</v>
          </cell>
          <cell r="BN145">
            <v>1.5806555624634507E-2</v>
          </cell>
          <cell r="BO145">
            <v>203</v>
          </cell>
          <cell r="BP145">
            <v>689738</v>
          </cell>
          <cell r="BQ145">
            <v>261</v>
          </cell>
          <cell r="BR145">
            <v>480197</v>
          </cell>
          <cell r="BS145">
            <v>284</v>
          </cell>
          <cell r="BT145">
            <v>0</v>
          </cell>
          <cell r="BU145">
            <v>272</v>
          </cell>
          <cell r="BV145">
            <v>0</v>
          </cell>
          <cell r="BW145">
            <v>310</v>
          </cell>
          <cell r="BX145">
            <v>0</v>
          </cell>
          <cell r="BY145">
            <v>6</v>
          </cell>
          <cell r="BZ145">
            <v>1169935</v>
          </cell>
          <cell r="CA145">
            <v>305</v>
          </cell>
          <cell r="CB145">
            <v>14769</v>
          </cell>
          <cell r="CC145">
            <v>275</v>
          </cell>
          <cell r="CD145">
            <v>124300</v>
          </cell>
          <cell r="CE145">
            <v>226</v>
          </cell>
          <cell r="CF145">
            <v>0</v>
          </cell>
          <cell r="CG145">
            <v>2</v>
          </cell>
          <cell r="CH145">
            <v>173906</v>
          </cell>
          <cell r="CI145">
            <v>88</v>
          </cell>
          <cell r="CJ145">
            <v>42828</v>
          </cell>
          <cell r="CK145">
            <v>242</v>
          </cell>
          <cell r="CL145">
            <v>216734</v>
          </cell>
          <cell r="CM145">
            <v>110</v>
          </cell>
          <cell r="CN145">
            <v>0</v>
          </cell>
          <cell r="CO145">
            <v>19</v>
          </cell>
          <cell r="CP145">
            <v>340778</v>
          </cell>
          <cell r="CQ145">
            <v>82</v>
          </cell>
          <cell r="CR145">
            <v>1866516</v>
          </cell>
          <cell r="CS145">
            <v>274</v>
          </cell>
          <cell r="CT145">
            <v>375.2</v>
          </cell>
          <cell r="CU145">
            <v>280</v>
          </cell>
          <cell r="CV145">
            <v>5868</v>
          </cell>
          <cell r="CW145">
            <v>46</v>
          </cell>
          <cell r="CX145">
            <v>2212554</v>
          </cell>
          <cell r="CY145">
            <v>282</v>
          </cell>
          <cell r="CZ145">
            <v>369.2</v>
          </cell>
          <cell r="DA145">
            <v>283</v>
          </cell>
          <cell r="DB145">
            <v>5983</v>
          </cell>
          <cell r="DC145">
            <v>46</v>
          </cell>
          <cell r="DD145">
            <v>2223691</v>
          </cell>
          <cell r="DE145">
            <v>283</v>
          </cell>
          <cell r="DF145">
            <v>11137</v>
          </cell>
          <cell r="DG145">
            <v>268</v>
          </cell>
          <cell r="DH145">
            <v>14767</v>
          </cell>
          <cell r="DI145">
            <v>206</v>
          </cell>
          <cell r="DJ145" t="str">
            <v>101</v>
          </cell>
          <cell r="DK145">
            <v>499.2</v>
          </cell>
          <cell r="DL145">
            <v>503.3</v>
          </cell>
          <cell r="DM145">
            <v>479.2</v>
          </cell>
          <cell r="DN145">
            <v>480.2</v>
          </cell>
          <cell r="DO145">
            <v>466.5</v>
          </cell>
          <cell r="DP145">
            <v>445.5</v>
          </cell>
          <cell r="DQ145">
            <v>435.6</v>
          </cell>
          <cell r="DR145">
            <v>283</v>
          </cell>
          <cell r="DS145">
            <v>442</v>
          </cell>
          <cell r="DT145">
            <v>275</v>
          </cell>
          <cell r="DU145">
            <v>424.1</v>
          </cell>
          <cell r="DV145">
            <v>277</v>
          </cell>
          <cell r="DW145">
            <v>418</v>
          </cell>
          <cell r="DX145">
            <v>277</v>
          </cell>
          <cell r="DY145">
            <v>407</v>
          </cell>
          <cell r="DZ145">
            <v>276</v>
          </cell>
          <cell r="EA145">
            <v>386</v>
          </cell>
          <cell r="EB145">
            <v>283</v>
          </cell>
          <cell r="EC145">
            <v>388</v>
          </cell>
          <cell r="ED145">
            <v>280</v>
          </cell>
          <cell r="EE145">
            <v>375.2</v>
          </cell>
          <cell r="EF145">
            <v>280</v>
          </cell>
          <cell r="EG145">
            <v>369.2</v>
          </cell>
          <cell r="EH145">
            <v>283</v>
          </cell>
          <cell r="EI145">
            <v>5055.5687973997838</v>
          </cell>
          <cell r="EJ145">
            <v>93</v>
          </cell>
          <cell r="EK145">
            <v>3168.8380281690143</v>
          </cell>
          <cell r="EL145">
            <v>227</v>
          </cell>
          <cell r="EM145">
            <v>213787</v>
          </cell>
          <cell r="EN145">
            <v>428.25921474358978</v>
          </cell>
          <cell r="EO145">
            <v>195489</v>
          </cell>
          <cell r="EP145">
            <v>388.41446453407508</v>
          </cell>
          <cell r="EQ145">
            <v>168066</v>
          </cell>
          <cell r="ER145">
            <v>350.72203672787981</v>
          </cell>
          <cell r="ES145">
            <v>163494</v>
          </cell>
          <cell r="ET145">
            <v>340.47063723448565</v>
          </cell>
          <cell r="EU145">
            <v>117897</v>
          </cell>
          <cell r="EV145">
            <v>252.72668810289389</v>
          </cell>
          <cell r="EW145">
            <v>220206</v>
          </cell>
          <cell r="EX145">
            <v>494.2895622895623</v>
          </cell>
          <cell r="EY145">
            <v>363716</v>
          </cell>
          <cell r="EZ145">
            <v>834.97704315886131</v>
          </cell>
          <cell r="FA145">
            <v>510200</v>
          </cell>
          <cell r="FB145">
            <v>1171.2580348943984</v>
          </cell>
          <cell r="FC145">
            <v>446268</v>
          </cell>
          <cell r="FD145">
            <v>1009.6561085972851</v>
          </cell>
          <cell r="FE145">
            <v>348651</v>
          </cell>
          <cell r="FF145">
            <v>822.09620372553638</v>
          </cell>
          <cell r="FG145">
            <v>936238</v>
          </cell>
          <cell r="FH145">
            <v>2239.803827751196</v>
          </cell>
          <cell r="FI145">
            <v>1088012</v>
          </cell>
          <cell r="FJ145">
            <v>2673.2481572481574</v>
          </cell>
          <cell r="FK145">
            <v>1123966</v>
          </cell>
          <cell r="FL145">
            <v>2995.6449893390195</v>
          </cell>
          <cell r="FM145">
            <v>1294742</v>
          </cell>
          <cell r="FN145">
            <v>3506.8851570964248</v>
          </cell>
          <cell r="FO145">
            <v>6.8807621438514335E-2</v>
          </cell>
          <cell r="FP145">
            <v>6.6020919846431089E-2</v>
          </cell>
          <cell r="FQ145">
            <v>5.7328477789845386E-2</v>
          </cell>
          <cell r="FR145">
            <v>5.1805183813755588E-2</v>
          </cell>
          <cell r="FS145">
            <v>3.7264660097510095E-2</v>
          </cell>
          <cell r="FT145">
            <v>7.0109784728709268E-2</v>
          </cell>
          <cell r="FU145">
            <v>0.1092058886317077</v>
          </cell>
          <cell r="FV145">
            <v>0.17033414805716576</v>
          </cell>
          <cell r="FW145">
            <v>0.14193024342320984</v>
          </cell>
          <cell r="FX145">
            <v>0.10576229170287874</v>
          </cell>
          <cell r="FY145">
            <v>0.2882753783345306</v>
          </cell>
          <cell r="FZ145">
            <v>0.32662329009114821</v>
          </cell>
          <cell r="GA145">
            <v>0.32085912916083947</v>
          </cell>
          <cell r="GB145">
            <v>0.36127983024511789</v>
          </cell>
          <cell r="GC145">
            <v>2893238</v>
          </cell>
          <cell r="GD145">
            <v>2765527</v>
          </cell>
          <cell r="GE145">
            <v>2763566</v>
          </cell>
          <cell r="GF145">
            <v>2992445</v>
          </cell>
          <cell r="GG145">
            <v>3045878</v>
          </cell>
          <cell r="GH145">
            <v>2920668</v>
          </cell>
          <cell r="GI145">
            <v>2966837</v>
          </cell>
          <cell r="GJ145">
            <v>2995289</v>
          </cell>
          <cell r="GK145">
            <v>3144277</v>
          </cell>
          <cell r="GL145">
            <v>3296553</v>
          </cell>
          <cell r="GM145">
            <v>3247721</v>
          </cell>
          <cell r="GN145">
            <v>3331091.3</v>
          </cell>
          <cell r="GO145">
            <v>3467035</v>
          </cell>
          <cell r="GP145">
            <v>3583764.97</v>
          </cell>
          <cell r="GQ145">
            <v>0.14025340301329034</v>
          </cell>
          <cell r="GR145">
            <v>0.21359023553252243</v>
          </cell>
          <cell r="GS145">
            <v>0</v>
          </cell>
          <cell r="GT145">
            <v>0.28482478904926439</v>
          </cell>
          <cell r="GU145">
            <v>0.21524295914353087</v>
          </cell>
          <cell r="GV145">
            <v>0.22459456508615672</v>
          </cell>
          <cell r="GW145">
            <v>0.28993880360538299</v>
          </cell>
          <cell r="GX145">
            <v>0.32319618460066041</v>
          </cell>
          <cell r="GY145">
            <v>0.32153170545390602</v>
          </cell>
          <cell r="GZ145">
            <v>12.369942196531792</v>
          </cell>
          <cell r="HA145">
            <v>11.870689655172415</v>
          </cell>
          <cell r="HB145">
            <v>11.580459770114944</v>
          </cell>
          <cell r="HC145">
            <v>11.343283582089553</v>
          </cell>
          <cell r="HD145">
            <v>12.01923076923077</v>
          </cell>
          <cell r="HE145">
            <v>11.578947368421053</v>
          </cell>
          <cell r="HF145">
            <v>11.827814569536423</v>
          </cell>
          <cell r="HG145">
            <v>11.369696969696969</v>
          </cell>
          <cell r="HH145">
            <v>2766</v>
          </cell>
          <cell r="HI145" t="str">
            <v>Y</v>
          </cell>
        </row>
        <row r="146">
          <cell r="A146">
            <v>141</v>
          </cell>
          <cell r="B146">
            <v>2772</v>
          </cell>
          <cell r="C146" t="str">
            <v>Hamburg</v>
          </cell>
          <cell r="D146">
            <v>15.123384036293109</v>
          </cell>
          <cell r="E146">
            <v>22</v>
          </cell>
          <cell r="F146">
            <v>5.4</v>
          </cell>
          <cell r="G146">
            <v>1</v>
          </cell>
          <cell r="H146">
            <v>6.2875096840236075</v>
          </cell>
          <cell r="I146">
            <v>15</v>
          </cell>
          <cell r="J146">
            <v>0</v>
          </cell>
          <cell r="K146">
            <v>272</v>
          </cell>
          <cell r="L146">
            <v>3.4358785197258492</v>
          </cell>
          <cell r="M146">
            <v>28</v>
          </cell>
          <cell r="N146">
            <v>0</v>
          </cell>
          <cell r="O146">
            <v>6</v>
          </cell>
          <cell r="P146">
            <v>0.9647206848016705</v>
          </cell>
          <cell r="Q146">
            <v>69</v>
          </cell>
          <cell r="R146">
            <v>0</v>
          </cell>
          <cell r="S146">
            <v>8</v>
          </cell>
          <cell r="T146">
            <v>16.08810472109478</v>
          </cell>
          <cell r="U146">
            <v>13</v>
          </cell>
          <cell r="V146">
            <v>0</v>
          </cell>
          <cell r="W146">
            <v>347</v>
          </cell>
          <cell r="X146">
            <v>0</v>
          </cell>
          <cell r="Y146">
            <v>1</v>
          </cell>
          <cell r="Z146">
            <v>0</v>
          </cell>
          <cell r="AA146">
            <v>249</v>
          </cell>
          <cell r="AB146">
            <v>0.33</v>
          </cell>
          <cell r="AC146">
            <v>1</v>
          </cell>
          <cell r="AD146">
            <v>0.33</v>
          </cell>
          <cell r="AE146">
            <v>244</v>
          </cell>
          <cell r="AF146">
            <v>0</v>
          </cell>
          <cell r="AG146">
            <v>19</v>
          </cell>
          <cell r="AH146">
            <v>0</v>
          </cell>
          <cell r="AI146">
            <v>184</v>
          </cell>
          <cell r="AJ146">
            <v>0.33</v>
          </cell>
          <cell r="AK146">
            <v>355</v>
          </cell>
          <cell r="AL146">
            <v>16.418099999999999</v>
          </cell>
          <cell r="AM146">
            <v>106</v>
          </cell>
          <cell r="AN146">
            <v>1557021</v>
          </cell>
          <cell r="AO146">
            <v>296</v>
          </cell>
          <cell r="AP146">
            <v>94590073</v>
          </cell>
          <cell r="AQ146">
            <v>312</v>
          </cell>
          <cell r="AR146">
            <v>0.04</v>
          </cell>
          <cell r="AS146">
            <v>9.6986725015946712E-2</v>
          </cell>
          <cell r="AT146">
            <v>0</v>
          </cell>
          <cell r="AU146">
            <v>0.04</v>
          </cell>
          <cell r="AV146">
            <v>53653</v>
          </cell>
          <cell r="AW146">
            <v>275</v>
          </cell>
          <cell r="AX146">
            <v>0</v>
          </cell>
          <cell r="AY146">
            <v>89</v>
          </cell>
          <cell r="AZ146">
            <v>0</v>
          </cell>
          <cell r="BA146">
            <v>2011</v>
          </cell>
          <cell r="BB146">
            <v>12215120</v>
          </cell>
          <cell r="BC146">
            <v>115</v>
          </cell>
          <cell r="BD146">
            <v>106805193</v>
          </cell>
          <cell r="BE146">
            <v>297</v>
          </cell>
          <cell r="BF146">
            <v>295.2</v>
          </cell>
          <cell r="BG146">
            <v>310</v>
          </cell>
          <cell r="BH146">
            <v>320427.0765582656</v>
          </cell>
          <cell r="BI146">
            <v>128</v>
          </cell>
          <cell r="BJ146">
            <v>41379.132791327916</v>
          </cell>
          <cell r="BK146">
            <v>24</v>
          </cell>
          <cell r="BL146">
            <v>361806.2093495935</v>
          </cell>
          <cell r="BM146">
            <v>94</v>
          </cell>
          <cell r="BN146">
            <v>0.11436822177738118</v>
          </cell>
          <cell r="BO146">
            <v>28</v>
          </cell>
          <cell r="BP146">
            <v>510786</v>
          </cell>
          <cell r="BQ146">
            <v>312</v>
          </cell>
          <cell r="BR146">
            <v>594736</v>
          </cell>
          <cell r="BS146">
            <v>247</v>
          </cell>
          <cell r="BT146">
            <v>0</v>
          </cell>
          <cell r="BU146">
            <v>272</v>
          </cell>
          <cell r="BV146">
            <v>325000</v>
          </cell>
          <cell r="BW146">
            <v>184</v>
          </cell>
          <cell r="BX146">
            <v>0</v>
          </cell>
          <cell r="BY146">
            <v>6</v>
          </cell>
          <cell r="BZ146">
            <v>1430522</v>
          </cell>
          <cell r="CA146">
            <v>277</v>
          </cell>
          <cell r="CB146">
            <v>91253</v>
          </cell>
          <cell r="CC146">
            <v>136</v>
          </cell>
          <cell r="CD146">
            <v>0</v>
          </cell>
          <cell r="CE146">
            <v>347</v>
          </cell>
          <cell r="CF146">
            <v>0</v>
          </cell>
          <cell r="CG146">
            <v>2</v>
          </cell>
          <cell r="CH146">
            <v>0</v>
          </cell>
          <cell r="CI146">
            <v>249</v>
          </cell>
          <cell r="CJ146">
            <v>35246</v>
          </cell>
          <cell r="CK146">
            <v>276</v>
          </cell>
          <cell r="CL146">
            <v>35246</v>
          </cell>
          <cell r="CM146">
            <v>323</v>
          </cell>
          <cell r="CN146">
            <v>0</v>
          </cell>
          <cell r="CO146">
            <v>19</v>
          </cell>
          <cell r="CP146">
            <v>0</v>
          </cell>
          <cell r="CQ146">
            <v>185</v>
          </cell>
          <cell r="CR146">
            <v>1557021</v>
          </cell>
          <cell r="CS146">
            <v>296</v>
          </cell>
          <cell r="CT146">
            <v>295.2</v>
          </cell>
          <cell r="CU146">
            <v>310</v>
          </cell>
          <cell r="CV146">
            <v>5909</v>
          </cell>
          <cell r="CW146">
            <v>22</v>
          </cell>
          <cell r="CX146">
            <v>1744337</v>
          </cell>
          <cell r="CY146">
            <v>312</v>
          </cell>
          <cell r="CZ146">
            <v>254</v>
          </cell>
          <cell r="DA146">
            <v>322</v>
          </cell>
          <cell r="DB146">
            <v>6024</v>
          </cell>
          <cell r="DC146">
            <v>22</v>
          </cell>
          <cell r="DD146">
            <v>1761780</v>
          </cell>
          <cell r="DE146">
            <v>311</v>
          </cell>
          <cell r="DF146">
            <v>17443</v>
          </cell>
          <cell r="DG146">
            <v>251</v>
          </cell>
          <cell r="DH146">
            <v>231684</v>
          </cell>
          <cell r="DI146">
            <v>15</v>
          </cell>
          <cell r="DJ146" t="str">
            <v>101</v>
          </cell>
          <cell r="DK146">
            <v>354.6</v>
          </cell>
          <cell r="DL146">
            <v>374.2</v>
          </cell>
          <cell r="DM146">
            <v>357.2</v>
          </cell>
          <cell r="DN146">
            <v>341.8</v>
          </cell>
          <cell r="DO146">
            <v>331</v>
          </cell>
          <cell r="DP146">
            <v>329.4</v>
          </cell>
          <cell r="DQ146">
            <v>335.4</v>
          </cell>
          <cell r="DR146">
            <v>318</v>
          </cell>
          <cell r="DS146">
            <v>349.1</v>
          </cell>
          <cell r="DT146">
            <v>303</v>
          </cell>
          <cell r="DU146">
            <v>322.8</v>
          </cell>
          <cell r="DV146">
            <v>314</v>
          </cell>
          <cell r="DW146">
            <v>310.3</v>
          </cell>
          <cell r="DX146">
            <v>315</v>
          </cell>
          <cell r="DY146">
            <v>313.2</v>
          </cell>
          <cell r="DZ146">
            <v>311</v>
          </cell>
          <cell r="EA146">
            <v>311.8</v>
          </cell>
          <cell r="EB146">
            <v>310</v>
          </cell>
          <cell r="EC146">
            <v>283.5</v>
          </cell>
          <cell r="ED146">
            <v>317</v>
          </cell>
          <cell r="EE146">
            <v>295.2</v>
          </cell>
          <cell r="EF146">
            <v>310</v>
          </cell>
          <cell r="EG146">
            <v>254</v>
          </cell>
          <cell r="EH146">
            <v>321</v>
          </cell>
          <cell r="EI146">
            <v>6130.0039370078739</v>
          </cell>
          <cell r="EJ146">
            <v>33</v>
          </cell>
          <cell r="EK146">
            <v>5631.9763779527557</v>
          </cell>
          <cell r="EL146">
            <v>20</v>
          </cell>
          <cell r="EM146">
            <v>100048</v>
          </cell>
          <cell r="EN146">
            <v>282.14326001128029</v>
          </cell>
          <cell r="EO146">
            <v>150306</v>
          </cell>
          <cell r="EP146">
            <v>401.67290219134156</v>
          </cell>
          <cell r="EQ146">
            <v>251238</v>
          </cell>
          <cell r="ER146">
            <v>703.3538633818589</v>
          </cell>
          <cell r="ES146">
            <v>236161</v>
          </cell>
          <cell r="ET146">
            <v>690.93329432416613</v>
          </cell>
          <cell r="EU146">
            <v>252523</v>
          </cell>
          <cell r="EV146">
            <v>762.90936555891244</v>
          </cell>
          <cell r="EW146">
            <v>218216</v>
          </cell>
          <cell r="EX146">
            <v>662.46508803885854</v>
          </cell>
          <cell r="EY146">
            <v>-44744</v>
          </cell>
          <cell r="EZ146">
            <v>-133.40488968395945</v>
          </cell>
          <cell r="FA146">
            <v>278809</v>
          </cell>
          <cell r="FB146">
            <v>831.27310673822308</v>
          </cell>
          <cell r="FC146">
            <v>302787</v>
          </cell>
          <cell r="FD146">
            <v>867.3360068748209</v>
          </cell>
          <cell r="FE146">
            <v>584901</v>
          </cell>
          <cell r="FF146">
            <v>1811.9609665427508</v>
          </cell>
          <cell r="FG146">
            <v>339277</v>
          </cell>
          <cell r="FH146">
            <v>1093.3838221076378</v>
          </cell>
          <cell r="FI146">
            <v>181955</v>
          </cell>
          <cell r="FJ146">
            <v>580.95466155810982</v>
          </cell>
          <cell r="FK146">
            <v>6364</v>
          </cell>
          <cell r="FL146">
            <v>21.558265582655828</v>
          </cell>
          <cell r="FM146">
            <v>5347</v>
          </cell>
          <cell r="FN146">
            <v>21.051181102362204</v>
          </cell>
          <cell r="FO146">
            <v>5.314092799034574E-2</v>
          </cell>
          <cell r="FP146">
            <v>6.8038826302407152E-2</v>
          </cell>
          <cell r="FQ146">
            <v>9.8637074785196469E-2</v>
          </cell>
          <cell r="FR146">
            <v>9.9517416738374304E-2</v>
          </cell>
          <cell r="FS146">
            <v>0.10280043591556721</v>
          </cell>
          <cell r="FT146">
            <v>8.9658881597733955E-2</v>
          </cell>
          <cell r="FU146">
            <v>-1.7702455214695285E-2</v>
          </cell>
          <cell r="FV146">
            <v>0.11845119441513</v>
          </cell>
          <cell r="FW146">
            <v>0.12094977612545443</v>
          </cell>
          <cell r="FX146">
            <v>0.2295431631849344</v>
          </cell>
          <cell r="FY146">
            <v>0.11150480229479491</v>
          </cell>
          <cell r="FZ146">
            <v>6.4427687529167818E-2</v>
          </cell>
          <cell r="GA146">
            <v>2.2650814418503336E-3</v>
          </cell>
          <cell r="GB146">
            <v>1.8091022208934044E-3</v>
          </cell>
          <cell r="GC146">
            <v>1782644</v>
          </cell>
          <cell r="GD146">
            <v>2058815</v>
          </cell>
          <cell r="GE146">
            <v>2295857</v>
          </cell>
          <cell r="GF146">
            <v>2136901</v>
          </cell>
          <cell r="GG146">
            <v>2203916</v>
          </cell>
          <cell r="GH146">
            <v>2215631</v>
          </cell>
          <cell r="GI146">
            <v>2572303</v>
          </cell>
          <cell r="GJ146">
            <v>2353788</v>
          </cell>
          <cell r="GK146">
            <v>2503411</v>
          </cell>
          <cell r="GL146">
            <v>2548109</v>
          </cell>
          <cell r="GM146">
            <v>3042712</v>
          </cell>
          <cell r="GN146">
            <v>2824174</v>
          </cell>
          <cell r="GO146">
            <v>2985203</v>
          </cell>
          <cell r="GP146">
            <v>2955609.66</v>
          </cell>
          <cell r="GQ146">
            <v>0.15934427383569078</v>
          </cell>
          <cell r="GR146">
            <v>0.12546162026970067</v>
          </cell>
          <cell r="GS146">
            <v>7.2803588666174548E-2</v>
          </cell>
          <cell r="GT146">
            <v>9.4699124953344663E-2</v>
          </cell>
          <cell r="GU146">
            <v>0.12564300982169432</v>
          </cell>
          <cell r="GV146">
            <v>9.1967538498343632E-2</v>
          </cell>
          <cell r="GW146">
            <v>2.3454788497122438E-2</v>
          </cell>
          <cell r="GX146">
            <v>-3.7647808626475127E-2</v>
          </cell>
          <cell r="GY146">
            <v>-7.3176757045498503E-2</v>
          </cell>
          <cell r="GZ146">
            <v>12.038868053187864</v>
          </cell>
          <cell r="HA146">
            <v>11.179661016949153</v>
          </cell>
          <cell r="HB146">
            <v>11.674766355140187</v>
          </cell>
          <cell r="HC146">
            <v>11.286486486486487</v>
          </cell>
          <cell r="HD146">
            <v>10.936842105263157</v>
          </cell>
          <cell r="HE146">
            <v>10.871698113207549</v>
          </cell>
          <cell r="HF146">
            <v>10.701754385964913</v>
          </cell>
          <cell r="HG146">
            <v>12.834782608695651</v>
          </cell>
          <cell r="HH146">
            <v>2772</v>
          </cell>
          <cell r="HI146" t="str">
            <v>Y</v>
          </cell>
        </row>
        <row r="147">
          <cell r="A147">
            <v>142</v>
          </cell>
          <cell r="B147">
            <v>2781</v>
          </cell>
          <cell r="C147" t="str">
            <v>Hampton-Dumont</v>
          </cell>
          <cell r="D147">
            <v>12.017433734537372</v>
          </cell>
          <cell r="E147">
            <v>190</v>
          </cell>
          <cell r="F147">
            <v>5.4</v>
          </cell>
          <cell r="G147">
            <v>1</v>
          </cell>
          <cell r="H147">
            <v>4.5133893783960213</v>
          </cell>
          <cell r="I147">
            <v>177</v>
          </cell>
          <cell r="J147">
            <v>0</v>
          </cell>
          <cell r="K147">
            <v>272</v>
          </cell>
          <cell r="L147">
            <v>2.1040428720897775</v>
          </cell>
          <cell r="M147">
            <v>130</v>
          </cell>
          <cell r="N147">
            <v>0</v>
          </cell>
          <cell r="O147">
            <v>6</v>
          </cell>
          <cell r="P147">
            <v>1.2889366634421975</v>
          </cell>
          <cell r="Q147">
            <v>47</v>
          </cell>
          <cell r="R147">
            <v>0</v>
          </cell>
          <cell r="S147">
            <v>8</v>
          </cell>
          <cell r="T147">
            <v>13.306370397979569</v>
          </cell>
          <cell r="U147">
            <v>137</v>
          </cell>
          <cell r="V147">
            <v>0.35066999999999998</v>
          </cell>
          <cell r="W147">
            <v>322</v>
          </cell>
          <cell r="X147">
            <v>0</v>
          </cell>
          <cell r="Y147">
            <v>1</v>
          </cell>
          <cell r="Z147">
            <v>0.67500000000000004</v>
          </cell>
          <cell r="AA147">
            <v>78</v>
          </cell>
          <cell r="AB147">
            <v>0.33</v>
          </cell>
          <cell r="AC147">
            <v>1</v>
          </cell>
          <cell r="AD147">
            <v>1.0050000000000001</v>
          </cell>
          <cell r="AE147">
            <v>75</v>
          </cell>
          <cell r="AF147">
            <v>0</v>
          </cell>
          <cell r="AG147">
            <v>19</v>
          </cell>
          <cell r="AH147">
            <v>2.0426000000000002</v>
          </cell>
          <cell r="AI147">
            <v>53</v>
          </cell>
          <cell r="AJ147">
            <v>3.3982700000000001</v>
          </cell>
          <cell r="AK147">
            <v>78</v>
          </cell>
          <cell r="AL147">
            <v>16.704640000000001</v>
          </cell>
          <cell r="AM147">
            <v>91</v>
          </cell>
          <cell r="AN147">
            <v>4813208</v>
          </cell>
          <cell r="AO147">
            <v>83</v>
          </cell>
          <cell r="AP147">
            <v>285165292</v>
          </cell>
          <cell r="AQ147">
            <v>95</v>
          </cell>
          <cell r="AR147">
            <v>0.03</v>
          </cell>
          <cell r="AS147">
            <v>7.5420464142801957E-2</v>
          </cell>
          <cell r="AT147">
            <v>0</v>
          </cell>
          <cell r="AU147">
            <v>0.03</v>
          </cell>
          <cell r="AV147">
            <v>140380</v>
          </cell>
          <cell r="AW147">
            <v>182</v>
          </cell>
          <cell r="AX147">
            <v>0</v>
          </cell>
          <cell r="AY147">
            <v>89</v>
          </cell>
          <cell r="AZ147">
            <v>2017</v>
          </cell>
          <cell r="BA147">
            <v>2013</v>
          </cell>
          <cell r="BB147">
            <v>16282663</v>
          </cell>
          <cell r="BC147">
            <v>93</v>
          </cell>
          <cell r="BD147">
            <v>301447955</v>
          </cell>
          <cell r="BE147">
            <v>93</v>
          </cell>
          <cell r="BF147">
            <v>1163.2</v>
          </cell>
          <cell r="BG147">
            <v>98</v>
          </cell>
          <cell r="BH147">
            <v>245155.85625859696</v>
          </cell>
          <cell r="BI147">
            <v>243</v>
          </cell>
          <cell r="BJ147">
            <v>13998.162826685006</v>
          </cell>
          <cell r="BK147">
            <v>112</v>
          </cell>
          <cell r="BL147">
            <v>259154.01908528197</v>
          </cell>
          <cell r="BM147">
            <v>235</v>
          </cell>
          <cell r="BN147">
            <v>5.4014839808749077E-2</v>
          </cell>
          <cell r="BO147">
            <v>99</v>
          </cell>
          <cell r="BP147">
            <v>1539893</v>
          </cell>
          <cell r="BQ147">
            <v>95</v>
          </cell>
          <cell r="BR147">
            <v>1287062</v>
          </cell>
          <cell r="BS147">
            <v>99</v>
          </cell>
          <cell r="BT147">
            <v>0</v>
          </cell>
          <cell r="BU147">
            <v>272</v>
          </cell>
          <cell r="BV147">
            <v>600000</v>
          </cell>
          <cell r="BW147">
            <v>69</v>
          </cell>
          <cell r="BX147">
            <v>0</v>
          </cell>
          <cell r="BY147">
            <v>6</v>
          </cell>
          <cell r="BZ147">
            <v>3426955</v>
          </cell>
          <cell r="CA147">
            <v>98</v>
          </cell>
          <cell r="CB147">
            <v>367560</v>
          </cell>
          <cell r="CC147">
            <v>44</v>
          </cell>
          <cell r="CD147">
            <v>100000</v>
          </cell>
          <cell r="CE147">
            <v>248</v>
          </cell>
          <cell r="CF147">
            <v>0</v>
          </cell>
          <cell r="CG147">
            <v>2</v>
          </cell>
          <cell r="CH147">
            <v>203477</v>
          </cell>
          <cell r="CI147">
            <v>78</v>
          </cell>
          <cell r="CJ147">
            <v>99478</v>
          </cell>
          <cell r="CK147">
            <v>84</v>
          </cell>
          <cell r="CL147">
            <v>302955</v>
          </cell>
          <cell r="CM147">
            <v>77</v>
          </cell>
          <cell r="CN147">
            <v>0</v>
          </cell>
          <cell r="CO147">
            <v>19</v>
          </cell>
          <cell r="CP147">
            <v>615738</v>
          </cell>
          <cell r="CQ147">
            <v>43</v>
          </cell>
          <cell r="CR147">
            <v>4813208</v>
          </cell>
          <cell r="CS147">
            <v>83</v>
          </cell>
          <cell r="CT147">
            <v>1163.2</v>
          </cell>
          <cell r="CU147">
            <v>98</v>
          </cell>
          <cell r="CV147">
            <v>5768</v>
          </cell>
          <cell r="CW147">
            <v>184</v>
          </cell>
          <cell r="CX147">
            <v>6768804</v>
          </cell>
          <cell r="CY147">
            <v>98</v>
          </cell>
          <cell r="CZ147">
            <v>1193.7</v>
          </cell>
          <cell r="DA147">
            <v>94</v>
          </cell>
          <cell r="DB147">
            <v>5883</v>
          </cell>
          <cell r="DC147">
            <v>185</v>
          </cell>
          <cell r="DD147">
            <v>7022537</v>
          </cell>
          <cell r="DE147">
            <v>96</v>
          </cell>
          <cell r="DF147">
            <v>253733</v>
          </cell>
          <cell r="DG147">
            <v>44</v>
          </cell>
          <cell r="DH147">
            <v>0</v>
          </cell>
          <cell r="DI147">
            <v>223</v>
          </cell>
          <cell r="DJ147" t="str">
            <v>No Guar</v>
          </cell>
          <cell r="DK147">
            <v>1365</v>
          </cell>
          <cell r="DL147">
            <v>1365.1</v>
          </cell>
          <cell r="DM147">
            <v>1341.7</v>
          </cell>
          <cell r="DN147">
            <v>1329.3</v>
          </cell>
          <cell r="DO147">
            <v>1267</v>
          </cell>
          <cell r="DP147">
            <v>1239.2</v>
          </cell>
          <cell r="DQ147">
            <v>1257</v>
          </cell>
          <cell r="DR147">
            <v>88</v>
          </cell>
          <cell r="DS147">
            <v>1256.8</v>
          </cell>
          <cell r="DT147">
            <v>88</v>
          </cell>
          <cell r="DU147">
            <v>1227.4000000000001</v>
          </cell>
          <cell r="DV147">
            <v>93</v>
          </cell>
          <cell r="DW147">
            <v>1228.7</v>
          </cell>
          <cell r="DX147">
            <v>93</v>
          </cell>
          <cell r="DY147">
            <v>1227.2</v>
          </cell>
          <cell r="DZ147">
            <v>90</v>
          </cell>
          <cell r="EA147">
            <v>1209</v>
          </cell>
          <cell r="EB147">
            <v>94</v>
          </cell>
          <cell r="EC147">
            <v>1208.4000000000001</v>
          </cell>
          <cell r="ED147">
            <v>94</v>
          </cell>
          <cell r="EE147">
            <v>1163.2</v>
          </cell>
          <cell r="EF147">
            <v>98</v>
          </cell>
          <cell r="EG147">
            <v>1193.7</v>
          </cell>
          <cell r="EH147">
            <v>94</v>
          </cell>
          <cell r="EI147">
            <v>4032.1755885063249</v>
          </cell>
          <cell r="EJ147">
            <v>220</v>
          </cell>
          <cell r="EK147">
            <v>2870.8678897545446</v>
          </cell>
          <cell r="EL147">
            <v>286</v>
          </cell>
          <cell r="EM147">
            <v>1798986</v>
          </cell>
          <cell r="EN147">
            <v>1317.9384615384615</v>
          </cell>
          <cell r="EO147">
            <v>1802325</v>
          </cell>
          <cell r="EP147">
            <v>1320.2878909969966</v>
          </cell>
          <cell r="EQ147">
            <v>2499343</v>
          </cell>
          <cell r="ER147">
            <v>1862.8180666318849</v>
          </cell>
          <cell r="ES147">
            <v>2528126</v>
          </cell>
          <cell r="ET147">
            <v>1901.8475889565937</v>
          </cell>
          <cell r="EU147">
            <v>1864996</v>
          </cell>
          <cell r="EV147">
            <v>1471.9779005524863</v>
          </cell>
          <cell r="EW147">
            <v>1698959</v>
          </cell>
          <cell r="EX147">
            <v>1371.0127501613945</v>
          </cell>
          <cell r="EY147">
            <v>1253457</v>
          </cell>
          <cell r="EZ147">
            <v>997.18138424821007</v>
          </cell>
          <cell r="FA147">
            <v>1005772</v>
          </cell>
          <cell r="FB147">
            <v>800.13683373110575</v>
          </cell>
          <cell r="FC147">
            <v>894252</v>
          </cell>
          <cell r="FD147">
            <v>711.53087205601526</v>
          </cell>
          <cell r="FE147">
            <v>987090</v>
          </cell>
          <cell r="FF147">
            <v>804.21215577643795</v>
          </cell>
          <cell r="FG147">
            <v>1394837</v>
          </cell>
          <cell r="FH147">
            <v>1135.2136404329779</v>
          </cell>
          <cell r="FI147">
            <v>740380</v>
          </cell>
          <cell r="FJ147">
            <v>603.30834419817472</v>
          </cell>
          <cell r="FK147">
            <v>295937</v>
          </cell>
          <cell r="FL147">
            <v>254.41626547455294</v>
          </cell>
          <cell r="FM147">
            <v>748072</v>
          </cell>
          <cell r="FN147">
            <v>626.6834212951328</v>
          </cell>
          <cell r="FO147">
            <v>0.19865174157316398</v>
          </cell>
          <cell r="FP147">
            <v>0.20433604065667338</v>
          </cell>
          <cell r="FQ147">
            <v>0.27502160587494934</v>
          </cell>
          <cell r="FR147">
            <v>0.25318427451498798</v>
          </cell>
          <cell r="FS147">
            <v>0.17830679504273539</v>
          </cell>
          <cell r="FT147">
            <v>0.17278586453444375</v>
          </cell>
          <cell r="FU147">
            <v>0.12690507144641208</v>
          </cell>
          <cell r="FV147">
            <v>0.11685651634962055</v>
          </cell>
          <cell r="FW147">
            <v>0.10408032364281831</v>
          </cell>
          <cell r="FX147">
            <v>0.11054834033017005</v>
          </cell>
          <cell r="FY147">
            <v>0.14684114626539854</v>
          </cell>
          <cell r="FZ147">
            <v>7.1756899889245704E-2</v>
          </cell>
          <cell r="GA147">
            <v>2.889330321541575E-2</v>
          </cell>
          <cell r="GB147">
            <v>7.2034974351661923E-2</v>
          </cell>
          <cell r="GC147">
            <v>7256993</v>
          </cell>
          <cell r="GD147">
            <v>7018072</v>
          </cell>
          <cell r="GE147">
            <v>6588463</v>
          </cell>
          <cell r="GF147">
            <v>7457194</v>
          </cell>
          <cell r="GG147">
            <v>8594482</v>
          </cell>
          <cell r="GH147">
            <v>8133784</v>
          </cell>
          <cell r="GI147">
            <v>8623666</v>
          </cell>
          <cell r="GJ147">
            <v>8606897</v>
          </cell>
          <cell r="GK147">
            <v>8591941</v>
          </cell>
          <cell r="GL147">
            <v>8929035</v>
          </cell>
          <cell r="GM147">
            <v>9498952</v>
          </cell>
          <cell r="GN147">
            <v>10317892.789999999</v>
          </cell>
          <cell r="GO147">
            <v>10686851</v>
          </cell>
          <cell r="GP147">
            <v>10384844.4</v>
          </cell>
          <cell r="GQ147">
            <v>4.9935712470087983E-2</v>
          </cell>
          <cell r="GR147">
            <v>-3.6555009064518397E-2</v>
          </cell>
          <cell r="GS147">
            <v>-4.4246672403387421E-2</v>
          </cell>
          <cell r="GT147">
            <v>-3.8510006406311456E-2</v>
          </cell>
          <cell r="GU147">
            <v>1.1550896718623896E-2</v>
          </cell>
          <cell r="GV147">
            <v>1.1984287674249966E-2</v>
          </cell>
          <cell r="GW147">
            <v>-1.7263294800933478E-2</v>
          </cell>
          <cell r="GX147">
            <v>-4.1695171065444452E-2</v>
          </cell>
          <cell r="GY147">
            <v>3.2903364656771017E-2</v>
          </cell>
          <cell r="GZ147">
            <v>12.367644164534539</v>
          </cell>
          <cell r="HA147">
            <v>12.389105837588865</v>
          </cell>
          <cell r="HB147">
            <v>12.493909866017054</v>
          </cell>
          <cell r="HC147">
            <v>12.608119135046918</v>
          </cell>
          <cell r="HD147">
            <v>12.314833707406651</v>
          </cell>
          <cell r="HE147">
            <v>12.197946033024568</v>
          </cell>
          <cell r="HF147">
            <v>12.442202606137032</v>
          </cell>
          <cell r="HG147">
            <v>11.869387755102041</v>
          </cell>
          <cell r="HH147">
            <v>2781</v>
          </cell>
          <cell r="HI147" t="str">
            <v>Y</v>
          </cell>
        </row>
        <row r="148">
          <cell r="A148">
            <v>143</v>
          </cell>
          <cell r="B148">
            <v>2826</v>
          </cell>
          <cell r="C148" t="str">
            <v>Harlan</v>
          </cell>
          <cell r="D148">
            <v>13.414252851284369</v>
          </cell>
          <cell r="E148">
            <v>91</v>
          </cell>
          <cell r="F148">
            <v>5.4</v>
          </cell>
          <cell r="G148">
            <v>1</v>
          </cell>
          <cell r="H148">
            <v>6.156506745213064</v>
          </cell>
          <cell r="I148">
            <v>19</v>
          </cell>
          <cell r="J148">
            <v>0.8606452894923402</v>
          </cell>
          <cell r="K148">
            <v>82</v>
          </cell>
          <cell r="L148">
            <v>0.99710202533251235</v>
          </cell>
          <cell r="M148">
            <v>256</v>
          </cell>
          <cell r="N148">
            <v>0</v>
          </cell>
          <cell r="O148">
            <v>6</v>
          </cell>
          <cell r="P148">
            <v>0.27652165154268077</v>
          </cell>
          <cell r="Q148">
            <v>181</v>
          </cell>
          <cell r="R148">
            <v>0</v>
          </cell>
          <cell r="S148">
            <v>8</v>
          </cell>
          <cell r="T148">
            <v>13.690774502827049</v>
          </cell>
          <cell r="U148">
            <v>120</v>
          </cell>
          <cell r="V148">
            <v>1.09548</v>
          </cell>
          <cell r="W148">
            <v>99</v>
          </cell>
          <cell r="X148">
            <v>0</v>
          </cell>
          <cell r="Y148">
            <v>1</v>
          </cell>
          <cell r="Z148">
            <v>0.67</v>
          </cell>
          <cell r="AA148">
            <v>81</v>
          </cell>
          <cell r="AB148">
            <v>0.33</v>
          </cell>
          <cell r="AC148">
            <v>1</v>
          </cell>
          <cell r="AD148">
            <v>1</v>
          </cell>
          <cell r="AE148">
            <v>78</v>
          </cell>
          <cell r="AF148">
            <v>0</v>
          </cell>
          <cell r="AG148">
            <v>19</v>
          </cell>
          <cell r="AH148">
            <v>0</v>
          </cell>
          <cell r="AI148">
            <v>184</v>
          </cell>
          <cell r="AJ148">
            <v>2.0954800000000002</v>
          </cell>
          <cell r="AK148">
            <v>199</v>
          </cell>
          <cell r="AL148">
            <v>15.786250000000001</v>
          </cell>
          <cell r="AM148">
            <v>140</v>
          </cell>
          <cell r="AN148">
            <v>5960465</v>
          </cell>
          <cell r="AO148">
            <v>67</v>
          </cell>
          <cell r="AP148">
            <v>376089899</v>
          </cell>
          <cell r="AQ148">
            <v>61</v>
          </cell>
          <cell r="AR148">
            <v>0.08</v>
          </cell>
          <cell r="AS148">
            <v>8.0282686203174719E-2</v>
          </cell>
          <cell r="AT148">
            <v>0</v>
          </cell>
          <cell r="AU148">
            <v>0.08</v>
          </cell>
          <cell r="AV148">
            <v>575514</v>
          </cell>
          <cell r="AW148">
            <v>19</v>
          </cell>
          <cell r="AX148">
            <v>0</v>
          </cell>
          <cell r="AY148">
            <v>89</v>
          </cell>
          <cell r="AZ148">
            <v>2011</v>
          </cell>
          <cell r="BA148">
            <v>2012</v>
          </cell>
          <cell r="BB148">
            <v>23413682</v>
          </cell>
          <cell r="BC148">
            <v>77</v>
          </cell>
          <cell r="BD148">
            <v>399503581</v>
          </cell>
          <cell r="BE148">
            <v>60</v>
          </cell>
          <cell r="BF148">
            <v>1567.7</v>
          </cell>
          <cell r="BG148">
            <v>61</v>
          </cell>
          <cell r="BH148">
            <v>239899.15098552019</v>
          </cell>
          <cell r="BI148">
            <v>254</v>
          </cell>
          <cell r="BJ148">
            <v>14935.052624864451</v>
          </cell>
          <cell r="BK148">
            <v>108</v>
          </cell>
          <cell r="BL148">
            <v>254834.20361038463</v>
          </cell>
          <cell r="BM148">
            <v>247</v>
          </cell>
          <cell r="BN148">
            <v>5.8606938995122551E-2</v>
          </cell>
          <cell r="BO148">
            <v>88</v>
          </cell>
          <cell r="BP148">
            <v>2030885</v>
          </cell>
          <cell r="BQ148">
            <v>62</v>
          </cell>
          <cell r="BR148">
            <v>2315400</v>
          </cell>
          <cell r="BS148">
            <v>43</v>
          </cell>
          <cell r="BT148">
            <v>323680</v>
          </cell>
          <cell r="BU148">
            <v>53</v>
          </cell>
          <cell r="BV148">
            <v>375000</v>
          </cell>
          <cell r="BW148">
            <v>148</v>
          </cell>
          <cell r="BX148">
            <v>0</v>
          </cell>
          <cell r="BY148">
            <v>6</v>
          </cell>
          <cell r="BZ148">
            <v>5044965</v>
          </cell>
          <cell r="CA148">
            <v>58</v>
          </cell>
          <cell r="CB148">
            <v>103997</v>
          </cell>
          <cell r="CC148">
            <v>121</v>
          </cell>
          <cell r="CD148">
            <v>412000</v>
          </cell>
          <cell r="CE148">
            <v>52</v>
          </cell>
          <cell r="CF148">
            <v>0</v>
          </cell>
          <cell r="CG148">
            <v>2</v>
          </cell>
          <cell r="CH148">
            <v>267667</v>
          </cell>
          <cell r="CI148">
            <v>58</v>
          </cell>
          <cell r="CJ148">
            <v>131836</v>
          </cell>
          <cell r="CK148">
            <v>54</v>
          </cell>
          <cell r="CL148">
            <v>399503</v>
          </cell>
          <cell r="CM148">
            <v>52</v>
          </cell>
          <cell r="CN148">
            <v>0</v>
          </cell>
          <cell r="CO148">
            <v>19</v>
          </cell>
          <cell r="CP148">
            <v>0</v>
          </cell>
          <cell r="CQ148">
            <v>185</v>
          </cell>
          <cell r="CR148">
            <v>5960465</v>
          </cell>
          <cell r="CS148">
            <v>67</v>
          </cell>
          <cell r="CT148">
            <v>1567.7</v>
          </cell>
          <cell r="CU148">
            <v>61</v>
          </cell>
          <cell r="CV148">
            <v>5808</v>
          </cell>
          <cell r="CW148">
            <v>115</v>
          </cell>
          <cell r="CX148">
            <v>9105202</v>
          </cell>
          <cell r="CY148">
            <v>61</v>
          </cell>
          <cell r="CZ148">
            <v>1485.4</v>
          </cell>
          <cell r="DA148">
            <v>64</v>
          </cell>
          <cell r="DB148">
            <v>5923</v>
          </cell>
          <cell r="DC148">
            <v>115</v>
          </cell>
          <cell r="DD148">
            <v>9196254</v>
          </cell>
          <cell r="DE148">
            <v>61</v>
          </cell>
          <cell r="DF148">
            <v>91052</v>
          </cell>
          <cell r="DG148">
            <v>117</v>
          </cell>
          <cell r="DH148">
            <v>398230</v>
          </cell>
          <cell r="DI148">
            <v>9</v>
          </cell>
          <cell r="DJ148" t="str">
            <v>101</v>
          </cell>
          <cell r="DK148">
            <v>1637.7</v>
          </cell>
          <cell r="DL148">
            <v>1689.7</v>
          </cell>
          <cell r="DM148">
            <v>1684.4</v>
          </cell>
          <cell r="DN148">
            <v>1706.2</v>
          </cell>
          <cell r="DO148">
            <v>1689.3</v>
          </cell>
          <cell r="DP148">
            <v>1684.3</v>
          </cell>
          <cell r="DQ148">
            <v>1598.3</v>
          </cell>
          <cell r="DR148">
            <v>62</v>
          </cell>
          <cell r="DS148">
            <v>1594.2</v>
          </cell>
          <cell r="DT148">
            <v>62</v>
          </cell>
          <cell r="DU148">
            <v>1567.3</v>
          </cell>
          <cell r="DV148">
            <v>62</v>
          </cell>
          <cell r="DW148">
            <v>1592.9</v>
          </cell>
          <cell r="DX148">
            <v>61</v>
          </cell>
          <cell r="DY148">
            <v>1604</v>
          </cell>
          <cell r="DZ148">
            <v>62</v>
          </cell>
          <cell r="EA148">
            <v>1583.4</v>
          </cell>
          <cell r="EB148">
            <v>61</v>
          </cell>
          <cell r="EC148">
            <v>1594.4</v>
          </cell>
          <cell r="ED148">
            <v>61</v>
          </cell>
          <cell r="EE148">
            <v>1567.7</v>
          </cell>
          <cell r="EF148">
            <v>61</v>
          </cell>
          <cell r="EG148">
            <v>1485.4</v>
          </cell>
          <cell r="EH148">
            <v>64</v>
          </cell>
          <cell r="EI148">
            <v>4012.7002827521205</v>
          </cell>
          <cell r="EJ148">
            <v>223</v>
          </cell>
          <cell r="EK148">
            <v>3396.3679816884337</v>
          </cell>
          <cell r="EL148">
            <v>176</v>
          </cell>
          <cell r="EM148">
            <v>468849</v>
          </cell>
          <cell r="EN148">
            <v>286.28503388899065</v>
          </cell>
          <cell r="EO148">
            <v>391871</v>
          </cell>
          <cell r="EP148">
            <v>231.91750014795525</v>
          </cell>
          <cell r="EQ148">
            <v>387200</v>
          </cell>
          <cell r="ER148">
            <v>229.87413915934457</v>
          </cell>
          <cell r="ES148">
            <v>257815</v>
          </cell>
          <cell r="ET148">
            <v>151.10479427968585</v>
          </cell>
          <cell r="EU148">
            <v>459856</v>
          </cell>
          <cell r="EV148">
            <v>272.21689457171613</v>
          </cell>
          <cell r="EW148">
            <v>1013805</v>
          </cell>
          <cell r="EX148">
            <v>601.91474202932966</v>
          </cell>
          <cell r="EY148">
            <v>1550131</v>
          </cell>
          <cell r="EZ148">
            <v>969.86235375086028</v>
          </cell>
          <cell r="FA148">
            <v>3123472</v>
          </cell>
          <cell r="FB148">
            <v>1954.2463867859601</v>
          </cell>
          <cell r="FC148">
            <v>4429866</v>
          </cell>
          <cell r="FD148">
            <v>2778.7391795257809</v>
          </cell>
          <cell r="FE148">
            <v>5126166</v>
          </cell>
          <cell r="FF148">
            <v>3270.6986537357238</v>
          </cell>
          <cell r="FG148">
            <v>5429514</v>
          </cell>
          <cell r="FH148">
            <v>3408.5717873061708</v>
          </cell>
          <cell r="FI148">
            <v>5925895</v>
          </cell>
          <cell r="FJ148">
            <v>3694.4482543640897</v>
          </cell>
          <cell r="FK148">
            <v>6128689</v>
          </cell>
          <cell r="FL148">
            <v>3909.3506410665304</v>
          </cell>
          <cell r="FM148">
            <v>6161848</v>
          </cell>
          <cell r="FN148">
            <v>4148.2752120640898</v>
          </cell>
          <cell r="FO148">
            <v>5.7160326004132962E-2</v>
          </cell>
          <cell r="FP148">
            <v>4.3020426499118671E-2</v>
          </cell>
          <cell r="FQ148">
            <v>4.1227638105666695E-2</v>
          </cell>
          <cell r="FR148">
            <v>2.6457830949427844E-2</v>
          </cell>
          <cell r="FS148">
            <v>4.483262153883711E-2</v>
          </cell>
          <cell r="FT148">
            <v>9.1022315261210227E-2</v>
          </cell>
          <cell r="FU148">
            <v>0.12954120549716389</v>
          </cell>
          <cell r="FV148">
            <v>0.30908376992363829</v>
          </cell>
          <cell r="FW148">
            <v>0.41266627553787505</v>
          </cell>
          <cell r="FX148">
            <v>0.44354114342519135</v>
          </cell>
          <cell r="FY148">
            <v>0.40042370537623212</v>
          </cell>
          <cell r="FZ148">
            <v>0.44935743568973002</v>
          </cell>
          <cell r="GA148">
            <v>0.43434951282916279</v>
          </cell>
          <cell r="GB148">
            <v>0.42053403212880913</v>
          </cell>
          <cell r="GC148">
            <v>7733501</v>
          </cell>
          <cell r="GD148">
            <v>8717081</v>
          </cell>
          <cell r="GE148">
            <v>9004558</v>
          </cell>
          <cell r="GF148">
            <v>9486559</v>
          </cell>
          <cell r="GG148">
            <v>9797318</v>
          </cell>
          <cell r="GH148">
            <v>10124178</v>
          </cell>
          <cell r="GI148">
            <v>10416185</v>
          </cell>
          <cell r="GJ148">
            <v>10105584</v>
          </cell>
          <cell r="GK148">
            <v>10734742</v>
          </cell>
          <cell r="GL148">
            <v>11557363</v>
          </cell>
          <cell r="GM148">
            <v>13559422</v>
          </cell>
          <cell r="GN148">
            <v>13187486.24</v>
          </cell>
          <cell r="GO148">
            <v>13907246</v>
          </cell>
          <cell r="GP148">
            <v>14652436.02</v>
          </cell>
          <cell r="GQ148">
            <v>4.3504982093199501E-2</v>
          </cell>
          <cell r="GR148">
            <v>7.0439604408676817E-2</v>
          </cell>
          <cell r="GS148">
            <v>0.16246159838128985</v>
          </cell>
          <cell r="GT148">
            <v>0.23378278607325836</v>
          </cell>
          <cell r="GU148">
            <v>0.26331016509716315</v>
          </cell>
          <cell r="GV148">
            <v>0.25448207908386661</v>
          </cell>
          <cell r="GW148">
            <v>0.26140542144081108</v>
          </cell>
          <cell r="GX148">
            <v>0.24466914393570663</v>
          </cell>
          <cell r="GY148">
            <v>0.18244829390423753</v>
          </cell>
          <cell r="GZ148">
            <v>15.218518518518518</v>
          </cell>
          <cell r="HA148">
            <v>14.587587676462755</v>
          </cell>
          <cell r="HB148">
            <v>14.362318840579711</v>
          </cell>
          <cell r="HC148">
            <v>14.578651685393258</v>
          </cell>
          <cell r="HD148">
            <v>14.162048698572629</v>
          </cell>
          <cell r="HE148">
            <v>13.757526444263627</v>
          </cell>
          <cell r="HF148">
            <v>13.279220779220779</v>
          </cell>
          <cell r="HG148">
            <v>13.997321428571428</v>
          </cell>
          <cell r="HH148">
            <v>2826</v>
          </cell>
          <cell r="HI148" t="str">
            <v>Y</v>
          </cell>
        </row>
        <row r="149">
          <cell r="A149">
            <v>144</v>
          </cell>
          <cell r="B149">
            <v>2834</v>
          </cell>
          <cell r="C149" t="str">
            <v>Harmony</v>
          </cell>
          <cell r="D149">
            <v>15.247053065343046</v>
          </cell>
          <cell r="E149">
            <v>15</v>
          </cell>
          <cell r="F149">
            <v>5.4</v>
          </cell>
          <cell r="G149">
            <v>1</v>
          </cell>
          <cell r="H149">
            <v>6.6686760268550662</v>
          </cell>
          <cell r="I149">
            <v>7</v>
          </cell>
          <cell r="J149">
            <v>0</v>
          </cell>
          <cell r="K149">
            <v>272</v>
          </cell>
          <cell r="L149">
            <v>3.1783825134212429</v>
          </cell>
          <cell r="M149">
            <v>42</v>
          </cell>
          <cell r="N149">
            <v>0</v>
          </cell>
          <cell r="O149">
            <v>6</v>
          </cell>
          <cell r="P149">
            <v>0.13561296613084722</v>
          </cell>
          <cell r="Q149">
            <v>243</v>
          </cell>
          <cell r="R149">
            <v>0</v>
          </cell>
          <cell r="S149">
            <v>8</v>
          </cell>
          <cell r="T149">
            <v>15.382666031473892</v>
          </cell>
          <cell r="U149">
            <v>28</v>
          </cell>
          <cell r="V149">
            <v>1.70797</v>
          </cell>
          <cell r="W149">
            <v>17</v>
          </cell>
          <cell r="X149">
            <v>0</v>
          </cell>
          <cell r="Y149">
            <v>1</v>
          </cell>
          <cell r="Z149">
            <v>0.67</v>
          </cell>
          <cell r="AA149">
            <v>81</v>
          </cell>
          <cell r="AB149">
            <v>0</v>
          </cell>
          <cell r="AC149">
            <v>329</v>
          </cell>
          <cell r="AD149">
            <v>0.67</v>
          </cell>
          <cell r="AE149">
            <v>191</v>
          </cell>
          <cell r="AF149">
            <v>0</v>
          </cell>
          <cell r="AG149">
            <v>19</v>
          </cell>
          <cell r="AH149">
            <v>3.05328</v>
          </cell>
          <cell r="AI149">
            <v>15</v>
          </cell>
          <cell r="AJ149">
            <v>5.4312500000000004</v>
          </cell>
          <cell r="AK149">
            <v>12</v>
          </cell>
          <cell r="AL149">
            <v>20.81392</v>
          </cell>
          <cell r="AM149">
            <v>9</v>
          </cell>
          <cell r="AN149">
            <v>1767018</v>
          </cell>
          <cell r="AO149">
            <v>278</v>
          </cell>
          <cell r="AP149">
            <v>84896012</v>
          </cell>
          <cell r="AQ149">
            <v>327</v>
          </cell>
          <cell r="AR149">
            <v>0.13</v>
          </cell>
          <cell r="AS149">
            <v>7.5356832487070619E-2</v>
          </cell>
          <cell r="AT149">
            <v>0</v>
          </cell>
          <cell r="AU149">
            <v>0.13</v>
          </cell>
          <cell r="AV149">
            <v>158975</v>
          </cell>
          <cell r="AW149">
            <v>168</v>
          </cell>
          <cell r="AX149">
            <v>0</v>
          </cell>
          <cell r="AY149">
            <v>89</v>
          </cell>
          <cell r="AZ149">
            <v>2020</v>
          </cell>
          <cell r="BA149">
            <v>2011</v>
          </cell>
          <cell r="BB149">
            <v>0</v>
          </cell>
          <cell r="BC149">
            <v>267</v>
          </cell>
          <cell r="BD149">
            <v>84896012</v>
          </cell>
          <cell r="BE149">
            <v>327</v>
          </cell>
          <cell r="BF149">
            <v>427.1</v>
          </cell>
          <cell r="BG149">
            <v>264</v>
          </cell>
          <cell r="BH149">
            <v>198773.14914539919</v>
          </cell>
          <cell r="BI149">
            <v>315</v>
          </cell>
          <cell r="BJ149">
            <v>0</v>
          </cell>
          <cell r="BK149">
            <v>267</v>
          </cell>
          <cell r="BL149">
            <v>198773.14914539919</v>
          </cell>
          <cell r="BM149">
            <v>329</v>
          </cell>
          <cell r="BN149">
            <v>0</v>
          </cell>
          <cell r="BO149">
            <v>267</v>
          </cell>
          <cell r="BP149">
            <v>458438</v>
          </cell>
          <cell r="BQ149">
            <v>327</v>
          </cell>
          <cell r="BR149">
            <v>566144</v>
          </cell>
          <cell r="BS149">
            <v>259</v>
          </cell>
          <cell r="BT149">
            <v>0</v>
          </cell>
          <cell r="BU149">
            <v>272</v>
          </cell>
          <cell r="BV149">
            <v>269832</v>
          </cell>
          <cell r="BW149">
            <v>207</v>
          </cell>
          <cell r="BX149">
            <v>0</v>
          </cell>
          <cell r="BY149">
            <v>6</v>
          </cell>
          <cell r="BZ149">
            <v>1294414</v>
          </cell>
          <cell r="CA149">
            <v>288</v>
          </cell>
          <cell r="CB149">
            <v>11513</v>
          </cell>
          <cell r="CC149">
            <v>294</v>
          </cell>
          <cell r="CD149">
            <v>145000</v>
          </cell>
          <cell r="CE149">
            <v>198</v>
          </cell>
          <cell r="CF149">
            <v>0</v>
          </cell>
          <cell r="CG149">
            <v>2</v>
          </cell>
          <cell r="CH149">
            <v>56880</v>
          </cell>
          <cell r="CI149">
            <v>193</v>
          </cell>
          <cell r="CJ149">
            <v>0</v>
          </cell>
          <cell r="CK149">
            <v>329</v>
          </cell>
          <cell r="CL149">
            <v>56880</v>
          </cell>
          <cell r="CM149">
            <v>283</v>
          </cell>
          <cell r="CN149">
            <v>0</v>
          </cell>
          <cell r="CO149">
            <v>19</v>
          </cell>
          <cell r="CP149">
            <v>259211</v>
          </cell>
          <cell r="CQ149">
            <v>103</v>
          </cell>
          <cell r="CR149">
            <v>1767018</v>
          </cell>
          <cell r="CS149">
            <v>278</v>
          </cell>
          <cell r="CT149">
            <v>427.1</v>
          </cell>
          <cell r="CU149">
            <v>264</v>
          </cell>
          <cell r="CV149">
            <v>5768</v>
          </cell>
          <cell r="CW149">
            <v>184</v>
          </cell>
          <cell r="CX149">
            <v>2487856</v>
          </cell>
          <cell r="CY149">
            <v>267</v>
          </cell>
          <cell r="CZ149">
            <v>404.3</v>
          </cell>
          <cell r="DA149">
            <v>271</v>
          </cell>
          <cell r="DB149">
            <v>5883</v>
          </cell>
          <cell r="DC149">
            <v>185</v>
          </cell>
          <cell r="DD149">
            <v>2488148</v>
          </cell>
          <cell r="DE149">
            <v>269</v>
          </cell>
          <cell r="DF149">
            <v>292</v>
          </cell>
          <cell r="DG149">
            <v>277</v>
          </cell>
          <cell r="DH149">
            <v>109651</v>
          </cell>
          <cell r="DI149">
            <v>79</v>
          </cell>
          <cell r="DJ149" t="str">
            <v>101</v>
          </cell>
          <cell r="DK149">
            <v>615.79999999999995</v>
          </cell>
          <cell r="DL149">
            <v>620.5</v>
          </cell>
          <cell r="DM149">
            <v>623.4</v>
          </cell>
          <cell r="DN149">
            <v>596.5</v>
          </cell>
          <cell r="DO149">
            <v>568.4</v>
          </cell>
          <cell r="DP149">
            <v>554.6</v>
          </cell>
          <cell r="DQ149">
            <v>526.29999999999995</v>
          </cell>
          <cell r="DR149">
            <v>248</v>
          </cell>
          <cell r="DS149">
            <v>500.9</v>
          </cell>
          <cell r="DT149">
            <v>258</v>
          </cell>
          <cell r="DU149">
            <v>466.5</v>
          </cell>
          <cell r="DV149">
            <v>266</v>
          </cell>
          <cell r="DW149">
            <v>435.1</v>
          </cell>
          <cell r="DX149">
            <v>271</v>
          </cell>
          <cell r="DY149">
            <v>437.4</v>
          </cell>
          <cell r="DZ149">
            <v>270</v>
          </cell>
          <cell r="EA149">
            <v>437.9</v>
          </cell>
          <cell r="EB149">
            <v>268</v>
          </cell>
          <cell r="EC149">
            <v>420.2</v>
          </cell>
          <cell r="ED149">
            <v>270</v>
          </cell>
          <cell r="EE149">
            <v>427.1</v>
          </cell>
          <cell r="EF149">
            <v>263</v>
          </cell>
          <cell r="EG149">
            <v>404.3</v>
          </cell>
          <cell r="EH149">
            <v>271</v>
          </cell>
          <cell r="EI149">
            <v>4370.5614642592136</v>
          </cell>
          <cell r="EJ149">
            <v>166</v>
          </cell>
          <cell r="EK149">
            <v>3201.6176106851349</v>
          </cell>
          <cell r="EL149">
            <v>220</v>
          </cell>
          <cell r="EM149">
            <v>748343</v>
          </cell>
          <cell r="EN149">
            <v>1215.2370899642742</v>
          </cell>
          <cell r="EO149">
            <v>804602</v>
          </cell>
          <cell r="EP149">
            <v>1296.6994359387591</v>
          </cell>
          <cell r="EQ149">
            <v>867056</v>
          </cell>
          <cell r="ER149">
            <v>1390.8501764517164</v>
          </cell>
          <cell r="ES149">
            <v>919961</v>
          </cell>
          <cell r="ET149">
            <v>1542.2648784576697</v>
          </cell>
          <cell r="EU149">
            <v>1066561</v>
          </cell>
          <cell r="EV149">
            <v>1876.4268121041521</v>
          </cell>
          <cell r="EW149">
            <v>1056492</v>
          </cell>
          <cell r="EX149">
            <v>1904.9621348719797</v>
          </cell>
          <cell r="EY149">
            <v>1249033</v>
          </cell>
          <cell r="EZ149">
            <v>2373.2338970169108</v>
          </cell>
          <cell r="FA149">
            <v>1586832</v>
          </cell>
          <cell r="FB149">
            <v>3015.0712521375644</v>
          </cell>
          <cell r="FC149">
            <v>1272735</v>
          </cell>
          <cell r="FD149">
            <v>2540.8963865042924</v>
          </cell>
          <cell r="FE149">
            <v>1142154</v>
          </cell>
          <cell r="FF149">
            <v>2448.3472668810291</v>
          </cell>
          <cell r="FG149">
            <v>1339597</v>
          </cell>
          <cell r="FH149">
            <v>3078.8255573431393</v>
          </cell>
          <cell r="FI149">
            <v>1188543</v>
          </cell>
          <cell r="FJ149">
            <v>2717.2908093278465</v>
          </cell>
          <cell r="FK149">
            <v>1065313</v>
          </cell>
          <cell r="FL149">
            <v>2494.2940763287284</v>
          </cell>
          <cell r="FM149">
            <v>1033059</v>
          </cell>
          <cell r="FN149">
            <v>2555.1793222854317</v>
          </cell>
          <cell r="FO149">
            <v>0.20850302427640402</v>
          </cell>
          <cell r="FP149">
            <v>0.21071727500238319</v>
          </cell>
          <cell r="FQ149">
            <v>0.20569152249816267</v>
          </cell>
          <cell r="FR149">
            <v>0.21427085776493443</v>
          </cell>
          <cell r="FS149">
            <v>0.24117980265768785</v>
          </cell>
          <cell r="FT149">
            <v>0.23555243316469598</v>
          </cell>
          <cell r="FU149">
            <v>0.26457210458477154</v>
          </cell>
          <cell r="FV149">
            <v>0.44786391172505979</v>
          </cell>
          <cell r="FW149">
            <v>0.32097470530631472</v>
          </cell>
          <cell r="FX149">
            <v>0.29839655683217692</v>
          </cell>
          <cell r="FY149">
            <v>0.34125912569603412</v>
          </cell>
          <cell r="FZ149">
            <v>0.31079242444083194</v>
          </cell>
          <cell r="GA149">
            <v>0.29853511366782609</v>
          </cell>
          <cell r="GB149">
            <v>0.27054339087843216</v>
          </cell>
          <cell r="GC149">
            <v>2840780</v>
          </cell>
          <cell r="GD149">
            <v>3013794</v>
          </cell>
          <cell r="GE149">
            <v>3348266</v>
          </cell>
          <cell r="GF149">
            <v>3373488</v>
          </cell>
          <cell r="GG149">
            <v>3355704</v>
          </cell>
          <cell r="GH149">
            <v>3428675</v>
          </cell>
          <cell r="GI149">
            <v>3471922</v>
          </cell>
          <cell r="GJ149">
            <v>3543112</v>
          </cell>
          <cell r="GK149">
            <v>3965219</v>
          </cell>
          <cell r="GL149">
            <v>3827638</v>
          </cell>
          <cell r="GM149">
            <v>3925454</v>
          </cell>
          <cell r="GN149">
            <v>3824234.14</v>
          </cell>
          <cell r="GO149">
            <v>3691698</v>
          </cell>
          <cell r="GP149">
            <v>3818459.57</v>
          </cell>
          <cell r="GQ149">
            <v>0.15324637304114086</v>
          </cell>
          <cell r="GR149">
            <v>0.13282515748963608</v>
          </cell>
          <cell r="GS149">
            <v>0.19755763320336664</v>
          </cell>
          <cell r="GT149">
            <v>0.14706994102262422</v>
          </cell>
          <cell r="GU149">
            <v>1.5895601255953275E-2</v>
          </cell>
          <cell r="GV149">
            <v>-0.12277651303931433</v>
          </cell>
          <cell r="GW149">
            <v>-0.13997126002086455</v>
          </cell>
          <cell r="GX149">
            <v>-7.1394425214206636E-2</v>
          </cell>
          <cell r="GY149">
            <v>-7.3721365100338887E-2</v>
          </cell>
          <cell r="GZ149">
            <v>11.253469010175763</v>
          </cell>
          <cell r="HA149">
            <v>11.438975389251633</v>
          </cell>
          <cell r="HB149">
            <v>10.467266974933073</v>
          </cell>
          <cell r="HC149">
            <v>10.901243970550901</v>
          </cell>
          <cell r="HD149">
            <v>11.455411484519713</v>
          </cell>
          <cell r="HE149">
            <v>12.095522388059701</v>
          </cell>
          <cell r="HF149">
            <v>12.26376811594203</v>
          </cell>
          <cell r="HG149">
            <v>15.25357142857143</v>
          </cell>
          <cell r="HH149">
            <v>2834</v>
          </cell>
          <cell r="HI149" t="str">
            <v>Y</v>
          </cell>
        </row>
        <row r="150">
          <cell r="A150">
            <v>145</v>
          </cell>
          <cell r="B150">
            <v>2846</v>
          </cell>
          <cell r="C150" t="str">
            <v>Harris-Lake Park</v>
          </cell>
          <cell r="D150">
            <v>7.7678413290713131</v>
          </cell>
          <cell r="E150">
            <v>358</v>
          </cell>
          <cell r="F150">
            <v>5.4</v>
          </cell>
          <cell r="G150">
            <v>1</v>
          </cell>
          <cell r="H150">
            <v>2.3678425122466216</v>
          </cell>
          <cell r="I150">
            <v>354</v>
          </cell>
          <cell r="J150">
            <v>0</v>
          </cell>
          <cell r="K150">
            <v>272</v>
          </cell>
          <cell r="L150">
            <v>0</v>
          </cell>
          <cell r="M150">
            <v>310</v>
          </cell>
          <cell r="N150">
            <v>0</v>
          </cell>
          <cell r="O150">
            <v>6</v>
          </cell>
          <cell r="P150">
            <v>1.0852420719444</v>
          </cell>
          <cell r="Q150">
            <v>62</v>
          </cell>
          <cell r="R150">
            <v>0</v>
          </cell>
          <cell r="S150">
            <v>8</v>
          </cell>
          <cell r="T150">
            <v>8.8530834010157129</v>
          </cell>
          <cell r="U150">
            <v>354</v>
          </cell>
          <cell r="V150">
            <v>1.47712</v>
          </cell>
          <cell r="W150">
            <v>39</v>
          </cell>
          <cell r="X150">
            <v>0</v>
          </cell>
          <cell r="Y150">
            <v>1</v>
          </cell>
          <cell r="Z150">
            <v>0</v>
          </cell>
          <cell r="AA150">
            <v>249</v>
          </cell>
          <cell r="AB150">
            <v>0.33</v>
          </cell>
          <cell r="AC150">
            <v>1</v>
          </cell>
          <cell r="AD150">
            <v>0.33</v>
          </cell>
          <cell r="AE150">
            <v>244</v>
          </cell>
          <cell r="AF150">
            <v>0</v>
          </cell>
          <cell r="AG150">
            <v>19</v>
          </cell>
          <cell r="AH150">
            <v>1.90581</v>
          </cell>
          <cell r="AI150">
            <v>64</v>
          </cell>
          <cell r="AJ150">
            <v>3.7129300000000001</v>
          </cell>
          <cell r="AK150">
            <v>61</v>
          </cell>
          <cell r="AL150">
            <v>12.56601</v>
          </cell>
          <cell r="AM150">
            <v>310</v>
          </cell>
          <cell r="AN150">
            <v>1730747</v>
          </cell>
          <cell r="AO150">
            <v>281</v>
          </cell>
          <cell r="AP150">
            <v>135398363</v>
          </cell>
          <cell r="AQ150">
            <v>247</v>
          </cell>
          <cell r="AR150">
            <v>0</v>
          </cell>
          <cell r="AS150">
            <v>8.7555111838848121E-2</v>
          </cell>
          <cell r="AT150">
            <v>0</v>
          </cell>
          <cell r="AU150">
            <v>0</v>
          </cell>
          <cell r="AV150">
            <v>0</v>
          </cell>
          <cell r="AW150">
            <v>284</v>
          </cell>
          <cell r="AX150">
            <v>0</v>
          </cell>
          <cell r="AY150">
            <v>89</v>
          </cell>
          <cell r="AZ150">
            <v>0</v>
          </cell>
          <cell r="BA150">
            <v>2015</v>
          </cell>
          <cell r="BB150">
            <v>13118173</v>
          </cell>
          <cell r="BC150">
            <v>112</v>
          </cell>
          <cell r="BD150">
            <v>148516536</v>
          </cell>
          <cell r="BE150">
            <v>240</v>
          </cell>
          <cell r="BF150">
            <v>288</v>
          </cell>
          <cell r="BG150">
            <v>312</v>
          </cell>
          <cell r="BH150">
            <v>470133.20486111112</v>
          </cell>
          <cell r="BI150">
            <v>25</v>
          </cell>
          <cell r="BJ150">
            <v>45549.211805555555</v>
          </cell>
          <cell r="BK150">
            <v>21</v>
          </cell>
          <cell r="BL150">
            <v>515682.41666666669</v>
          </cell>
          <cell r="BM150">
            <v>19</v>
          </cell>
          <cell r="BN150">
            <v>8.8328029681489478E-2</v>
          </cell>
          <cell r="BO150">
            <v>52</v>
          </cell>
          <cell r="BP150">
            <v>731151</v>
          </cell>
          <cell r="BQ150">
            <v>252</v>
          </cell>
          <cell r="BR150">
            <v>320602</v>
          </cell>
          <cell r="BS150">
            <v>336</v>
          </cell>
          <cell r="BT150">
            <v>0</v>
          </cell>
          <cell r="BU150">
            <v>272</v>
          </cell>
          <cell r="BV150">
            <v>0</v>
          </cell>
          <cell r="BW150">
            <v>310</v>
          </cell>
          <cell r="BX150">
            <v>0</v>
          </cell>
          <cell r="BY150">
            <v>6</v>
          </cell>
          <cell r="BZ150">
            <v>1051753</v>
          </cell>
          <cell r="CA150">
            <v>318</v>
          </cell>
          <cell r="CB150">
            <v>146940</v>
          </cell>
          <cell r="CC150">
            <v>92</v>
          </cell>
          <cell r="CD150">
            <v>200000</v>
          </cell>
          <cell r="CE150">
            <v>128</v>
          </cell>
          <cell r="CF150">
            <v>0</v>
          </cell>
          <cell r="CG150">
            <v>2</v>
          </cell>
          <cell r="CH150">
            <v>0</v>
          </cell>
          <cell r="CI150">
            <v>249</v>
          </cell>
          <cell r="CJ150">
            <v>49010</v>
          </cell>
          <cell r="CK150">
            <v>227</v>
          </cell>
          <cell r="CL150">
            <v>49010</v>
          </cell>
          <cell r="CM150">
            <v>301</v>
          </cell>
          <cell r="CN150">
            <v>0</v>
          </cell>
          <cell r="CO150">
            <v>19</v>
          </cell>
          <cell r="CP150">
            <v>283044</v>
          </cell>
          <cell r="CQ150">
            <v>97</v>
          </cell>
          <cell r="CR150">
            <v>1730747</v>
          </cell>
          <cell r="CS150">
            <v>281</v>
          </cell>
          <cell r="CT150">
            <v>288</v>
          </cell>
          <cell r="CU150">
            <v>312</v>
          </cell>
          <cell r="CV150">
            <v>5839</v>
          </cell>
          <cell r="CW150">
            <v>67</v>
          </cell>
          <cell r="CX150">
            <v>1681632</v>
          </cell>
          <cell r="CY150">
            <v>315</v>
          </cell>
          <cell r="CZ150">
            <v>287</v>
          </cell>
          <cell r="DA150">
            <v>312</v>
          </cell>
          <cell r="DB150">
            <v>5954</v>
          </cell>
          <cell r="DC150">
            <v>67</v>
          </cell>
          <cell r="DD150">
            <v>1708798</v>
          </cell>
          <cell r="DE150">
            <v>315</v>
          </cell>
          <cell r="DF150">
            <v>27166</v>
          </cell>
          <cell r="DG150">
            <v>229</v>
          </cell>
          <cell r="DH150">
            <v>0</v>
          </cell>
          <cell r="DI150">
            <v>223</v>
          </cell>
          <cell r="DJ150" t="str">
            <v>No Guar</v>
          </cell>
          <cell r="DK150">
            <v>378</v>
          </cell>
          <cell r="DL150">
            <v>368</v>
          </cell>
          <cell r="DM150">
            <v>360</v>
          </cell>
          <cell r="DN150">
            <v>358</v>
          </cell>
          <cell r="DO150">
            <v>352</v>
          </cell>
          <cell r="DP150">
            <v>339</v>
          </cell>
          <cell r="DQ150">
            <v>333.3</v>
          </cell>
          <cell r="DR150">
            <v>319</v>
          </cell>
          <cell r="DS150">
            <v>313.7</v>
          </cell>
          <cell r="DT150">
            <v>321</v>
          </cell>
          <cell r="DU150">
            <v>297.2</v>
          </cell>
          <cell r="DV150">
            <v>326</v>
          </cell>
          <cell r="DW150">
            <v>299</v>
          </cell>
          <cell r="DX150">
            <v>321</v>
          </cell>
          <cell r="DY150">
            <v>301.10000000000002</v>
          </cell>
          <cell r="DZ150">
            <v>316</v>
          </cell>
          <cell r="EA150">
            <v>290.2</v>
          </cell>
          <cell r="EB150">
            <v>321</v>
          </cell>
          <cell r="EC150">
            <v>289.10000000000002</v>
          </cell>
          <cell r="ED150">
            <v>314</v>
          </cell>
          <cell r="EE150">
            <v>288</v>
          </cell>
          <cell r="EF150">
            <v>312</v>
          </cell>
          <cell r="EG150">
            <v>287</v>
          </cell>
          <cell r="EH150">
            <v>311</v>
          </cell>
          <cell r="EI150">
            <v>6030.4773519163764</v>
          </cell>
          <cell r="EJ150">
            <v>37</v>
          </cell>
          <cell r="EK150">
            <v>3664.6445993031357</v>
          </cell>
          <cell r="EL150">
            <v>127</v>
          </cell>
          <cell r="EM150">
            <v>811993</v>
          </cell>
          <cell r="EN150">
            <v>2148.1296296296296</v>
          </cell>
          <cell r="EO150">
            <v>737049</v>
          </cell>
          <cell r="EP150">
            <v>2002.8505434782608</v>
          </cell>
          <cell r="EQ150">
            <v>729471</v>
          </cell>
          <cell r="ER150">
            <v>2026.3083333333334</v>
          </cell>
          <cell r="ES150">
            <v>810604</v>
          </cell>
          <cell r="ET150">
            <v>2264.2569832402237</v>
          </cell>
          <cell r="EU150">
            <v>883726</v>
          </cell>
          <cell r="EV150">
            <v>2510.5852272727275</v>
          </cell>
          <cell r="EW150">
            <v>1009007</v>
          </cell>
          <cell r="EX150">
            <v>2976.4218289085547</v>
          </cell>
          <cell r="EY150">
            <v>1130281</v>
          </cell>
          <cell r="EZ150">
            <v>3391.182118211821</v>
          </cell>
          <cell r="FA150">
            <v>1322992</v>
          </cell>
          <cell r="FB150">
            <v>3969.3729372937291</v>
          </cell>
          <cell r="FC150">
            <v>1435047</v>
          </cell>
          <cell r="FD150">
            <v>4574.5839974497931</v>
          </cell>
          <cell r="FE150">
            <v>1448045</v>
          </cell>
          <cell r="FF150">
            <v>4872.2913862718706</v>
          </cell>
          <cell r="FG150">
            <v>1508362</v>
          </cell>
          <cell r="FH150">
            <v>5044.6889632107022</v>
          </cell>
          <cell r="FI150">
            <v>1642005</v>
          </cell>
          <cell r="FJ150">
            <v>5453.3543673198265</v>
          </cell>
          <cell r="FK150">
            <v>1779484</v>
          </cell>
          <cell r="FL150">
            <v>6178.7638888888887</v>
          </cell>
          <cell r="FM150">
            <v>1923466</v>
          </cell>
          <cell r="FN150">
            <v>6701.97212543554</v>
          </cell>
          <cell r="FO150">
            <v>0.29100395797465234</v>
          </cell>
          <cell r="FP150">
            <v>0.25650048025390815</v>
          </cell>
          <cell r="FQ150">
            <v>0.25344219099495735</v>
          </cell>
          <cell r="FR150">
            <v>0.27306864513008089</v>
          </cell>
          <cell r="FS150">
            <v>0.2700182532713199</v>
          </cell>
          <cell r="FT150">
            <v>0.29589943125532631</v>
          </cell>
          <cell r="FU150">
            <v>0.30967748122190819</v>
          </cell>
          <cell r="FV150">
            <v>0.56202633170884231</v>
          </cell>
          <cell r="FW150">
            <v>0.60853438339887767</v>
          </cell>
          <cell r="FX150">
            <v>0.5513186309447663</v>
          </cell>
          <cell r="FY150">
            <v>0.55549429889542823</v>
          </cell>
          <cell r="FZ150">
            <v>0.63374012828767756</v>
          </cell>
          <cell r="GA150">
            <v>0.64370877983985086</v>
          </cell>
          <cell r="GB150">
            <v>0.69565898084747357</v>
          </cell>
          <cell r="GC150">
            <v>1978323</v>
          </cell>
          <cell r="GD150">
            <v>2136431</v>
          </cell>
          <cell r="GE150">
            <v>2148783</v>
          </cell>
          <cell r="GF150">
            <v>2157895</v>
          </cell>
          <cell r="GG150">
            <v>2389112</v>
          </cell>
          <cell r="GH150">
            <v>2400959</v>
          </cell>
          <cell r="GI150">
            <v>2519584</v>
          </cell>
          <cell r="GJ150">
            <v>2353968</v>
          </cell>
          <cell r="GK150">
            <v>2358202</v>
          </cell>
          <cell r="GL150">
            <v>2626512</v>
          </cell>
          <cell r="GM150">
            <v>2715351</v>
          </cell>
          <cell r="GN150">
            <v>2590975.27</v>
          </cell>
          <cell r="GO150">
            <v>2626945</v>
          </cell>
          <cell r="GP150">
            <v>2764955.32</v>
          </cell>
          <cell r="GQ150">
            <v>0.26826647594465602</v>
          </cell>
          <cell r="GR150">
            <v>0.26842777573572024</v>
          </cell>
          <cell r="GS150">
            <v>0.3275209421551355</v>
          </cell>
          <cell r="GT150">
            <v>0.34805703430461743</v>
          </cell>
          <cell r="GU150">
            <v>0.27414022787535136</v>
          </cell>
          <cell r="GV150">
            <v>0.18597587297690318</v>
          </cell>
          <cell r="GW150">
            <v>0.21576884238975619</v>
          </cell>
          <cell r="GX150">
            <v>0.25893795726587088</v>
          </cell>
          <cell r="GY150">
            <v>0.26216495134650569</v>
          </cell>
          <cell r="GZ150">
            <v>11.762264150943397</v>
          </cell>
          <cell r="HA150">
            <v>11.751937984496124</v>
          </cell>
          <cell r="HB150">
            <v>11.96078431372549</v>
          </cell>
          <cell r="HC150">
            <v>11.426987060998153</v>
          </cell>
          <cell r="HD150">
            <v>12.427652733118972</v>
          </cell>
          <cell r="HE150">
            <v>12.167051578137029</v>
          </cell>
          <cell r="HF150">
            <v>12.441187813343618</v>
          </cell>
          <cell r="HG150">
            <v>9.931034482758621</v>
          </cell>
          <cell r="HH150">
            <v>2846</v>
          </cell>
          <cell r="HI150" t="str">
            <v>Y</v>
          </cell>
        </row>
        <row r="151">
          <cell r="A151">
            <v>146</v>
          </cell>
          <cell r="B151">
            <v>2862</v>
          </cell>
          <cell r="C151" t="str">
            <v>Hartley-Melvin-Sanborn</v>
          </cell>
          <cell r="D151">
            <v>11.575881060661033</v>
          </cell>
          <cell r="E151">
            <v>221</v>
          </cell>
          <cell r="F151">
            <v>5.4</v>
          </cell>
          <cell r="G151">
            <v>1</v>
          </cell>
          <cell r="H151">
            <v>4.3501305983693888</v>
          </cell>
          <cell r="I151">
            <v>203</v>
          </cell>
          <cell r="J151">
            <v>0.12924257860897406</v>
          </cell>
          <cell r="K151">
            <v>253</v>
          </cell>
          <cell r="L151">
            <v>1.696508292666564</v>
          </cell>
          <cell r="M151">
            <v>171</v>
          </cell>
          <cell r="N151">
            <v>0</v>
          </cell>
          <cell r="O151">
            <v>6</v>
          </cell>
          <cell r="P151">
            <v>0.13301605108645334</v>
          </cell>
          <cell r="Q151">
            <v>244</v>
          </cell>
          <cell r="R151">
            <v>0</v>
          </cell>
          <cell r="S151">
            <v>8</v>
          </cell>
          <cell r="T151">
            <v>11.708897111747486</v>
          </cell>
          <cell r="U151">
            <v>247</v>
          </cell>
          <cell r="V151">
            <v>0.61897999999999997</v>
          </cell>
          <cell r="W151">
            <v>263</v>
          </cell>
          <cell r="X151">
            <v>0</v>
          </cell>
          <cell r="Y151">
            <v>1</v>
          </cell>
          <cell r="Z151">
            <v>0.27255000000000001</v>
          </cell>
          <cell r="AA151">
            <v>210</v>
          </cell>
          <cell r="AB151">
            <v>0.33</v>
          </cell>
          <cell r="AC151">
            <v>1</v>
          </cell>
          <cell r="AD151">
            <v>0.60255000000000003</v>
          </cell>
          <cell r="AE151">
            <v>205</v>
          </cell>
          <cell r="AF151">
            <v>0</v>
          </cell>
          <cell r="AG151">
            <v>19</v>
          </cell>
          <cell r="AH151">
            <v>0</v>
          </cell>
          <cell r="AI151">
            <v>184</v>
          </cell>
          <cell r="AJ151">
            <v>1.22153</v>
          </cell>
          <cell r="AK151">
            <v>305</v>
          </cell>
          <cell r="AL151">
            <v>12.930429999999999</v>
          </cell>
          <cell r="AM151">
            <v>293</v>
          </cell>
          <cell r="AN151">
            <v>2836844</v>
          </cell>
          <cell r="AO151">
            <v>168</v>
          </cell>
          <cell r="AP151">
            <v>218101498</v>
          </cell>
          <cell r="AQ151">
            <v>139</v>
          </cell>
          <cell r="AR151">
            <v>0.04</v>
          </cell>
          <cell r="AS151">
            <v>4.1283463755269659E-2</v>
          </cell>
          <cell r="AT151">
            <v>0.03</v>
          </cell>
          <cell r="AU151">
            <v>7.0000000000000007E-2</v>
          </cell>
          <cell r="AV151">
            <v>130266</v>
          </cell>
          <cell r="AW151">
            <v>195</v>
          </cell>
          <cell r="AX151">
            <v>97699</v>
          </cell>
          <cell r="AY151">
            <v>42</v>
          </cell>
          <cell r="AZ151">
            <v>2014</v>
          </cell>
          <cell r="BA151">
            <v>2011</v>
          </cell>
          <cell r="BB151">
            <v>27713062</v>
          </cell>
          <cell r="BC151">
            <v>66</v>
          </cell>
          <cell r="BD151">
            <v>245814560</v>
          </cell>
          <cell r="BE151">
            <v>122</v>
          </cell>
          <cell r="BF151">
            <v>667.4</v>
          </cell>
          <cell r="BG151">
            <v>171</v>
          </cell>
          <cell r="BH151">
            <v>326792.77494755771</v>
          </cell>
          <cell r="BI151">
            <v>114</v>
          </cell>
          <cell r="BJ151">
            <v>41523.916691639199</v>
          </cell>
          <cell r="BK151">
            <v>22</v>
          </cell>
          <cell r="BL151">
            <v>368316.69163919688</v>
          </cell>
          <cell r="BM151">
            <v>88</v>
          </cell>
          <cell r="BN151">
            <v>0.11273970915311118</v>
          </cell>
          <cell r="BO151">
            <v>29</v>
          </cell>
          <cell r="BP151">
            <v>1177748</v>
          </cell>
          <cell r="BQ151">
            <v>141</v>
          </cell>
          <cell r="BR151">
            <v>948770</v>
          </cell>
          <cell r="BS151">
            <v>144</v>
          </cell>
          <cell r="BT151">
            <v>28188</v>
          </cell>
          <cell r="BU151">
            <v>244</v>
          </cell>
          <cell r="BV151">
            <v>370011</v>
          </cell>
          <cell r="BW151">
            <v>153</v>
          </cell>
          <cell r="BX151">
            <v>0</v>
          </cell>
          <cell r="BY151">
            <v>6</v>
          </cell>
          <cell r="BZ151">
            <v>2524717</v>
          </cell>
          <cell r="CA151">
            <v>153</v>
          </cell>
          <cell r="CB151">
            <v>29011</v>
          </cell>
          <cell r="CC151">
            <v>227</v>
          </cell>
          <cell r="CD151">
            <v>135000</v>
          </cell>
          <cell r="CE151">
            <v>203</v>
          </cell>
          <cell r="CF151">
            <v>0</v>
          </cell>
          <cell r="CG151">
            <v>2</v>
          </cell>
          <cell r="CH151">
            <v>66997</v>
          </cell>
          <cell r="CI151">
            <v>182</v>
          </cell>
          <cell r="CJ151">
            <v>81119</v>
          </cell>
          <cell r="CK151">
            <v>112</v>
          </cell>
          <cell r="CL151">
            <v>148116</v>
          </cell>
          <cell r="CM151">
            <v>164</v>
          </cell>
          <cell r="CN151">
            <v>0</v>
          </cell>
          <cell r="CO151">
            <v>19</v>
          </cell>
          <cell r="CP151">
            <v>0</v>
          </cell>
          <cell r="CQ151">
            <v>185</v>
          </cell>
          <cell r="CR151">
            <v>2836844</v>
          </cell>
          <cell r="CS151">
            <v>168</v>
          </cell>
          <cell r="CT151">
            <v>667.4</v>
          </cell>
          <cell r="CU151">
            <v>171</v>
          </cell>
          <cell r="CV151">
            <v>5815</v>
          </cell>
          <cell r="CW151">
            <v>100</v>
          </cell>
          <cell r="CX151">
            <v>3953218</v>
          </cell>
          <cell r="CY151">
            <v>166</v>
          </cell>
          <cell r="CZ151">
            <v>669.1</v>
          </cell>
          <cell r="DA151">
            <v>165</v>
          </cell>
          <cell r="DB151">
            <v>5930</v>
          </cell>
          <cell r="DC151">
            <v>100</v>
          </cell>
          <cell r="DD151">
            <v>3995929</v>
          </cell>
          <cell r="DE151">
            <v>166</v>
          </cell>
          <cell r="DF151">
            <v>42711</v>
          </cell>
          <cell r="DG151">
            <v>181</v>
          </cell>
          <cell r="DH151">
            <v>28166</v>
          </cell>
          <cell r="DI151">
            <v>183</v>
          </cell>
          <cell r="DJ151" t="str">
            <v>Scale down</v>
          </cell>
          <cell r="DK151">
            <v>952</v>
          </cell>
          <cell r="DL151">
            <v>979.1</v>
          </cell>
          <cell r="DM151">
            <v>951.2</v>
          </cell>
          <cell r="DN151">
            <v>916.1</v>
          </cell>
          <cell r="DO151">
            <v>902.2</v>
          </cell>
          <cell r="DP151">
            <v>885.1</v>
          </cell>
          <cell r="DQ151">
            <v>882.2</v>
          </cell>
          <cell r="DR151">
            <v>131</v>
          </cell>
          <cell r="DS151">
            <v>837.2</v>
          </cell>
          <cell r="DT151">
            <v>137</v>
          </cell>
          <cell r="DU151">
            <v>810.3</v>
          </cell>
          <cell r="DV151">
            <v>142</v>
          </cell>
          <cell r="DW151">
            <v>777.8</v>
          </cell>
          <cell r="DX151">
            <v>147</v>
          </cell>
          <cell r="DY151">
            <v>737.5</v>
          </cell>
          <cell r="DZ151">
            <v>157</v>
          </cell>
          <cell r="EA151">
            <v>701.2</v>
          </cell>
          <cell r="EB151">
            <v>169</v>
          </cell>
          <cell r="EC151">
            <v>683.1</v>
          </cell>
          <cell r="ED151">
            <v>168</v>
          </cell>
          <cell r="EE151">
            <v>667.4</v>
          </cell>
          <cell r="EF151">
            <v>171</v>
          </cell>
          <cell r="EG151">
            <v>669.1</v>
          </cell>
          <cell r="EH151">
            <v>165</v>
          </cell>
          <cell r="EI151">
            <v>4239.790763712449</v>
          </cell>
          <cell r="EJ151">
            <v>186</v>
          </cell>
          <cell r="EK151">
            <v>3773.3029442534748</v>
          </cell>
          <cell r="EL151">
            <v>118</v>
          </cell>
          <cell r="EM151">
            <v>1524160</v>
          </cell>
          <cell r="EN151">
            <v>1601.0084033613446</v>
          </cell>
          <cell r="EO151">
            <v>1681066</v>
          </cell>
          <cell r="EP151">
            <v>1716.9502604432641</v>
          </cell>
          <cell r="EQ151">
            <v>1612836</v>
          </cell>
          <cell r="ER151">
            <v>1695.5803195962994</v>
          </cell>
          <cell r="ES151">
            <v>1565035</v>
          </cell>
          <cell r="ET151">
            <v>1708.3669905032202</v>
          </cell>
          <cell r="EU151">
            <v>1414857</v>
          </cell>
          <cell r="EV151">
            <v>1568.2298825094213</v>
          </cell>
          <cell r="EW151">
            <v>1294547</v>
          </cell>
          <cell r="EX151">
            <v>1462.5997062478816</v>
          </cell>
          <cell r="EY151">
            <v>1270800</v>
          </cell>
          <cell r="EZ151">
            <v>1440.4896848787123</v>
          </cell>
          <cell r="FA151">
            <v>1257904</v>
          </cell>
          <cell r="FB151">
            <v>1425.8716844253004</v>
          </cell>
          <cell r="FC151">
            <v>1316266</v>
          </cell>
          <cell r="FD151">
            <v>1572.2240802675585</v>
          </cell>
          <cell r="FE151">
            <v>1216187</v>
          </cell>
          <cell r="FF151">
            <v>1500.9095396766631</v>
          </cell>
          <cell r="FG151">
            <v>1632670</v>
          </cell>
          <cell r="FH151">
            <v>2099.0871689380306</v>
          </cell>
          <cell r="FI151">
            <v>1496592</v>
          </cell>
          <cell r="FJ151">
            <v>2029.2772881355932</v>
          </cell>
          <cell r="FK151">
            <v>1329644</v>
          </cell>
          <cell r="FL151">
            <v>1992.2744980521427</v>
          </cell>
          <cell r="FM151">
            <v>1108435</v>
          </cell>
          <cell r="FN151">
            <v>1656.6058885069497</v>
          </cell>
          <cell r="FO151">
            <v>0.24775407040451033</v>
          </cell>
          <cell r="FP151">
            <v>0.25982665713748726</v>
          </cell>
          <cell r="FQ151">
            <v>0.2327118827728514</v>
          </cell>
          <cell r="FR151">
            <v>0.23107654604839151</v>
          </cell>
          <cell r="FS151">
            <v>0.20583624370099257</v>
          </cell>
          <cell r="FT151">
            <v>0.18884543842862958</v>
          </cell>
          <cell r="FU151">
            <v>0.18211221798436972</v>
          </cell>
          <cell r="FV151">
            <v>0.22308242212224325</v>
          </cell>
          <cell r="FW151">
            <v>0.23344063639089999</v>
          </cell>
          <cell r="FX151">
            <v>0.20975446289210378</v>
          </cell>
          <cell r="FY151">
            <v>0.26329777369231638</v>
          </cell>
          <cell r="FZ151">
            <v>0.24576871207558176</v>
          </cell>
          <cell r="GA151">
            <v>0.2206212299757517</v>
          </cell>
          <cell r="GB151">
            <v>0.17046384289165439</v>
          </cell>
          <cell r="GC151">
            <v>4627747</v>
          </cell>
          <cell r="GD151">
            <v>4788886</v>
          </cell>
          <cell r="GE151">
            <v>5317777</v>
          </cell>
          <cell r="GF151">
            <v>5207764</v>
          </cell>
          <cell r="GG151">
            <v>5458845</v>
          </cell>
          <cell r="GH151">
            <v>5560514</v>
          </cell>
          <cell r="GI151">
            <v>5707315</v>
          </cell>
          <cell r="GJ151">
            <v>5638741</v>
          </cell>
          <cell r="GK151">
            <v>5638547</v>
          </cell>
          <cell r="GL151">
            <v>5798146</v>
          </cell>
          <cell r="GM151">
            <v>6200850</v>
          </cell>
          <cell r="GN151">
            <v>6089432.5700000003</v>
          </cell>
          <cell r="GO151">
            <v>6187990</v>
          </cell>
          <cell r="GP151">
            <v>6502463.9899999993</v>
          </cell>
          <cell r="GQ151">
            <v>0.21950412935625291</v>
          </cell>
          <cell r="GR151">
            <v>0.18022198048630997</v>
          </cell>
          <cell r="GS151">
            <v>0.19273069917096175</v>
          </cell>
          <cell r="GT151">
            <v>0.19190411428238732</v>
          </cell>
          <cell r="GU151">
            <v>0.16925370548784963</v>
          </cell>
          <cell r="GV151">
            <v>0.10904905471725715</v>
          </cell>
          <cell r="GW151">
            <v>8.6992221342735557E-2</v>
          </cell>
          <cell r="GX151">
            <v>4.110131968773964E-2</v>
          </cell>
          <cell r="GY151">
            <v>-3.5913592066714455E-2</v>
          </cell>
          <cell r="GZ151">
            <v>11.301759133964817</v>
          </cell>
          <cell r="HA151">
            <v>11.317581653926336</v>
          </cell>
          <cell r="HB151">
            <v>11.308960573476702</v>
          </cell>
          <cell r="HC151">
            <v>11.051073279052554</v>
          </cell>
          <cell r="HD151">
            <v>11.512987012987013</v>
          </cell>
          <cell r="HE151">
            <v>11.423140495867768</v>
          </cell>
          <cell r="HF151">
            <v>11.815652173913042</v>
          </cell>
          <cell r="HG151">
            <v>10.940983606557376</v>
          </cell>
          <cell r="HH151">
            <v>2862</v>
          </cell>
          <cell r="HI151" t="str">
            <v>Y</v>
          </cell>
        </row>
        <row r="152">
          <cell r="A152">
            <v>147</v>
          </cell>
          <cell r="B152">
            <v>2977</v>
          </cell>
          <cell r="C152" t="str">
            <v>Highland</v>
          </cell>
          <cell r="D152">
            <v>12.359225565492757</v>
          </cell>
          <cell r="E152">
            <v>168</v>
          </cell>
          <cell r="F152">
            <v>5.4</v>
          </cell>
          <cell r="G152">
            <v>1</v>
          </cell>
          <cell r="H152">
            <v>4.8008164916056808</v>
          </cell>
          <cell r="I152">
            <v>138</v>
          </cell>
          <cell r="J152">
            <v>0</v>
          </cell>
          <cell r="K152">
            <v>272</v>
          </cell>
          <cell r="L152">
            <v>2.1584111158748045</v>
          </cell>
          <cell r="M152">
            <v>123</v>
          </cell>
          <cell r="N152">
            <v>0</v>
          </cell>
          <cell r="O152">
            <v>6</v>
          </cell>
          <cell r="P152">
            <v>0.16925867532305511</v>
          </cell>
          <cell r="Q152">
            <v>226</v>
          </cell>
          <cell r="R152">
            <v>0</v>
          </cell>
          <cell r="S152">
            <v>8</v>
          </cell>
          <cell r="T152">
            <v>12.528484240815812</v>
          </cell>
          <cell r="U152">
            <v>195</v>
          </cell>
          <cell r="V152">
            <v>1.2100200000000001</v>
          </cell>
          <cell r="W152">
            <v>68</v>
          </cell>
          <cell r="X152">
            <v>0</v>
          </cell>
          <cell r="Y152">
            <v>1</v>
          </cell>
          <cell r="Z152">
            <v>1.34</v>
          </cell>
          <cell r="AA152">
            <v>2</v>
          </cell>
          <cell r="AB152">
            <v>0.33</v>
          </cell>
          <cell r="AC152">
            <v>1</v>
          </cell>
          <cell r="AD152">
            <v>1.6700000000000002</v>
          </cell>
          <cell r="AE152">
            <v>2</v>
          </cell>
          <cell r="AF152">
            <v>0</v>
          </cell>
          <cell r="AG152">
            <v>19</v>
          </cell>
          <cell r="AH152">
            <v>1.0213300000000001</v>
          </cell>
          <cell r="AI152">
            <v>134</v>
          </cell>
          <cell r="AJ152">
            <v>3.9013499999999999</v>
          </cell>
          <cell r="AK152">
            <v>52</v>
          </cell>
          <cell r="AL152">
            <v>16.429829999999999</v>
          </cell>
          <cell r="AM152">
            <v>104</v>
          </cell>
          <cell r="AN152">
            <v>2712687</v>
          </cell>
          <cell r="AO152">
            <v>183</v>
          </cell>
          <cell r="AP152">
            <v>152890243</v>
          </cell>
          <cell r="AQ152">
            <v>229</v>
          </cell>
          <cell r="AR152">
            <v>0.08</v>
          </cell>
          <cell r="AS152">
            <v>7.4274578453687706E-2</v>
          </cell>
          <cell r="AT152">
            <v>0</v>
          </cell>
          <cell r="AU152">
            <v>0.08</v>
          </cell>
          <cell r="AV152">
            <v>254050</v>
          </cell>
          <cell r="AW152">
            <v>94</v>
          </cell>
          <cell r="AX152">
            <v>0</v>
          </cell>
          <cell r="AY152">
            <v>89</v>
          </cell>
          <cell r="AZ152">
            <v>2012</v>
          </cell>
          <cell r="BA152">
            <v>2011</v>
          </cell>
          <cell r="BB152">
            <v>74582049</v>
          </cell>
          <cell r="BC152">
            <v>26</v>
          </cell>
          <cell r="BD152">
            <v>227472292</v>
          </cell>
          <cell r="BE152">
            <v>141</v>
          </cell>
          <cell r="BF152">
            <v>653.6</v>
          </cell>
          <cell r="BG152">
            <v>178</v>
          </cell>
          <cell r="BH152">
            <v>233920.20042839655</v>
          </cell>
          <cell r="BI152">
            <v>260</v>
          </cell>
          <cell r="BJ152">
            <v>114109.62209302325</v>
          </cell>
          <cell r="BK152">
            <v>3</v>
          </cell>
          <cell r="BL152">
            <v>348029.82252141979</v>
          </cell>
          <cell r="BM152">
            <v>108</v>
          </cell>
          <cell r="BN152">
            <v>0.32787311520121315</v>
          </cell>
          <cell r="BO152">
            <v>3</v>
          </cell>
          <cell r="BP152">
            <v>825607</v>
          </cell>
          <cell r="BQ152">
            <v>232</v>
          </cell>
          <cell r="BR152">
            <v>733998</v>
          </cell>
          <cell r="BS152">
            <v>199</v>
          </cell>
          <cell r="BT152">
            <v>0</v>
          </cell>
          <cell r="BU152">
            <v>272</v>
          </cell>
          <cell r="BV152">
            <v>330000</v>
          </cell>
          <cell r="BW152">
            <v>182</v>
          </cell>
          <cell r="BX152">
            <v>0</v>
          </cell>
          <cell r="BY152">
            <v>6</v>
          </cell>
          <cell r="BZ152">
            <v>1889605</v>
          </cell>
          <cell r="CA152">
            <v>215</v>
          </cell>
          <cell r="CB152">
            <v>25878</v>
          </cell>
          <cell r="CC152">
            <v>242</v>
          </cell>
          <cell r="CD152">
            <v>185000</v>
          </cell>
          <cell r="CE152">
            <v>151</v>
          </cell>
          <cell r="CF152">
            <v>0</v>
          </cell>
          <cell r="CG152">
            <v>2</v>
          </cell>
          <cell r="CH152">
            <v>304813</v>
          </cell>
          <cell r="CI152">
            <v>50</v>
          </cell>
          <cell r="CJ152">
            <v>75066</v>
          </cell>
          <cell r="CK152">
            <v>132</v>
          </cell>
          <cell r="CL152">
            <v>379879</v>
          </cell>
          <cell r="CM152">
            <v>59</v>
          </cell>
          <cell r="CN152">
            <v>0</v>
          </cell>
          <cell r="CO152">
            <v>19</v>
          </cell>
          <cell r="CP152">
            <v>232325</v>
          </cell>
          <cell r="CQ152">
            <v>112</v>
          </cell>
          <cell r="CR152">
            <v>2712687</v>
          </cell>
          <cell r="CS152">
            <v>183</v>
          </cell>
          <cell r="CT152">
            <v>653.6</v>
          </cell>
          <cell r="CU152">
            <v>178</v>
          </cell>
          <cell r="CV152">
            <v>5768</v>
          </cell>
          <cell r="CW152">
            <v>184</v>
          </cell>
          <cell r="CX152">
            <v>3769965</v>
          </cell>
          <cell r="CY152">
            <v>180</v>
          </cell>
          <cell r="CZ152">
            <v>669.8</v>
          </cell>
          <cell r="DA152">
            <v>164</v>
          </cell>
          <cell r="DB152">
            <v>5883</v>
          </cell>
          <cell r="DC152">
            <v>185</v>
          </cell>
          <cell r="DD152">
            <v>3940433</v>
          </cell>
          <cell r="DE152">
            <v>171</v>
          </cell>
          <cell r="DF152">
            <v>170468</v>
          </cell>
          <cell r="DG152">
            <v>68</v>
          </cell>
          <cell r="DH152">
            <v>0</v>
          </cell>
          <cell r="DI152">
            <v>223</v>
          </cell>
          <cell r="DJ152" t="str">
            <v>No Guar</v>
          </cell>
          <cell r="DK152">
            <v>593.6</v>
          </cell>
          <cell r="DL152">
            <v>623.6</v>
          </cell>
          <cell r="DM152">
            <v>619.70000000000005</v>
          </cell>
          <cell r="DN152">
            <v>632.9</v>
          </cell>
          <cell r="DO152">
            <v>648.70000000000005</v>
          </cell>
          <cell r="DP152">
            <v>649.70000000000005</v>
          </cell>
          <cell r="DQ152">
            <v>624.6</v>
          </cell>
          <cell r="DR152">
            <v>207</v>
          </cell>
          <cell r="DS152">
            <v>641.29999999999995</v>
          </cell>
          <cell r="DT152">
            <v>199</v>
          </cell>
          <cell r="DU152">
            <v>629.70000000000005</v>
          </cell>
          <cell r="DV152">
            <v>199</v>
          </cell>
          <cell r="DW152">
            <v>660</v>
          </cell>
          <cell r="DX152">
            <v>185</v>
          </cell>
          <cell r="DY152">
            <v>651</v>
          </cell>
          <cell r="DZ152">
            <v>187</v>
          </cell>
          <cell r="EA152">
            <v>654.6</v>
          </cell>
          <cell r="EB152">
            <v>184</v>
          </cell>
          <cell r="EC152">
            <v>650</v>
          </cell>
          <cell r="ED152">
            <v>184</v>
          </cell>
          <cell r="EE152">
            <v>653.6</v>
          </cell>
          <cell r="EF152">
            <v>178</v>
          </cell>
          <cell r="EG152">
            <v>669.8</v>
          </cell>
          <cell r="EH152">
            <v>164</v>
          </cell>
          <cell r="EI152">
            <v>4049.9955210510602</v>
          </cell>
          <cell r="EJ152">
            <v>215</v>
          </cell>
          <cell r="EK152">
            <v>2821.1481039116156</v>
          </cell>
          <cell r="EL152">
            <v>291</v>
          </cell>
          <cell r="EM152">
            <v>-84428</v>
          </cell>
          <cell r="EN152">
            <v>-142.23045822102426</v>
          </cell>
          <cell r="EO152">
            <v>133787</v>
          </cell>
          <cell r="EP152">
            <v>214.53976908274535</v>
          </cell>
          <cell r="EQ152">
            <v>143380</v>
          </cell>
          <cell r="ER152">
            <v>231.37001775052443</v>
          </cell>
          <cell r="ES152">
            <v>258144</v>
          </cell>
          <cell r="ET152">
            <v>407.87486174751149</v>
          </cell>
          <cell r="EU152">
            <v>408300</v>
          </cell>
          <cell r="EV152">
            <v>629.41267149683983</v>
          </cell>
          <cell r="EW152">
            <v>385562</v>
          </cell>
          <cell r="EX152">
            <v>593.44620594120363</v>
          </cell>
          <cell r="EY152">
            <v>537543</v>
          </cell>
          <cell r="EZ152">
            <v>860.61959654178668</v>
          </cell>
          <cell r="FA152">
            <v>620958</v>
          </cell>
          <cell r="FB152">
            <v>994.16906820365034</v>
          </cell>
          <cell r="FC152">
            <v>763585</v>
          </cell>
          <cell r="FD152">
            <v>1190.6829876812726</v>
          </cell>
          <cell r="FE152">
            <v>855479</v>
          </cell>
          <cell r="FF152">
            <v>1358.5501032237573</v>
          </cell>
          <cell r="FG152">
            <v>927391</v>
          </cell>
          <cell r="FH152">
            <v>1405.1378787878789</v>
          </cell>
          <cell r="FI152">
            <v>790834</v>
          </cell>
          <cell r="FJ152">
            <v>1214.7987711213518</v>
          </cell>
          <cell r="FK152">
            <v>734482</v>
          </cell>
          <cell r="FL152">
            <v>1123.7484700122397</v>
          </cell>
          <cell r="FM152">
            <v>421702</v>
          </cell>
          <cell r="FN152">
            <v>629.59390862944167</v>
          </cell>
          <cell r="FO152">
            <v>-2.8155730925816247E-2</v>
          </cell>
          <cell r="FP152">
            <v>4.1363329298625573E-2</v>
          </cell>
          <cell r="FQ152">
            <v>4.0706703347557112E-2</v>
          </cell>
          <cell r="FR152">
            <v>6.8486052954758361E-2</v>
          </cell>
          <cell r="FS152">
            <v>9.7456209151574838E-2</v>
          </cell>
          <cell r="FT152">
            <v>8.5071577710373769E-2</v>
          </cell>
          <cell r="FU152">
            <v>0.11316906779937561</v>
          </cell>
          <cell r="FV152">
            <v>0.14291464794703376</v>
          </cell>
          <cell r="FW152">
            <v>0.17181487640943957</v>
          </cell>
          <cell r="FX152">
            <v>0.18206980244462645</v>
          </cell>
          <cell r="FY152">
            <v>0.16282901032220232</v>
          </cell>
          <cell r="FZ152">
            <v>0.14088384551156438</v>
          </cell>
          <cell r="GA152">
            <v>0.12228980747333076</v>
          </cell>
          <cell r="GB152">
            <v>6.3441944233233905E-2</v>
          </cell>
          <cell r="GC152">
            <v>3083036</v>
          </cell>
          <cell r="GD152">
            <v>3100648</v>
          </cell>
          <cell r="GE152">
            <v>3378890</v>
          </cell>
          <cell r="GF152">
            <v>3511149</v>
          </cell>
          <cell r="GG152">
            <v>3781274</v>
          </cell>
          <cell r="GH152">
            <v>4146645</v>
          </cell>
          <cell r="GI152">
            <v>4212368</v>
          </cell>
          <cell r="GJ152">
            <v>4344957</v>
          </cell>
          <cell r="GK152">
            <v>4444231</v>
          </cell>
          <cell r="GL152">
            <v>4698632</v>
          </cell>
          <cell r="GM152">
            <v>5695490</v>
          </cell>
          <cell r="GN152">
            <v>5613376.0199999996</v>
          </cell>
          <cell r="GO152">
            <v>6062429</v>
          </cell>
          <cell r="GP152">
            <v>6647053.54</v>
          </cell>
          <cell r="GQ152">
            <v>-4.6057938999850861E-2</v>
          </cell>
          <cell r="GR152">
            <v>-3.6520929877347286E-2</v>
          </cell>
          <cell r="GS152">
            <v>-4.6571932674483223E-2</v>
          </cell>
          <cell r="GT152">
            <v>-4.7617132337931849E-2</v>
          </cell>
          <cell r="GU152">
            <v>-2.1191988334088283E-2</v>
          </cell>
          <cell r="GV152">
            <v>-2.7280953840554075E-3</v>
          </cell>
          <cell r="GW152">
            <v>-1.6742337434224479E-2</v>
          </cell>
          <cell r="GX152">
            <v>-1.1459603294215767E-3</v>
          </cell>
          <cell r="GY152">
            <v>-4.6854218272275594E-2</v>
          </cell>
          <cell r="GZ152">
            <v>11.888</v>
          </cell>
          <cell r="HA152">
            <v>11.437796771130106</v>
          </cell>
          <cell r="HB152">
            <v>11.540740740740741</v>
          </cell>
          <cell r="HC152">
            <v>10.887737478411053</v>
          </cell>
          <cell r="HD152">
            <v>10.940577249575552</v>
          </cell>
          <cell r="HE152">
            <v>11.511074651353569</v>
          </cell>
          <cell r="HF152">
            <v>11.509864666557965</v>
          </cell>
          <cell r="HG152">
            <v>11.077966101694916</v>
          </cell>
          <cell r="HH152">
            <v>2977</v>
          </cell>
          <cell r="HI152" t="str">
            <v>Y</v>
          </cell>
        </row>
        <row r="153">
          <cell r="A153">
            <v>148</v>
          </cell>
          <cell r="B153">
            <v>2988</v>
          </cell>
          <cell r="C153" t="str">
            <v>Hinton</v>
          </cell>
          <cell r="D153">
            <v>11.402759504204154</v>
          </cell>
          <cell r="E153">
            <v>232</v>
          </cell>
          <cell r="F153">
            <v>5.4</v>
          </cell>
          <cell r="G153">
            <v>1</v>
          </cell>
          <cell r="H153">
            <v>4.3488446367156151</v>
          </cell>
          <cell r="I153">
            <v>204</v>
          </cell>
          <cell r="J153">
            <v>0.49370477621594572</v>
          </cell>
          <cell r="K153">
            <v>150</v>
          </cell>
          <cell r="L153">
            <v>1.1602114901926257</v>
          </cell>
          <cell r="M153">
            <v>243</v>
          </cell>
          <cell r="N153">
            <v>0</v>
          </cell>
          <cell r="O153">
            <v>6</v>
          </cell>
          <cell r="P153">
            <v>7.6413993271938097E-2</v>
          </cell>
          <cell r="Q153">
            <v>288</v>
          </cell>
          <cell r="R153">
            <v>0</v>
          </cell>
          <cell r="S153">
            <v>8</v>
          </cell>
          <cell r="T153">
            <v>11.479173497476092</v>
          </cell>
          <cell r="U153">
            <v>264</v>
          </cell>
          <cell r="V153">
            <v>1.08419</v>
          </cell>
          <cell r="W153">
            <v>102</v>
          </cell>
          <cell r="X153">
            <v>0</v>
          </cell>
          <cell r="Y153">
            <v>1</v>
          </cell>
          <cell r="Z153">
            <v>0.67</v>
          </cell>
          <cell r="AA153">
            <v>81</v>
          </cell>
          <cell r="AB153">
            <v>0.33</v>
          </cell>
          <cell r="AC153">
            <v>1</v>
          </cell>
          <cell r="AD153">
            <v>1</v>
          </cell>
          <cell r="AE153">
            <v>78</v>
          </cell>
          <cell r="AF153">
            <v>0</v>
          </cell>
          <cell r="AG153">
            <v>19</v>
          </cell>
          <cell r="AH153">
            <v>2.6586799999999999</v>
          </cell>
          <cell r="AI153">
            <v>24</v>
          </cell>
          <cell r="AJ153">
            <v>4.7428699999999999</v>
          </cell>
          <cell r="AK153">
            <v>26</v>
          </cell>
          <cell r="AL153">
            <v>16.22204</v>
          </cell>
          <cell r="AM153">
            <v>115</v>
          </cell>
          <cell r="AN153">
            <v>2642262</v>
          </cell>
          <cell r="AO153">
            <v>187</v>
          </cell>
          <cell r="AP153">
            <v>161410227</v>
          </cell>
          <cell r="AQ153">
            <v>213</v>
          </cell>
          <cell r="AR153">
            <v>7.0000000000000007E-2</v>
          </cell>
          <cell r="AS153">
            <v>7.9887252743698622E-2</v>
          </cell>
          <cell r="AT153">
            <v>0</v>
          </cell>
          <cell r="AU153">
            <v>7.0000000000000007E-2</v>
          </cell>
          <cell r="AV153">
            <v>241120</v>
          </cell>
          <cell r="AW153">
            <v>102</v>
          </cell>
          <cell r="AX153">
            <v>0</v>
          </cell>
          <cell r="AY153">
            <v>89</v>
          </cell>
          <cell r="AZ153">
            <v>2016</v>
          </cell>
          <cell r="BA153">
            <v>2011</v>
          </cell>
          <cell r="BB153">
            <v>6520945</v>
          </cell>
          <cell r="BC153">
            <v>159</v>
          </cell>
          <cell r="BD153">
            <v>167931172</v>
          </cell>
          <cell r="BE153">
            <v>213</v>
          </cell>
          <cell r="BF153">
            <v>563.70000000000005</v>
          </cell>
          <cell r="BG153">
            <v>210</v>
          </cell>
          <cell r="BH153">
            <v>286340.65460351249</v>
          </cell>
          <cell r="BI153">
            <v>163</v>
          </cell>
          <cell r="BJ153">
            <v>11568.112471172608</v>
          </cell>
          <cell r="BK153">
            <v>129</v>
          </cell>
          <cell r="BL153">
            <v>297908.76707468508</v>
          </cell>
          <cell r="BM153">
            <v>167</v>
          </cell>
          <cell r="BN153">
            <v>3.8831057523971785E-2</v>
          </cell>
          <cell r="BO153">
            <v>134</v>
          </cell>
          <cell r="BP153">
            <v>871615</v>
          </cell>
          <cell r="BQ153">
            <v>216</v>
          </cell>
          <cell r="BR153">
            <v>701948</v>
          </cell>
          <cell r="BS153">
            <v>210</v>
          </cell>
          <cell r="BT153">
            <v>79689</v>
          </cell>
          <cell r="BU153">
            <v>167</v>
          </cell>
          <cell r="BV153">
            <v>187270</v>
          </cell>
          <cell r="BW153">
            <v>249</v>
          </cell>
          <cell r="BX153">
            <v>0</v>
          </cell>
          <cell r="BY153">
            <v>6</v>
          </cell>
          <cell r="BZ153">
            <v>1840522</v>
          </cell>
          <cell r="CA153">
            <v>223</v>
          </cell>
          <cell r="CB153">
            <v>12334</v>
          </cell>
          <cell r="CC153">
            <v>286</v>
          </cell>
          <cell r="CD153">
            <v>175000</v>
          </cell>
          <cell r="CE153">
            <v>164</v>
          </cell>
          <cell r="CF153">
            <v>0</v>
          </cell>
          <cell r="CG153">
            <v>2</v>
          </cell>
          <cell r="CH153">
            <v>112514</v>
          </cell>
          <cell r="CI153">
            <v>137</v>
          </cell>
          <cell r="CJ153">
            <v>55417</v>
          </cell>
          <cell r="CK153">
            <v>198</v>
          </cell>
          <cell r="CL153">
            <v>167931</v>
          </cell>
          <cell r="CM153">
            <v>148</v>
          </cell>
          <cell r="CN153">
            <v>0</v>
          </cell>
          <cell r="CO153">
            <v>19</v>
          </cell>
          <cell r="CP153">
            <v>446475</v>
          </cell>
          <cell r="CQ153">
            <v>58</v>
          </cell>
          <cell r="CR153">
            <v>2642262</v>
          </cell>
          <cell r="CS153">
            <v>187</v>
          </cell>
          <cell r="CT153">
            <v>563.70000000000005</v>
          </cell>
          <cell r="CU153">
            <v>210</v>
          </cell>
          <cell r="CV153">
            <v>5768</v>
          </cell>
          <cell r="CW153">
            <v>184</v>
          </cell>
          <cell r="CX153">
            <v>3272373</v>
          </cell>
          <cell r="CY153">
            <v>213</v>
          </cell>
          <cell r="CZ153">
            <v>557.1</v>
          </cell>
          <cell r="DA153">
            <v>208</v>
          </cell>
          <cell r="DB153">
            <v>5883</v>
          </cell>
          <cell r="DC153">
            <v>185</v>
          </cell>
          <cell r="DD153">
            <v>3283936</v>
          </cell>
          <cell r="DE153">
            <v>212</v>
          </cell>
          <cell r="DF153">
            <v>11563</v>
          </cell>
          <cell r="DG153">
            <v>265</v>
          </cell>
          <cell r="DH153">
            <v>6517</v>
          </cell>
          <cell r="DI153">
            <v>214</v>
          </cell>
          <cell r="DJ153" t="str">
            <v>101</v>
          </cell>
          <cell r="DK153">
            <v>602.20000000000005</v>
          </cell>
          <cell r="DL153">
            <v>616.6</v>
          </cell>
          <cell r="DM153">
            <v>593.4</v>
          </cell>
          <cell r="DN153">
            <v>654</v>
          </cell>
          <cell r="DO153">
            <v>602.1</v>
          </cell>
          <cell r="DP153">
            <v>606.4</v>
          </cell>
          <cell r="DQ153">
            <v>575.29999999999995</v>
          </cell>
          <cell r="DR153">
            <v>222</v>
          </cell>
          <cell r="DS153">
            <v>574.29999999999995</v>
          </cell>
          <cell r="DT153">
            <v>220</v>
          </cell>
          <cell r="DU153">
            <v>573.29999999999995</v>
          </cell>
          <cell r="DV153">
            <v>217</v>
          </cell>
          <cell r="DW153">
            <v>572.1</v>
          </cell>
          <cell r="DX153">
            <v>216</v>
          </cell>
          <cell r="DY153">
            <v>583.6</v>
          </cell>
          <cell r="DZ153">
            <v>212</v>
          </cell>
          <cell r="EA153">
            <v>582.70000000000005</v>
          </cell>
          <cell r="EB153">
            <v>213</v>
          </cell>
          <cell r="EC153">
            <v>584.20000000000005</v>
          </cell>
          <cell r="ED153">
            <v>210</v>
          </cell>
          <cell r="EE153">
            <v>563.70000000000005</v>
          </cell>
          <cell r="EF153">
            <v>210</v>
          </cell>
          <cell r="EG153">
            <v>557.1</v>
          </cell>
          <cell r="EH153">
            <v>208</v>
          </cell>
          <cell r="EI153">
            <v>4742.8863758750667</v>
          </cell>
          <cell r="EJ153">
            <v>123</v>
          </cell>
          <cell r="EK153">
            <v>3303.7551606533834</v>
          </cell>
          <cell r="EL153">
            <v>197</v>
          </cell>
          <cell r="EM153">
            <v>617261</v>
          </cell>
          <cell r="EN153">
            <v>1025.0099634672865</v>
          </cell>
          <cell r="EO153">
            <v>417462</v>
          </cell>
          <cell r="EP153">
            <v>677.03859876743434</v>
          </cell>
          <cell r="EQ153">
            <v>634234</v>
          </cell>
          <cell r="ER153">
            <v>1068.8136164475902</v>
          </cell>
          <cell r="ES153">
            <v>465912</v>
          </cell>
          <cell r="ET153">
            <v>712.40366972477068</v>
          </cell>
          <cell r="EU153">
            <v>511132</v>
          </cell>
          <cell r="EV153">
            <v>848.91546254774948</v>
          </cell>
          <cell r="EW153">
            <v>521307</v>
          </cell>
          <cell r="EX153">
            <v>859.67513192612137</v>
          </cell>
          <cell r="EY153">
            <v>650284</v>
          </cell>
          <cell r="EZ153">
            <v>1130.3389535894316</v>
          </cell>
          <cell r="FA153">
            <v>805811</v>
          </cell>
          <cell r="FB153">
            <v>1400.6796454023988</v>
          </cell>
          <cell r="FC153">
            <v>825609</v>
          </cell>
          <cell r="FD153">
            <v>1437.5918509489816</v>
          </cell>
          <cell r="FE153">
            <v>869340</v>
          </cell>
          <cell r="FF153">
            <v>1516.3788592360022</v>
          </cell>
          <cell r="FG153">
            <v>1142792</v>
          </cell>
          <cell r="FH153">
            <v>1997.5388918021324</v>
          </cell>
          <cell r="FI153">
            <v>1152108</v>
          </cell>
          <cell r="FJ153">
            <v>1974.1398217957505</v>
          </cell>
          <cell r="FK153">
            <v>1021180</v>
          </cell>
          <cell r="FL153">
            <v>1811.5664360475428</v>
          </cell>
          <cell r="FM153">
            <v>895655</v>
          </cell>
          <cell r="FN153">
            <v>1607.7095674026207</v>
          </cell>
          <cell r="FO153">
            <v>0.18247146356799332</v>
          </cell>
          <cell r="FP153">
            <v>0.11117096988523714</v>
          </cell>
          <cell r="FQ153">
            <v>0.17164650293734698</v>
          </cell>
          <cell r="FR153">
            <v>0.11822777101096224</v>
          </cell>
          <cell r="FS153">
            <v>0.12014154707521481</v>
          </cell>
          <cell r="FT153">
            <v>0.11976296761894523</v>
          </cell>
          <cell r="FU153">
            <v>0.14073306351798898</v>
          </cell>
          <cell r="FV153">
            <v>0.20528270951135333</v>
          </cell>
          <cell r="FW153">
            <v>0.20032406723303214</v>
          </cell>
          <cell r="FX153">
            <v>0.20806572401170936</v>
          </cell>
          <cell r="FY153">
            <v>0.25787933157606491</v>
          </cell>
          <cell r="FZ153">
            <v>0.23872582437866816</v>
          </cell>
          <cell r="GA153">
            <v>0.19159904656405824</v>
          </cell>
          <cell r="GB153">
            <v>0.15118351250109849</v>
          </cell>
          <cell r="GC153">
            <v>2765520</v>
          </cell>
          <cell r="GD153">
            <v>3337673</v>
          </cell>
          <cell r="GE153">
            <v>3060767</v>
          </cell>
          <cell r="GF153">
            <v>3474888</v>
          </cell>
          <cell r="GG153">
            <v>3743283</v>
          </cell>
          <cell r="GH153">
            <v>3831516</v>
          </cell>
          <cell r="GI153">
            <v>3970407</v>
          </cell>
          <cell r="GJ153">
            <v>3925372</v>
          </cell>
          <cell r="GK153">
            <v>4121367</v>
          </cell>
          <cell r="GL153">
            <v>4178199</v>
          </cell>
          <cell r="GM153">
            <v>4431499</v>
          </cell>
          <cell r="GN153">
            <v>4826071.93</v>
          </cell>
          <cell r="GO153">
            <v>5460704</v>
          </cell>
          <cell r="GP153">
            <v>5924290.1899999995</v>
          </cell>
          <cell r="GQ153">
            <v>0.12575310349698415</v>
          </cell>
          <cell r="GR153">
            <v>7.1107712470591874E-2</v>
          </cell>
          <cell r="GS153">
            <v>9.9819468996495117E-2</v>
          </cell>
          <cell r="GT153">
            <v>0.11176096842234946</v>
          </cell>
          <cell r="GU153">
            <v>0.14502681385860294</v>
          </cell>
          <cell r="GV153">
            <v>0.17190293331385031</v>
          </cell>
          <cell r="GW153">
            <v>0.18069822709310523</v>
          </cell>
          <cell r="GX153">
            <v>0.15759724966845218</v>
          </cell>
          <cell r="GY153">
            <v>0.12105407047598508</v>
          </cell>
          <cell r="GZ153">
            <v>14.15</v>
          </cell>
          <cell r="HA153">
            <v>14.013953488372094</v>
          </cell>
          <cell r="HB153">
            <v>14.63720930232558</v>
          </cell>
          <cell r="HC153">
            <v>15.069005847953218</v>
          </cell>
          <cell r="HD153">
            <v>15.319687212511502</v>
          </cell>
          <cell r="HE153">
            <v>14.514380992080033</v>
          </cell>
          <cell r="HF153">
            <v>13.237547892720306</v>
          </cell>
          <cell r="HG153">
            <v>11.504081632653062</v>
          </cell>
          <cell r="HH153">
            <v>2988</v>
          </cell>
          <cell r="HI153" t="str">
            <v>Y</v>
          </cell>
        </row>
        <row r="154">
          <cell r="A154">
            <v>149</v>
          </cell>
          <cell r="B154">
            <v>3029</v>
          </cell>
          <cell r="C154" t="str">
            <v>Howard-Winneshiek</v>
          </cell>
          <cell r="D154">
            <v>11.680693969073785</v>
          </cell>
          <cell r="E154">
            <v>212</v>
          </cell>
          <cell r="F154">
            <v>5.4</v>
          </cell>
          <cell r="G154">
            <v>1</v>
          </cell>
          <cell r="H154">
            <v>4.7684913981325368</v>
          </cell>
          <cell r="I154">
            <v>141</v>
          </cell>
          <cell r="J154">
            <v>0.26783105994122686</v>
          </cell>
          <cell r="K154">
            <v>214</v>
          </cell>
          <cell r="L154">
            <v>1.2443715209549924</v>
          </cell>
          <cell r="M154">
            <v>236</v>
          </cell>
          <cell r="N154">
            <v>0</v>
          </cell>
          <cell r="O154">
            <v>6</v>
          </cell>
          <cell r="P154">
            <v>0.49483926776600418</v>
          </cell>
          <cell r="Q154">
            <v>134</v>
          </cell>
          <cell r="R154">
            <v>0</v>
          </cell>
          <cell r="S154">
            <v>8</v>
          </cell>
          <cell r="T154">
            <v>12.175533236839788</v>
          </cell>
          <cell r="U154">
            <v>215</v>
          </cell>
          <cell r="V154">
            <v>0.99550000000000005</v>
          </cell>
          <cell r="W154">
            <v>125</v>
          </cell>
          <cell r="X154">
            <v>0</v>
          </cell>
          <cell r="Y154">
            <v>1</v>
          </cell>
          <cell r="Z154">
            <v>0.12831999999999999</v>
          </cell>
          <cell r="AA154">
            <v>234</v>
          </cell>
          <cell r="AB154">
            <v>0.33</v>
          </cell>
          <cell r="AC154">
            <v>1</v>
          </cell>
          <cell r="AD154">
            <v>0.45832000000000001</v>
          </cell>
          <cell r="AE154">
            <v>225</v>
          </cell>
          <cell r="AF154">
            <v>0</v>
          </cell>
          <cell r="AG154">
            <v>19</v>
          </cell>
          <cell r="AH154">
            <v>0</v>
          </cell>
          <cell r="AI154">
            <v>184</v>
          </cell>
          <cell r="AJ154">
            <v>1.4538200000000001</v>
          </cell>
          <cell r="AK154">
            <v>277</v>
          </cell>
          <cell r="AL154">
            <v>13.629350000000001</v>
          </cell>
          <cell r="AM154">
            <v>271</v>
          </cell>
          <cell r="AN154">
            <v>5478878</v>
          </cell>
          <cell r="AO154">
            <v>73</v>
          </cell>
          <cell r="AP154">
            <v>401809260</v>
          </cell>
          <cell r="AQ154">
            <v>57</v>
          </cell>
          <cell r="AR154">
            <v>0.08</v>
          </cell>
          <cell r="AS154">
            <v>7.9862082764840386E-2</v>
          </cell>
          <cell r="AT154">
            <v>0.04</v>
          </cell>
          <cell r="AU154">
            <v>0.12</v>
          </cell>
          <cell r="AV154">
            <v>441173</v>
          </cell>
          <cell r="AW154">
            <v>38</v>
          </cell>
          <cell r="AX154">
            <v>220586</v>
          </cell>
          <cell r="AY154">
            <v>17</v>
          </cell>
          <cell r="AZ154">
            <v>2011</v>
          </cell>
          <cell r="BA154">
            <v>2011</v>
          </cell>
          <cell r="BB154">
            <v>5413345</v>
          </cell>
          <cell r="BC154">
            <v>163</v>
          </cell>
          <cell r="BD154">
            <v>407222605</v>
          </cell>
          <cell r="BE154">
            <v>59</v>
          </cell>
          <cell r="BF154">
            <v>1371.6</v>
          </cell>
          <cell r="BG154">
            <v>77</v>
          </cell>
          <cell r="BH154">
            <v>292949.30008748907</v>
          </cell>
          <cell r="BI154">
            <v>158</v>
          </cell>
          <cell r="BJ154">
            <v>3946.7373869932926</v>
          </cell>
          <cell r="BK154">
            <v>202</v>
          </cell>
          <cell r="BL154">
            <v>296896.03747448238</v>
          </cell>
          <cell r="BM154">
            <v>169</v>
          </cell>
          <cell r="BN154">
            <v>1.3293331297264305E-2</v>
          </cell>
          <cell r="BO154">
            <v>210</v>
          </cell>
          <cell r="BP154">
            <v>2169770</v>
          </cell>
          <cell r="BQ154">
            <v>58</v>
          </cell>
          <cell r="BR154">
            <v>1916024</v>
          </cell>
          <cell r="BS154">
            <v>53</v>
          </cell>
          <cell r="BT154">
            <v>107617</v>
          </cell>
          <cell r="BU154">
            <v>131</v>
          </cell>
          <cell r="BV154">
            <v>500000</v>
          </cell>
          <cell r="BW154">
            <v>90</v>
          </cell>
          <cell r="BX154">
            <v>0</v>
          </cell>
          <cell r="BY154">
            <v>6</v>
          </cell>
          <cell r="BZ154">
            <v>4693411</v>
          </cell>
          <cell r="CA154">
            <v>63</v>
          </cell>
          <cell r="CB154">
            <v>198831</v>
          </cell>
          <cell r="CC154">
            <v>74</v>
          </cell>
          <cell r="CD154">
            <v>400000</v>
          </cell>
          <cell r="CE154">
            <v>54</v>
          </cell>
          <cell r="CF154">
            <v>0</v>
          </cell>
          <cell r="CG154">
            <v>2</v>
          </cell>
          <cell r="CH154">
            <v>52253</v>
          </cell>
          <cell r="CI154">
            <v>200</v>
          </cell>
          <cell r="CJ154">
            <v>134383</v>
          </cell>
          <cell r="CK154">
            <v>53</v>
          </cell>
          <cell r="CL154">
            <v>186636</v>
          </cell>
          <cell r="CM154">
            <v>132</v>
          </cell>
          <cell r="CN154">
            <v>0</v>
          </cell>
          <cell r="CO154">
            <v>19</v>
          </cell>
          <cell r="CP154">
            <v>0</v>
          </cell>
          <cell r="CQ154">
            <v>185</v>
          </cell>
          <cell r="CR154">
            <v>5478878</v>
          </cell>
          <cell r="CS154">
            <v>73</v>
          </cell>
          <cell r="CT154">
            <v>1371.6</v>
          </cell>
          <cell r="CU154">
            <v>77</v>
          </cell>
          <cell r="CV154">
            <v>5891</v>
          </cell>
          <cell r="CW154">
            <v>32</v>
          </cell>
          <cell r="CX154">
            <v>8080096</v>
          </cell>
          <cell r="CY154">
            <v>74</v>
          </cell>
          <cell r="CZ154">
            <v>1378</v>
          </cell>
          <cell r="DA154">
            <v>74</v>
          </cell>
          <cell r="DB154">
            <v>6006</v>
          </cell>
          <cell r="DC154">
            <v>32</v>
          </cell>
          <cell r="DD154">
            <v>8276268</v>
          </cell>
          <cell r="DE154">
            <v>73</v>
          </cell>
          <cell r="DF154">
            <v>196172</v>
          </cell>
          <cell r="DG154">
            <v>61</v>
          </cell>
          <cell r="DH154">
            <v>0</v>
          </cell>
          <cell r="DI154">
            <v>223</v>
          </cell>
          <cell r="DJ154" t="str">
            <v>No Guar</v>
          </cell>
          <cell r="DK154">
            <v>1709.1</v>
          </cell>
          <cell r="DL154">
            <v>1654.9</v>
          </cell>
          <cell r="DM154">
            <v>1647.3</v>
          </cell>
          <cell r="DN154">
            <v>1618.6</v>
          </cell>
          <cell r="DO154">
            <v>1552.4</v>
          </cell>
          <cell r="DP154">
            <v>1568.4</v>
          </cell>
          <cell r="DQ154">
            <v>1538.6</v>
          </cell>
          <cell r="DR154">
            <v>68</v>
          </cell>
          <cell r="DS154">
            <v>1497.7</v>
          </cell>
          <cell r="DT154">
            <v>72</v>
          </cell>
          <cell r="DU154">
            <v>1533</v>
          </cell>
          <cell r="DV154">
            <v>64</v>
          </cell>
          <cell r="DW154">
            <v>1478.7</v>
          </cell>
          <cell r="DX154">
            <v>69</v>
          </cell>
          <cell r="DY154">
            <v>1437.1</v>
          </cell>
          <cell r="DZ154">
            <v>73</v>
          </cell>
          <cell r="EA154">
            <v>1423</v>
          </cell>
          <cell r="EB154">
            <v>73</v>
          </cell>
          <cell r="EC154">
            <v>1409.7</v>
          </cell>
          <cell r="ED154">
            <v>74</v>
          </cell>
          <cell r="EE154">
            <v>1371.6</v>
          </cell>
          <cell r="EF154">
            <v>77</v>
          </cell>
          <cell r="EG154">
            <v>1378</v>
          </cell>
          <cell r="EH154">
            <v>74</v>
          </cell>
          <cell r="EI154">
            <v>3975.9637155297532</v>
          </cell>
          <cell r="EJ154">
            <v>226</v>
          </cell>
          <cell r="EK154">
            <v>3405.9586357039188</v>
          </cell>
          <cell r="EL154">
            <v>174</v>
          </cell>
          <cell r="EM154">
            <v>722530</v>
          </cell>
          <cell r="EN154">
            <v>422.75466619858406</v>
          </cell>
          <cell r="EO154">
            <v>773882</v>
          </cell>
          <cell r="EP154">
            <v>467.6306725481902</v>
          </cell>
          <cell r="EQ154">
            <v>1161152</v>
          </cell>
          <cell r="ER154">
            <v>704.88192800339948</v>
          </cell>
          <cell r="ES154">
            <v>1541764</v>
          </cell>
          <cell r="ET154">
            <v>952.52934634869644</v>
          </cell>
          <cell r="EU154">
            <v>2076216</v>
          </cell>
          <cell r="EV154">
            <v>1337.4233444988404</v>
          </cell>
          <cell r="EW154">
            <v>2265976</v>
          </cell>
          <cell r="EX154">
            <v>1444.7691915327721</v>
          </cell>
          <cell r="EY154">
            <v>2506694</v>
          </cell>
          <cell r="EZ154">
            <v>1629.2044715975562</v>
          </cell>
          <cell r="FA154">
            <v>2778277</v>
          </cell>
          <cell r="FB154">
            <v>1805.717535421812</v>
          </cell>
          <cell r="FC154">
            <v>2549168</v>
          </cell>
          <cell r="FD154">
            <v>1702.0551512318889</v>
          </cell>
          <cell r="FE154">
            <v>2816043</v>
          </cell>
          <cell r="FF154">
            <v>1836.949119373777</v>
          </cell>
          <cell r="FG154">
            <v>2768581</v>
          </cell>
          <cell r="FH154">
            <v>1872.3074322039629</v>
          </cell>
          <cell r="FI154">
            <v>2471438</v>
          </cell>
          <cell r="FJ154">
            <v>1719.7397536705867</v>
          </cell>
          <cell r="FK154">
            <v>1929975</v>
          </cell>
          <cell r="FL154">
            <v>1407.0975503062118</v>
          </cell>
          <cell r="FM154">
            <v>1205812</v>
          </cell>
          <cell r="FN154">
            <v>875.04499274310592</v>
          </cell>
          <cell r="FO154">
            <v>7.7913745247189289E-2</v>
          </cell>
          <cell r="FP154">
            <v>7.8287456700131736E-2</v>
          </cell>
          <cell r="FQ154">
            <v>0.11459477938606161</v>
          </cell>
          <cell r="FR154">
            <v>0.14072448973631022</v>
          </cell>
          <cell r="FS154">
            <v>0.1756971323642845</v>
          </cell>
          <cell r="FT154">
            <v>0.18004734834564848</v>
          </cell>
          <cell r="FU154">
            <v>0.18754366515082163</v>
          </cell>
          <cell r="FV154">
            <v>0.25400256427416085</v>
          </cell>
          <cell r="FW154">
            <v>0.21663918983472513</v>
          </cell>
          <cell r="FX154">
            <v>0.24139161857552147</v>
          </cell>
          <cell r="FY154">
            <v>0.21340844124590808</v>
          </cell>
          <cell r="FZ154">
            <v>0.19894837348963285</v>
          </cell>
          <cell r="GA154">
            <v>0.15459813656366986</v>
          </cell>
          <cell r="GB154">
            <v>8.7118011092046962E-2</v>
          </cell>
          <cell r="GC154">
            <v>8550930</v>
          </cell>
          <cell r="GD154">
            <v>9111252</v>
          </cell>
          <cell r="GE154">
            <v>8971526</v>
          </cell>
          <cell r="GF154">
            <v>9414140</v>
          </cell>
          <cell r="GG154">
            <v>9740801</v>
          </cell>
          <cell r="GH154">
            <v>10319469</v>
          </cell>
          <cell r="GI154">
            <v>10859228</v>
          </cell>
          <cell r="GJ154">
            <v>10937988</v>
          </cell>
          <cell r="GK154">
            <v>11766883</v>
          </cell>
          <cell r="GL154">
            <v>11665869</v>
          </cell>
          <cell r="GM154">
            <v>12973156</v>
          </cell>
          <cell r="GN154">
            <v>12422509.199999999</v>
          </cell>
          <cell r="GO154">
            <v>13025281</v>
          </cell>
          <cell r="GP154">
            <v>13841133.25</v>
          </cell>
          <cell r="GQ154">
            <v>0.12791492438431773</v>
          </cell>
          <cell r="GR154">
            <v>0.11971039259327405</v>
          </cell>
          <cell r="GS154">
            <v>0.12984355595174935</v>
          </cell>
          <cell r="GT154">
            <v>0.13810590327668865</v>
          </cell>
          <cell r="GU154">
            <v>0.14421517558280023</v>
          </cell>
          <cell r="GV154">
            <v>0.14501876445151624</v>
          </cell>
          <cell r="GW154">
            <v>0.13756832078660367</v>
          </cell>
          <cell r="GX154">
            <v>0.11746222080306867</v>
          </cell>
          <cell r="GY154">
            <v>5.4577565946196005E-2</v>
          </cell>
          <cell r="GZ154">
            <v>12.267510548523207</v>
          </cell>
          <cell r="HA154">
            <v>12.293379848824653</v>
          </cell>
          <cell r="HB154">
            <v>11.95674128934523</v>
          </cell>
          <cell r="HC154">
            <v>11.68052962145646</v>
          </cell>
          <cell r="HD154">
            <v>11.616239316239316</v>
          </cell>
          <cell r="HE154">
            <v>11.428085106382978</v>
          </cell>
          <cell r="HF154">
            <v>11.348380600771941</v>
          </cell>
          <cell r="HG154">
            <v>12.583486238532108</v>
          </cell>
          <cell r="HH154">
            <v>3029</v>
          </cell>
          <cell r="HI154" t="str">
            <v>Y</v>
          </cell>
        </row>
        <row r="155">
          <cell r="A155">
            <v>150</v>
          </cell>
          <cell r="B155">
            <v>3033</v>
          </cell>
          <cell r="C155" t="str">
            <v>Hubbard-Radcliffe</v>
          </cell>
          <cell r="D155">
            <v>10.396225199497177</v>
          </cell>
          <cell r="E155">
            <v>296</v>
          </cell>
          <cell r="F155">
            <v>5.4</v>
          </cell>
          <cell r="G155">
            <v>1</v>
          </cell>
          <cell r="H155">
            <v>3.2399092719824227</v>
          </cell>
          <cell r="I155">
            <v>323</v>
          </cell>
          <cell r="J155">
            <v>0</v>
          </cell>
          <cell r="K155">
            <v>272</v>
          </cell>
          <cell r="L155">
            <v>1.7563149269170513</v>
          </cell>
          <cell r="M155">
            <v>163</v>
          </cell>
          <cell r="N155">
            <v>0</v>
          </cell>
          <cell r="O155">
            <v>6</v>
          </cell>
          <cell r="P155">
            <v>1.0861352590613944</v>
          </cell>
          <cell r="Q155">
            <v>61</v>
          </cell>
          <cell r="R155">
            <v>0</v>
          </cell>
          <cell r="S155">
            <v>8</v>
          </cell>
          <cell r="T155">
            <v>11.482360458558572</v>
          </cell>
          <cell r="U155">
            <v>263</v>
          </cell>
          <cell r="V155">
            <v>0.66586999999999996</v>
          </cell>
          <cell r="W155">
            <v>243</v>
          </cell>
          <cell r="X155">
            <v>0</v>
          </cell>
          <cell r="Y155">
            <v>1</v>
          </cell>
          <cell r="Z155">
            <v>1.34</v>
          </cell>
          <cell r="AA155">
            <v>2</v>
          </cell>
          <cell r="AB155">
            <v>0.33</v>
          </cell>
          <cell r="AC155">
            <v>1</v>
          </cell>
          <cell r="AD155">
            <v>1.6700000000000002</v>
          </cell>
          <cell r="AE155">
            <v>2</v>
          </cell>
          <cell r="AF155">
            <v>0</v>
          </cell>
          <cell r="AG155">
            <v>19</v>
          </cell>
          <cell r="AH155">
            <v>0</v>
          </cell>
          <cell r="AI155">
            <v>184</v>
          </cell>
          <cell r="AJ155">
            <v>2.3358699999999999</v>
          </cell>
          <cell r="AK155">
            <v>173</v>
          </cell>
          <cell r="AL155">
            <v>13.81823</v>
          </cell>
          <cell r="AM155">
            <v>255</v>
          </cell>
          <cell r="AN155">
            <v>2753709</v>
          </cell>
          <cell r="AO155">
            <v>176</v>
          </cell>
          <cell r="AP155">
            <v>199280889</v>
          </cell>
          <cell r="AQ155">
            <v>165</v>
          </cell>
          <cell r="AR155">
            <v>0</v>
          </cell>
          <cell r="AS155">
            <v>8.9843335688492412E-2</v>
          </cell>
          <cell r="AT155">
            <v>0</v>
          </cell>
          <cell r="AU155">
            <v>0</v>
          </cell>
          <cell r="AV155">
            <v>0</v>
          </cell>
          <cell r="AW155">
            <v>284</v>
          </cell>
          <cell r="AX155">
            <v>0</v>
          </cell>
          <cell r="AY155">
            <v>89</v>
          </cell>
          <cell r="AZ155">
            <v>2018</v>
          </cell>
          <cell r="BA155">
            <v>2014</v>
          </cell>
          <cell r="BB155">
            <v>0</v>
          </cell>
          <cell r="BC155">
            <v>267</v>
          </cell>
          <cell r="BD155">
            <v>199280889</v>
          </cell>
          <cell r="BE155">
            <v>174</v>
          </cell>
          <cell r="BF155">
            <v>416</v>
          </cell>
          <cell r="BG155">
            <v>270</v>
          </cell>
          <cell r="BH155">
            <v>479040.59855769231</v>
          </cell>
          <cell r="BI155">
            <v>20</v>
          </cell>
          <cell r="BJ155">
            <v>0</v>
          </cell>
          <cell r="BK155">
            <v>267</v>
          </cell>
          <cell r="BL155">
            <v>479040.59855769231</v>
          </cell>
          <cell r="BM155">
            <v>26</v>
          </cell>
          <cell r="BN155">
            <v>0</v>
          </cell>
          <cell r="BO155">
            <v>267</v>
          </cell>
          <cell r="BP155">
            <v>1076117</v>
          </cell>
          <cell r="BQ155">
            <v>166</v>
          </cell>
          <cell r="BR155">
            <v>645652</v>
          </cell>
          <cell r="BS155">
            <v>225</v>
          </cell>
          <cell r="BT155">
            <v>0</v>
          </cell>
          <cell r="BU155">
            <v>272</v>
          </cell>
          <cell r="BV155">
            <v>350000</v>
          </cell>
          <cell r="BW155">
            <v>163</v>
          </cell>
          <cell r="BX155">
            <v>0</v>
          </cell>
          <cell r="BY155">
            <v>6</v>
          </cell>
          <cell r="BZ155">
            <v>2071769</v>
          </cell>
          <cell r="CA155">
            <v>193</v>
          </cell>
          <cell r="CB155">
            <v>216446</v>
          </cell>
          <cell r="CC155">
            <v>67</v>
          </cell>
          <cell r="CD155">
            <v>132695</v>
          </cell>
          <cell r="CE155">
            <v>210</v>
          </cell>
          <cell r="CF155">
            <v>0</v>
          </cell>
          <cell r="CG155">
            <v>2</v>
          </cell>
          <cell r="CH155">
            <v>267036</v>
          </cell>
          <cell r="CI155">
            <v>59</v>
          </cell>
          <cell r="CJ155">
            <v>65763</v>
          </cell>
          <cell r="CK155">
            <v>163</v>
          </cell>
          <cell r="CL155">
            <v>332799</v>
          </cell>
          <cell r="CM155">
            <v>72</v>
          </cell>
          <cell r="CN155">
            <v>0</v>
          </cell>
          <cell r="CO155">
            <v>19</v>
          </cell>
          <cell r="CP155">
            <v>0</v>
          </cell>
          <cell r="CQ155">
            <v>185</v>
          </cell>
          <cell r="CR155">
            <v>2753709</v>
          </cell>
          <cell r="CS155">
            <v>176</v>
          </cell>
          <cell r="CT155">
            <v>416</v>
          </cell>
          <cell r="CU155">
            <v>270</v>
          </cell>
          <cell r="CV155">
            <v>5880</v>
          </cell>
          <cell r="CW155">
            <v>39</v>
          </cell>
          <cell r="CX155">
            <v>2605848</v>
          </cell>
          <cell r="CY155">
            <v>261</v>
          </cell>
          <cell r="CZ155">
            <v>408.9</v>
          </cell>
          <cell r="DA155">
            <v>270</v>
          </cell>
          <cell r="DB155">
            <v>5995</v>
          </cell>
          <cell r="DC155">
            <v>39</v>
          </cell>
          <cell r="DD155">
            <v>2504000</v>
          </cell>
          <cell r="DE155">
            <v>267</v>
          </cell>
          <cell r="DF155">
            <v>-101848</v>
          </cell>
          <cell r="DG155">
            <v>343</v>
          </cell>
          <cell r="DH155">
            <v>52644</v>
          </cell>
          <cell r="DI155">
            <v>146</v>
          </cell>
          <cell r="DJ155" t="str">
            <v>Scale down</v>
          </cell>
          <cell r="DK155">
            <v>594</v>
          </cell>
          <cell r="DL155">
            <v>608.4</v>
          </cell>
          <cell r="DM155">
            <v>612.29999999999995</v>
          </cell>
          <cell r="DN155">
            <v>589</v>
          </cell>
          <cell r="DO155">
            <v>590.29999999999995</v>
          </cell>
          <cell r="DP155">
            <v>557.1</v>
          </cell>
          <cell r="DQ155">
            <v>532.5</v>
          </cell>
          <cell r="DR155">
            <v>240</v>
          </cell>
          <cell r="DS155">
            <v>524</v>
          </cell>
          <cell r="DT155">
            <v>242</v>
          </cell>
          <cell r="DU155">
            <v>496.1</v>
          </cell>
          <cell r="DV155">
            <v>252</v>
          </cell>
          <cell r="DW155">
            <v>486.3</v>
          </cell>
          <cell r="DX155">
            <v>257</v>
          </cell>
          <cell r="DY155">
            <v>477.8</v>
          </cell>
          <cell r="DZ155">
            <v>258</v>
          </cell>
          <cell r="EA155">
            <v>461.6</v>
          </cell>
          <cell r="EB155">
            <v>261</v>
          </cell>
          <cell r="EC155">
            <v>456</v>
          </cell>
          <cell r="ED155">
            <v>259</v>
          </cell>
          <cell r="EE155">
            <v>416</v>
          </cell>
          <cell r="EF155">
            <v>270</v>
          </cell>
          <cell r="EG155">
            <v>408.9</v>
          </cell>
          <cell r="EH155">
            <v>270</v>
          </cell>
          <cell r="EI155">
            <v>6734.4314013206167</v>
          </cell>
          <cell r="EJ155">
            <v>22</v>
          </cell>
          <cell r="EK155">
            <v>5066.6886769381272</v>
          </cell>
          <cell r="EL155">
            <v>33</v>
          </cell>
          <cell r="EM155">
            <v>103140</v>
          </cell>
          <cell r="EN155">
            <v>173.63636363636363</v>
          </cell>
          <cell r="EO155">
            <v>121188</v>
          </cell>
          <cell r="EP155">
            <v>199.19132149901381</v>
          </cell>
          <cell r="EQ155">
            <v>213083</v>
          </cell>
          <cell r="ER155">
            <v>348.00424628450111</v>
          </cell>
          <cell r="ES155">
            <v>317255</v>
          </cell>
          <cell r="ET155">
            <v>538.63327674023765</v>
          </cell>
          <cell r="EU155">
            <v>527662</v>
          </cell>
          <cell r="EV155">
            <v>893.88785363374564</v>
          </cell>
          <cell r="EW155">
            <v>690178</v>
          </cell>
          <cell r="EX155">
            <v>1238.876323819781</v>
          </cell>
          <cell r="EY155">
            <v>820875</v>
          </cell>
          <cell r="EZ155">
            <v>1541.5492957746478</v>
          </cell>
          <cell r="FA155">
            <v>757168</v>
          </cell>
          <cell r="FB155">
            <v>1421.9117370892018</v>
          </cell>
          <cell r="FC155">
            <v>599610</v>
          </cell>
          <cell r="FD155">
            <v>1144.293893129771</v>
          </cell>
          <cell r="FE155">
            <v>352302</v>
          </cell>
          <cell r="FF155">
            <v>710.14311630719612</v>
          </cell>
          <cell r="FG155">
            <v>411533</v>
          </cell>
          <cell r="FH155">
            <v>846.2533415587086</v>
          </cell>
          <cell r="FI155">
            <v>271274</v>
          </cell>
          <cell r="FJ155">
            <v>567.75638342402681</v>
          </cell>
          <cell r="FK155">
            <v>399347</v>
          </cell>
          <cell r="FL155">
            <v>959.96875</v>
          </cell>
          <cell r="FM155">
            <v>435950</v>
          </cell>
          <cell r="FN155">
            <v>1066.1530936659331</v>
          </cell>
          <cell r="FO155">
            <v>3.1124013229365328E-2</v>
          </cell>
          <cell r="FP155">
            <v>3.5714306764405457E-2</v>
          </cell>
          <cell r="FQ155">
            <v>6.145814225277204E-2</v>
          </cell>
          <cell r="FR155">
            <v>8.5304630200509102E-2</v>
          </cell>
          <cell r="FS155">
            <v>0.13212217210771951</v>
          </cell>
          <cell r="FT155">
            <v>0.16191707291896382</v>
          </cell>
          <cell r="FU155">
            <v>0.18578831166038789</v>
          </cell>
          <cell r="FV155">
            <v>0.20357387809840197</v>
          </cell>
          <cell r="FW155">
            <v>0.15626372268916103</v>
          </cell>
          <cell r="FX155">
            <v>8.7148458275098636E-2</v>
          </cell>
          <cell r="FY155">
            <v>0.10121574589039226</v>
          </cell>
          <cell r="FZ155">
            <v>6.8664967037834063E-2</v>
          </cell>
          <cell r="GA155">
            <v>7.9487067206735595E-2</v>
          </cell>
          <cell r="GB155">
            <v>8.5385905286036623E-2</v>
          </cell>
          <cell r="GC155">
            <v>3210700</v>
          </cell>
          <cell r="GD155">
            <v>3272074</v>
          </cell>
          <cell r="GE155">
            <v>3254041</v>
          </cell>
          <cell r="GF155">
            <v>3401828</v>
          </cell>
          <cell r="GG155">
            <v>3466081</v>
          </cell>
          <cell r="GH155">
            <v>3572362</v>
          </cell>
          <cell r="GI155">
            <v>3597460</v>
          </cell>
          <cell r="GJ155">
            <v>3719377</v>
          </cell>
          <cell r="GK155">
            <v>3837167</v>
          </cell>
          <cell r="GL155">
            <v>4042550</v>
          </cell>
          <cell r="GM155">
            <v>4065899</v>
          </cell>
          <cell r="GN155">
            <v>3950690.02</v>
          </cell>
          <cell r="GO155">
            <v>4895977</v>
          </cell>
          <cell r="GP155">
            <v>5105643.59</v>
          </cell>
          <cell r="GQ155">
            <v>0.41768815270699644</v>
          </cell>
          <cell r="GR155">
            <v>0.4128736607641289</v>
          </cell>
          <cell r="GS155">
            <v>0.37007837694739038</v>
          </cell>
          <cell r="GT155">
            <v>0.30554840748973211</v>
          </cell>
          <cell r="GU155">
            <v>0.2016920379362438</v>
          </cell>
          <cell r="GV155">
            <v>0.13937599126618427</v>
          </cell>
          <cell r="GW155">
            <v>0.11983650208700927</v>
          </cell>
          <cell r="GX155">
            <v>9.2845192301356599E-2</v>
          </cell>
          <cell r="GY155">
            <v>7.3037773879438592E-2</v>
          </cell>
          <cell r="GZ155">
            <v>10.96551724137931</v>
          </cell>
          <cell r="HA155">
            <v>10.647031539888683</v>
          </cell>
          <cell r="HB155">
            <v>10.631996268656716</v>
          </cell>
          <cell r="HC155">
            <v>10.585181689476167</v>
          </cell>
          <cell r="HD155">
            <v>10.164251207729469</v>
          </cell>
          <cell r="HE155">
            <v>11.715198863636363</v>
          </cell>
          <cell r="HF155">
            <v>11.049705689993459</v>
          </cell>
          <cell r="HG155">
            <v>16.64</v>
          </cell>
          <cell r="HH155">
            <v>3033</v>
          </cell>
          <cell r="HI155" t="str">
            <v>Y</v>
          </cell>
        </row>
        <row r="156">
          <cell r="A156">
            <v>151</v>
          </cell>
          <cell r="B156">
            <v>3042</v>
          </cell>
          <cell r="C156" t="str">
            <v>Hudson</v>
          </cell>
          <cell r="D156">
            <v>13.504680428997414</v>
          </cell>
          <cell r="E156">
            <v>86</v>
          </cell>
          <cell r="F156">
            <v>5.4</v>
          </cell>
          <cell r="G156">
            <v>1</v>
          </cell>
          <cell r="H156">
            <v>5.0940234917268716</v>
          </cell>
          <cell r="I156">
            <v>99</v>
          </cell>
          <cell r="J156">
            <v>0.29089044707671485</v>
          </cell>
          <cell r="K156">
            <v>210</v>
          </cell>
          <cell r="L156">
            <v>2.7197660419239549</v>
          </cell>
          <cell r="M156">
            <v>75</v>
          </cell>
          <cell r="N156">
            <v>0</v>
          </cell>
          <cell r="O156">
            <v>6</v>
          </cell>
          <cell r="P156">
            <v>0.57643311321316482</v>
          </cell>
          <cell r="Q156">
            <v>119</v>
          </cell>
          <cell r="R156">
            <v>0</v>
          </cell>
          <cell r="S156">
            <v>8</v>
          </cell>
          <cell r="T156">
            <v>14.081113542210579</v>
          </cell>
          <cell r="U156">
            <v>90</v>
          </cell>
          <cell r="V156">
            <v>1.14689</v>
          </cell>
          <cell r="W156">
            <v>89</v>
          </cell>
          <cell r="X156">
            <v>0</v>
          </cell>
          <cell r="Y156">
            <v>1</v>
          </cell>
          <cell r="Z156">
            <v>1.34</v>
          </cell>
          <cell r="AA156">
            <v>2</v>
          </cell>
          <cell r="AB156">
            <v>0.33</v>
          </cell>
          <cell r="AC156">
            <v>1</v>
          </cell>
          <cell r="AD156">
            <v>1.6700000000000002</v>
          </cell>
          <cell r="AE156">
            <v>2</v>
          </cell>
          <cell r="AF156">
            <v>0</v>
          </cell>
          <cell r="AG156">
            <v>19</v>
          </cell>
          <cell r="AH156">
            <v>0</v>
          </cell>
          <cell r="AI156">
            <v>184</v>
          </cell>
          <cell r="AJ156">
            <v>2.8168899999999999</v>
          </cell>
          <cell r="AK156">
            <v>126</v>
          </cell>
          <cell r="AL156">
            <v>16.898</v>
          </cell>
          <cell r="AM156">
            <v>78</v>
          </cell>
          <cell r="AN156">
            <v>2592390</v>
          </cell>
          <cell r="AO156">
            <v>193</v>
          </cell>
          <cell r="AP156">
            <v>152586654</v>
          </cell>
          <cell r="AQ156">
            <v>232</v>
          </cell>
          <cell r="AR156">
            <v>0.06</v>
          </cell>
          <cell r="AS156">
            <v>7.3910166327272944E-2</v>
          </cell>
          <cell r="AT156">
            <v>0</v>
          </cell>
          <cell r="AU156">
            <v>0.06</v>
          </cell>
          <cell r="AV156">
            <v>202144</v>
          </cell>
          <cell r="AW156">
            <v>140</v>
          </cell>
          <cell r="AX156">
            <v>0</v>
          </cell>
          <cell r="AY156">
            <v>89</v>
          </cell>
          <cell r="AZ156">
            <v>2014</v>
          </cell>
          <cell r="BA156">
            <v>2011</v>
          </cell>
          <cell r="BB156">
            <v>8371867</v>
          </cell>
          <cell r="BC156">
            <v>138</v>
          </cell>
          <cell r="BD156">
            <v>160958521</v>
          </cell>
          <cell r="BE156">
            <v>224</v>
          </cell>
          <cell r="BF156">
            <v>678</v>
          </cell>
          <cell r="BG156">
            <v>164</v>
          </cell>
          <cell r="BH156">
            <v>225054.06194690266</v>
          </cell>
          <cell r="BI156">
            <v>272</v>
          </cell>
          <cell r="BJ156">
            <v>12347.886430678465</v>
          </cell>
          <cell r="BK156">
            <v>121</v>
          </cell>
          <cell r="BL156">
            <v>237401.94837758111</v>
          </cell>
          <cell r="BM156">
            <v>269</v>
          </cell>
          <cell r="BN156">
            <v>5.2012574096651894E-2</v>
          </cell>
          <cell r="BO156">
            <v>103</v>
          </cell>
          <cell r="BP156">
            <v>823968</v>
          </cell>
          <cell r="BQ156">
            <v>235</v>
          </cell>
          <cell r="BR156">
            <v>777280</v>
          </cell>
          <cell r="BS156">
            <v>188</v>
          </cell>
          <cell r="BT156">
            <v>44386</v>
          </cell>
          <cell r="BU156">
            <v>219</v>
          </cell>
          <cell r="BV156">
            <v>415000</v>
          </cell>
          <cell r="BW156">
            <v>130</v>
          </cell>
          <cell r="BX156">
            <v>0</v>
          </cell>
          <cell r="BY156">
            <v>6</v>
          </cell>
          <cell r="BZ156">
            <v>2060634</v>
          </cell>
          <cell r="CA156">
            <v>195</v>
          </cell>
          <cell r="CB156">
            <v>87956</v>
          </cell>
          <cell r="CC156">
            <v>141</v>
          </cell>
          <cell r="CD156">
            <v>175000</v>
          </cell>
          <cell r="CE156">
            <v>164</v>
          </cell>
          <cell r="CF156">
            <v>0</v>
          </cell>
          <cell r="CG156">
            <v>2</v>
          </cell>
          <cell r="CH156">
            <v>215684</v>
          </cell>
          <cell r="CI156">
            <v>76</v>
          </cell>
          <cell r="CJ156">
            <v>53116</v>
          </cell>
          <cell r="CK156">
            <v>210</v>
          </cell>
          <cell r="CL156">
            <v>268800</v>
          </cell>
          <cell r="CM156">
            <v>88</v>
          </cell>
          <cell r="CN156">
            <v>0</v>
          </cell>
          <cell r="CO156">
            <v>19</v>
          </cell>
          <cell r="CP156">
            <v>0</v>
          </cell>
          <cell r="CQ156">
            <v>185</v>
          </cell>
          <cell r="CR156">
            <v>2592390</v>
          </cell>
          <cell r="CS156">
            <v>193</v>
          </cell>
          <cell r="CT156">
            <v>678</v>
          </cell>
          <cell r="CU156">
            <v>164</v>
          </cell>
          <cell r="CV156">
            <v>5943</v>
          </cell>
          <cell r="CW156">
            <v>1</v>
          </cell>
          <cell r="CX156">
            <v>4029354</v>
          </cell>
          <cell r="CY156">
            <v>162</v>
          </cell>
          <cell r="CZ156">
            <v>678</v>
          </cell>
          <cell r="DA156">
            <v>161</v>
          </cell>
          <cell r="DB156">
            <v>6058</v>
          </cell>
          <cell r="DC156">
            <v>1</v>
          </cell>
          <cell r="DD156">
            <v>4107324</v>
          </cell>
          <cell r="DE156">
            <v>162</v>
          </cell>
          <cell r="DF156">
            <v>77970</v>
          </cell>
          <cell r="DG156">
            <v>137</v>
          </cell>
          <cell r="DH156">
            <v>0</v>
          </cell>
          <cell r="DI156">
            <v>223</v>
          </cell>
          <cell r="DJ156" t="str">
            <v>No Guar</v>
          </cell>
          <cell r="DK156">
            <v>762</v>
          </cell>
          <cell r="DL156">
            <v>785</v>
          </cell>
          <cell r="DM156">
            <v>802</v>
          </cell>
          <cell r="DN156">
            <v>826</v>
          </cell>
          <cell r="DO156">
            <v>814</v>
          </cell>
          <cell r="DP156">
            <v>767.1</v>
          </cell>
          <cell r="DQ156">
            <v>741.2</v>
          </cell>
          <cell r="DR156">
            <v>169</v>
          </cell>
          <cell r="DS156">
            <v>762</v>
          </cell>
          <cell r="DT156">
            <v>159</v>
          </cell>
          <cell r="DU156">
            <v>739.2</v>
          </cell>
          <cell r="DV156">
            <v>161</v>
          </cell>
          <cell r="DW156">
            <v>707</v>
          </cell>
          <cell r="DX156">
            <v>167</v>
          </cell>
          <cell r="DY156">
            <v>733</v>
          </cell>
          <cell r="DZ156">
            <v>159</v>
          </cell>
          <cell r="EA156">
            <v>714.1</v>
          </cell>
          <cell r="EB156">
            <v>162</v>
          </cell>
          <cell r="EC156">
            <v>688.1</v>
          </cell>
          <cell r="ED156">
            <v>164</v>
          </cell>
          <cell r="EE156">
            <v>678</v>
          </cell>
          <cell r="EF156">
            <v>164</v>
          </cell>
          <cell r="EG156">
            <v>678</v>
          </cell>
          <cell r="EH156">
            <v>161</v>
          </cell>
          <cell r="EI156">
            <v>3823.5840707964603</v>
          </cell>
          <cell r="EJ156">
            <v>244</v>
          </cell>
          <cell r="EK156">
            <v>3039.283185840708</v>
          </cell>
          <cell r="EL156">
            <v>248</v>
          </cell>
          <cell r="EM156">
            <v>552082</v>
          </cell>
          <cell r="EN156">
            <v>724.51706036745406</v>
          </cell>
          <cell r="EO156">
            <v>282571</v>
          </cell>
          <cell r="EP156">
            <v>359.96305732484075</v>
          </cell>
          <cell r="EQ156">
            <v>178262</v>
          </cell>
          <cell r="ER156">
            <v>222.2718204488778</v>
          </cell>
          <cell r="ES156">
            <v>668419</v>
          </cell>
          <cell r="ET156">
            <v>809.22397094430994</v>
          </cell>
          <cell r="EU156">
            <v>719017</v>
          </cell>
          <cell r="EV156">
            <v>883.31326781326777</v>
          </cell>
          <cell r="EW156">
            <v>679587</v>
          </cell>
          <cell r="EX156">
            <v>885.91709034024245</v>
          </cell>
          <cell r="EY156">
            <v>638530</v>
          </cell>
          <cell r="EZ156">
            <v>861.48138154344304</v>
          </cell>
          <cell r="FA156">
            <v>819907</v>
          </cell>
          <cell r="FB156">
            <v>1106.1886130599028</v>
          </cell>
          <cell r="FC156">
            <v>894049</v>
          </cell>
          <cell r="FD156">
            <v>1173.2926509186352</v>
          </cell>
          <cell r="FE156">
            <v>823435</v>
          </cell>
          <cell r="FF156">
            <v>1113.9542748917747</v>
          </cell>
          <cell r="FG156">
            <v>597524</v>
          </cell>
          <cell r="FH156">
            <v>845.15417256011312</v>
          </cell>
          <cell r="FI156">
            <v>332961</v>
          </cell>
          <cell r="FJ156">
            <v>454.24420190995909</v>
          </cell>
          <cell r="FK156">
            <v>484834</v>
          </cell>
          <cell r="FL156">
            <v>715.09439528023597</v>
          </cell>
          <cell r="FM156">
            <v>387800</v>
          </cell>
          <cell r="FN156">
            <v>571.97640117994104</v>
          </cell>
          <cell r="FO156">
            <v>0.11009520823948213</v>
          </cell>
          <cell r="FP156">
            <v>5.4586953036107201E-2</v>
          </cell>
          <cell r="FQ156">
            <v>3.2041824663120645E-2</v>
          </cell>
          <cell r="FR156">
            <v>0.11628045338345799</v>
          </cell>
          <cell r="FS156">
            <v>0.11379001032790055</v>
          </cell>
          <cell r="FT156">
            <v>0.10460345588969819</v>
          </cell>
          <cell r="FU156">
            <v>9.8162668730778668E-2</v>
          </cell>
          <cell r="FV156">
            <v>0.14249614478138178</v>
          </cell>
          <cell r="FW156">
            <v>0.14874897158368211</v>
          </cell>
          <cell r="FX156">
            <v>0.13260516854746826</v>
          </cell>
          <cell r="FY156">
            <v>8.6454042153731828E-2</v>
          </cell>
          <cell r="FZ156">
            <v>5.0635412755617691E-2</v>
          </cell>
          <cell r="GA156">
            <v>7.4201782248346115E-2</v>
          </cell>
          <cell r="GB156">
            <v>5.8623560167267552E-2</v>
          </cell>
          <cell r="GC156">
            <v>4462505</v>
          </cell>
          <cell r="GD156">
            <v>4893959</v>
          </cell>
          <cell r="GE156">
            <v>5385154</v>
          </cell>
          <cell r="GF156">
            <v>5079916</v>
          </cell>
          <cell r="GG156">
            <v>5599789</v>
          </cell>
          <cell r="GH156">
            <v>5817206</v>
          </cell>
          <cell r="GI156">
            <v>5866285</v>
          </cell>
          <cell r="GJ156">
            <v>5753889</v>
          </cell>
          <cell r="GK156">
            <v>6010455</v>
          </cell>
          <cell r="GL156">
            <v>6209675</v>
          </cell>
          <cell r="GM156">
            <v>6911464</v>
          </cell>
          <cell r="GN156">
            <v>6575654.9000000004</v>
          </cell>
          <cell r="GO156">
            <v>6382120</v>
          </cell>
          <cell r="GP156">
            <v>6615087.8400000008</v>
          </cell>
          <cell r="GQ156">
            <v>6.0686972268204541E-2</v>
          </cell>
          <cell r="GR156">
            <v>3.5978463781235058E-2</v>
          </cell>
          <cell r="GS156">
            <v>8.1836483744425356E-2</v>
          </cell>
          <cell r="GT156">
            <v>8.0716876559389181E-2</v>
          </cell>
          <cell r="GU156">
            <v>7.9440628212665176E-2</v>
          </cell>
          <cell r="GV156">
            <v>5.3532067265838298E-2</v>
          </cell>
          <cell r="GW156">
            <v>4.5137213660288528E-2</v>
          </cell>
          <cell r="GX156">
            <v>6.1893501052670725E-2</v>
          </cell>
          <cell r="GY156">
            <v>8.3781422699848909E-2</v>
          </cell>
          <cell r="GZ156">
            <v>15.655296229802513</v>
          </cell>
          <cell r="HA156">
            <v>15.156756756756758</v>
          </cell>
          <cell r="HB156">
            <v>14.183637013219007</v>
          </cell>
          <cell r="HC156">
            <v>15.269180266366535</v>
          </cell>
          <cell r="HD156">
            <v>14.557635829662262</v>
          </cell>
          <cell r="HE156">
            <v>15.019944156362186</v>
          </cell>
          <cell r="HF156">
            <v>15.066291683406991</v>
          </cell>
          <cell r="HG156">
            <v>13.836734693877551</v>
          </cell>
          <cell r="HH156">
            <v>3042</v>
          </cell>
          <cell r="HI156" t="str">
            <v>Y</v>
          </cell>
        </row>
        <row r="157">
          <cell r="A157">
            <v>152</v>
          </cell>
          <cell r="B157">
            <v>3060</v>
          </cell>
          <cell r="C157" t="str">
            <v>Humboldt</v>
          </cell>
          <cell r="D157">
            <v>10.975857368940257</v>
          </cell>
          <cell r="E157">
            <v>271</v>
          </cell>
          <cell r="F157">
            <v>5.4</v>
          </cell>
          <cell r="G157">
            <v>1</v>
          </cell>
          <cell r="H157">
            <v>4.2637998492695379</v>
          </cell>
          <cell r="I157">
            <v>214</v>
          </cell>
          <cell r="J157">
            <v>0.58313716939118365</v>
          </cell>
          <cell r="K157">
            <v>129</v>
          </cell>
          <cell r="L157">
            <v>0.72892146173897954</v>
          </cell>
          <cell r="M157">
            <v>273</v>
          </cell>
          <cell r="N157">
            <v>0</v>
          </cell>
          <cell r="O157">
            <v>6</v>
          </cell>
          <cell r="P157">
            <v>0.10840228410397408</v>
          </cell>
          <cell r="Q157">
            <v>265</v>
          </cell>
          <cell r="R157">
            <v>0</v>
          </cell>
          <cell r="S157">
            <v>8</v>
          </cell>
          <cell r="T157">
            <v>11.084259653044231</v>
          </cell>
          <cell r="U157">
            <v>288</v>
          </cell>
          <cell r="V157">
            <v>0.75807999999999998</v>
          </cell>
          <cell r="W157">
            <v>212</v>
          </cell>
          <cell r="X157">
            <v>0</v>
          </cell>
          <cell r="Y157">
            <v>1</v>
          </cell>
          <cell r="Z157">
            <v>0.67</v>
          </cell>
          <cell r="AA157">
            <v>81</v>
          </cell>
          <cell r="AB157">
            <v>0.33</v>
          </cell>
          <cell r="AC157">
            <v>1</v>
          </cell>
          <cell r="AD157">
            <v>1</v>
          </cell>
          <cell r="AE157">
            <v>78</v>
          </cell>
          <cell r="AF157">
            <v>0</v>
          </cell>
          <cell r="AG157">
            <v>19</v>
          </cell>
          <cell r="AH157">
            <v>0</v>
          </cell>
          <cell r="AI157">
            <v>184</v>
          </cell>
          <cell r="AJ157">
            <v>1.7580800000000001</v>
          </cell>
          <cell r="AK157">
            <v>245</v>
          </cell>
          <cell r="AL157">
            <v>12.84234</v>
          </cell>
          <cell r="AM157">
            <v>296</v>
          </cell>
          <cell r="AN157">
            <v>4419786</v>
          </cell>
          <cell r="AO157">
            <v>93</v>
          </cell>
          <cell r="AP157">
            <v>342972478</v>
          </cell>
          <cell r="AQ157">
            <v>72</v>
          </cell>
          <cell r="AR157">
            <v>7.0000000000000007E-2</v>
          </cell>
          <cell r="AS157">
            <v>8.0030842086621659E-2</v>
          </cell>
          <cell r="AT157">
            <v>0</v>
          </cell>
          <cell r="AU157">
            <v>7.0000000000000007E-2</v>
          </cell>
          <cell r="AV157">
            <v>494667</v>
          </cell>
          <cell r="AW157">
            <v>30</v>
          </cell>
          <cell r="AX157">
            <v>0</v>
          </cell>
          <cell r="AY157">
            <v>89</v>
          </cell>
          <cell r="AZ157">
            <v>2018</v>
          </cell>
          <cell r="BA157">
            <v>2013</v>
          </cell>
          <cell r="BB157">
            <v>15217033</v>
          </cell>
          <cell r="BC157">
            <v>97</v>
          </cell>
          <cell r="BD157">
            <v>358189511</v>
          </cell>
          <cell r="BE157">
            <v>75</v>
          </cell>
          <cell r="BF157">
            <v>1113.7</v>
          </cell>
          <cell r="BG157">
            <v>100</v>
          </cell>
          <cell r="BH157">
            <v>307957.68878513062</v>
          </cell>
          <cell r="BI157">
            <v>140</v>
          </cell>
          <cell r="BJ157">
            <v>13663.49375954027</v>
          </cell>
          <cell r="BK157">
            <v>114</v>
          </cell>
          <cell r="BL157">
            <v>321621.18254467088</v>
          </cell>
          <cell r="BM157">
            <v>141</v>
          </cell>
          <cell r="BN157">
            <v>4.248318985532773E-2</v>
          </cell>
          <cell r="BO157">
            <v>122</v>
          </cell>
          <cell r="BP157">
            <v>1852051</v>
          </cell>
          <cell r="BQ157">
            <v>72</v>
          </cell>
          <cell r="BR157">
            <v>1462366</v>
          </cell>
          <cell r="BS157">
            <v>85</v>
          </cell>
          <cell r="BT157">
            <v>200000</v>
          </cell>
          <cell r="BU157">
            <v>79</v>
          </cell>
          <cell r="BV157">
            <v>250000</v>
          </cell>
          <cell r="BW157">
            <v>216</v>
          </cell>
          <cell r="BX157">
            <v>0</v>
          </cell>
          <cell r="BY157">
            <v>6</v>
          </cell>
          <cell r="BZ157">
            <v>3764417</v>
          </cell>
          <cell r="CA157">
            <v>85</v>
          </cell>
          <cell r="CB157">
            <v>37179</v>
          </cell>
          <cell r="CC157">
            <v>209</v>
          </cell>
          <cell r="CD157">
            <v>260000</v>
          </cell>
          <cell r="CE157">
            <v>98</v>
          </cell>
          <cell r="CF157">
            <v>0</v>
          </cell>
          <cell r="CG157">
            <v>2</v>
          </cell>
          <cell r="CH157">
            <v>239987</v>
          </cell>
          <cell r="CI157">
            <v>66</v>
          </cell>
          <cell r="CJ157">
            <v>118203</v>
          </cell>
          <cell r="CK157">
            <v>67</v>
          </cell>
          <cell r="CL157">
            <v>358190</v>
          </cell>
          <cell r="CM157">
            <v>63</v>
          </cell>
          <cell r="CN157">
            <v>0</v>
          </cell>
          <cell r="CO157">
            <v>19</v>
          </cell>
          <cell r="CP157">
            <v>0</v>
          </cell>
          <cell r="CQ157">
            <v>185</v>
          </cell>
          <cell r="CR157">
            <v>4419786</v>
          </cell>
          <cell r="CS157">
            <v>93</v>
          </cell>
          <cell r="CT157">
            <v>1113.7</v>
          </cell>
          <cell r="CU157">
            <v>100</v>
          </cell>
          <cell r="CV157">
            <v>5768</v>
          </cell>
          <cell r="CW157">
            <v>184</v>
          </cell>
          <cell r="CX157">
            <v>6531302</v>
          </cell>
          <cell r="CY157">
            <v>100</v>
          </cell>
          <cell r="CZ157">
            <v>1166.2</v>
          </cell>
          <cell r="DA157">
            <v>98</v>
          </cell>
          <cell r="DB157">
            <v>5883</v>
          </cell>
          <cell r="DC157">
            <v>185</v>
          </cell>
          <cell r="DD157">
            <v>6860755</v>
          </cell>
          <cell r="DE157">
            <v>99</v>
          </cell>
          <cell r="DF157">
            <v>329453</v>
          </cell>
          <cell r="DG157">
            <v>37</v>
          </cell>
          <cell r="DH157">
            <v>0</v>
          </cell>
          <cell r="DI157">
            <v>223</v>
          </cell>
          <cell r="DJ157" t="str">
            <v>No Guar</v>
          </cell>
          <cell r="DK157">
            <v>1410.1</v>
          </cell>
          <cell r="DL157">
            <v>1419.9</v>
          </cell>
          <cell r="DM157">
            <v>1406.1</v>
          </cell>
          <cell r="DN157">
            <v>1431.2</v>
          </cell>
          <cell r="DO157">
            <v>1420.1</v>
          </cell>
          <cell r="DP157">
            <v>1401.1</v>
          </cell>
          <cell r="DQ157">
            <v>1342</v>
          </cell>
          <cell r="DR157">
            <v>83</v>
          </cell>
          <cell r="DS157">
            <v>1305.4000000000001</v>
          </cell>
          <cell r="DT157">
            <v>85</v>
          </cell>
          <cell r="DU157">
            <v>1288.0999999999999</v>
          </cell>
          <cell r="DV157">
            <v>86</v>
          </cell>
          <cell r="DW157">
            <v>1243.2</v>
          </cell>
          <cell r="DX157">
            <v>91</v>
          </cell>
          <cell r="DY157">
            <v>1214.8</v>
          </cell>
          <cell r="DZ157">
            <v>94</v>
          </cell>
          <cell r="EA157">
            <v>1205.5</v>
          </cell>
          <cell r="EB157">
            <v>96</v>
          </cell>
          <cell r="EC157">
            <v>1166</v>
          </cell>
          <cell r="ED157">
            <v>98</v>
          </cell>
          <cell r="EE157">
            <v>1113.7</v>
          </cell>
          <cell r="EF157">
            <v>100</v>
          </cell>
          <cell r="EG157">
            <v>1166.2</v>
          </cell>
          <cell r="EH157">
            <v>98</v>
          </cell>
          <cell r="EI157">
            <v>3789.9039615846336</v>
          </cell>
          <cell r="EJ157">
            <v>249</v>
          </cell>
          <cell r="EK157">
            <v>3227.9343165837763</v>
          </cell>
          <cell r="EL157">
            <v>219</v>
          </cell>
          <cell r="EM157">
            <v>289708</v>
          </cell>
          <cell r="EN157">
            <v>205.45209559605703</v>
          </cell>
          <cell r="EO157">
            <v>67586</v>
          </cell>
          <cell r="EP157">
            <v>47.599126699063312</v>
          </cell>
          <cell r="EQ157">
            <v>235073</v>
          </cell>
          <cell r="ER157">
            <v>167.18085484673921</v>
          </cell>
          <cell r="ES157">
            <v>496848</v>
          </cell>
          <cell r="ET157">
            <v>347.15483510340971</v>
          </cell>
          <cell r="EU157">
            <v>805424</v>
          </cell>
          <cell r="EV157">
            <v>567.16005915076403</v>
          </cell>
          <cell r="EW157">
            <v>1170184</v>
          </cell>
          <cell r="EX157">
            <v>835.1894939690244</v>
          </cell>
          <cell r="EY157">
            <v>479245</v>
          </cell>
          <cell r="EZ157">
            <v>357.11251862891208</v>
          </cell>
          <cell r="FA157">
            <v>700163</v>
          </cell>
          <cell r="FB157">
            <v>521.73099850968708</v>
          </cell>
          <cell r="FC157">
            <v>945187</v>
          </cell>
          <cell r="FD157">
            <v>724.05929217098208</v>
          </cell>
          <cell r="FE157">
            <v>994261</v>
          </cell>
          <cell r="FF157">
            <v>771.88184147193545</v>
          </cell>
          <cell r="FG157">
            <v>2107270</v>
          </cell>
          <cell r="FH157">
            <v>1695.0370012870012</v>
          </cell>
          <cell r="FI157">
            <v>1680003</v>
          </cell>
          <cell r="FJ157">
            <v>1382.9461639776096</v>
          </cell>
          <cell r="FK157">
            <v>1671357</v>
          </cell>
          <cell r="FL157">
            <v>1500.7246116548442</v>
          </cell>
          <cell r="FM157">
            <v>2144279</v>
          </cell>
          <cell r="FN157">
            <v>1838.6889041330817</v>
          </cell>
          <cell r="FO157">
            <v>3.9916427202273286E-2</v>
          </cell>
          <cell r="FP157">
            <v>9.0852107163707334E-3</v>
          </cell>
          <cell r="FQ157">
            <v>3.0423013880881061E-2</v>
          </cell>
          <cell r="FR157">
            <v>5.8271317553981086E-2</v>
          </cell>
          <cell r="FS157">
            <v>8.66960976831605E-2</v>
          </cell>
          <cell r="FT157">
            <v>0.11112618939743654</v>
          </cell>
          <cell r="FU157">
            <v>4.5369137758706185E-2</v>
          </cell>
          <cell r="FV157">
            <v>7.5443989575205914E-2</v>
          </cell>
          <cell r="FW157">
            <v>0.10289005058467542</v>
          </cell>
          <cell r="FX157">
            <v>0.10478153673320234</v>
          </cell>
          <cell r="FY157">
            <v>0.22749472629640266</v>
          </cell>
          <cell r="FZ157">
            <v>0.16587977064382203</v>
          </cell>
          <cell r="GA157">
            <v>0.16254344142124624</v>
          </cell>
          <cell r="GB157">
            <v>0.20585950651432244</v>
          </cell>
          <cell r="GC157">
            <v>6968156</v>
          </cell>
          <cell r="GD157">
            <v>7371537</v>
          </cell>
          <cell r="GE157">
            <v>7491742</v>
          </cell>
          <cell r="GF157">
            <v>8029611</v>
          </cell>
          <cell r="GG157">
            <v>8484775</v>
          </cell>
          <cell r="GH157">
            <v>9360043</v>
          </cell>
          <cell r="GI157">
            <v>10083993</v>
          </cell>
          <cell r="GJ157">
            <v>9280567</v>
          </cell>
          <cell r="GK157">
            <v>9186379</v>
          </cell>
          <cell r="GL157">
            <v>9488895</v>
          </cell>
          <cell r="GM157">
            <v>9262940</v>
          </cell>
          <cell r="GN157">
            <v>10127835.32</v>
          </cell>
          <cell r="GO157">
            <v>10291171</v>
          </cell>
          <cell r="GP157">
            <v>10416225.299999999</v>
          </cell>
          <cell r="GQ157">
            <v>0.11819761438803801</v>
          </cell>
          <cell r="GR157">
            <v>0.10449725197332929</v>
          </cell>
          <cell r="GS157">
            <v>0.13963445017219289</v>
          </cell>
          <cell r="GT157">
            <v>0.19721828939516428</v>
          </cell>
          <cell r="GU157">
            <v>0.23483201004827689</v>
          </cell>
          <cell r="GV157">
            <v>0.29425209496349303</v>
          </cell>
          <cell r="GW157">
            <v>0.2586248650859333</v>
          </cell>
          <cell r="GX157">
            <v>0.23305327633838224</v>
          </cell>
          <cell r="GY157">
            <v>0.18973730764617908</v>
          </cell>
          <cell r="GZ157">
            <v>13.772151898734178</v>
          </cell>
          <cell r="HA157">
            <v>14.336702463676563</v>
          </cell>
          <cell r="HB157">
            <v>14.642696629213484</v>
          </cell>
          <cell r="HC157">
            <v>14.084351943618543</v>
          </cell>
          <cell r="HD157">
            <v>13.922596475574393</v>
          </cell>
          <cell r="HE157">
            <v>13.61888888888889</v>
          </cell>
          <cell r="HF157">
            <v>13.079986724195154</v>
          </cell>
          <cell r="HG157">
            <v>12.513483146067417</v>
          </cell>
          <cell r="HH157">
            <v>3060</v>
          </cell>
          <cell r="HI157" t="str">
            <v>Y</v>
          </cell>
        </row>
        <row r="158">
          <cell r="A158">
            <v>153</v>
          </cell>
          <cell r="B158">
            <v>3996</v>
          </cell>
          <cell r="C158" t="str">
            <v>IKM</v>
          </cell>
          <cell r="D158">
            <v>12.489285918170451</v>
          </cell>
          <cell r="E158">
            <v>160</v>
          </cell>
          <cell r="F158">
            <v>5.4</v>
          </cell>
          <cell r="G158">
            <v>1</v>
          </cell>
          <cell r="H158">
            <v>3.7031276613415738</v>
          </cell>
          <cell r="I158">
            <v>278</v>
          </cell>
          <cell r="J158">
            <v>1.0610628533838866</v>
          </cell>
          <cell r="K158">
            <v>59</v>
          </cell>
          <cell r="L158">
            <v>2.3250930297507613</v>
          </cell>
          <cell r="M158">
            <v>105</v>
          </cell>
          <cell r="N158">
            <v>0</v>
          </cell>
          <cell r="O158">
            <v>6</v>
          </cell>
          <cell r="P158">
            <v>2.6650227630816675E-2</v>
          </cell>
          <cell r="Q158">
            <v>328</v>
          </cell>
          <cell r="R158">
            <v>0</v>
          </cell>
          <cell r="S158">
            <v>8</v>
          </cell>
          <cell r="T158">
            <v>12.515936145801268</v>
          </cell>
          <cell r="U158">
            <v>196</v>
          </cell>
          <cell r="V158">
            <v>9.5000000000000001E-2</v>
          </cell>
          <cell r="W158">
            <v>345</v>
          </cell>
          <cell r="X158">
            <v>0</v>
          </cell>
          <cell r="Y158">
            <v>1</v>
          </cell>
          <cell r="Z158">
            <v>0</v>
          </cell>
          <cell r="AA158">
            <v>249</v>
          </cell>
          <cell r="AB158">
            <v>0.33</v>
          </cell>
          <cell r="AC158">
            <v>1</v>
          </cell>
          <cell r="AD158">
            <v>0.33</v>
          </cell>
          <cell r="AE158">
            <v>244</v>
          </cell>
          <cell r="AF158">
            <v>0</v>
          </cell>
          <cell r="AG158">
            <v>19</v>
          </cell>
          <cell r="AH158">
            <v>0</v>
          </cell>
          <cell r="AI158">
            <v>184</v>
          </cell>
          <cell r="AJ158">
            <v>0.42500000000000004</v>
          </cell>
          <cell r="AK158">
            <v>352</v>
          </cell>
          <cell r="AL158">
            <v>12.940939999999999</v>
          </cell>
          <cell r="AM158">
            <v>292</v>
          </cell>
          <cell r="AN158">
            <v>2045555</v>
          </cell>
          <cell r="AO158">
            <v>252</v>
          </cell>
          <cell r="AP158">
            <v>157897338</v>
          </cell>
          <cell r="AQ158">
            <v>220</v>
          </cell>
          <cell r="AR158">
            <v>0.14000000000000001</v>
          </cell>
          <cell r="AS158">
            <v>8.4427842520784474E-2</v>
          </cell>
          <cell r="AT158">
            <v>0</v>
          </cell>
          <cell r="AU158">
            <v>0.14000000000000001</v>
          </cell>
          <cell r="AV158">
            <v>203698</v>
          </cell>
          <cell r="AW158">
            <v>139</v>
          </cell>
          <cell r="AX158">
            <v>0</v>
          </cell>
          <cell r="AY158">
            <v>89</v>
          </cell>
          <cell r="AZ158">
            <v>0</v>
          </cell>
          <cell r="BA158">
            <v>2014</v>
          </cell>
          <cell r="BB158">
            <v>6716139</v>
          </cell>
          <cell r="BC158">
            <v>156</v>
          </cell>
          <cell r="BD158">
            <v>164613477</v>
          </cell>
          <cell r="BE158">
            <v>216</v>
          </cell>
          <cell r="BF158">
            <v>415.7</v>
          </cell>
          <cell r="BG158">
            <v>271</v>
          </cell>
          <cell r="BH158">
            <v>379834.82800096227</v>
          </cell>
          <cell r="BI158">
            <v>66</v>
          </cell>
          <cell r="BJ158">
            <v>16156.216021169113</v>
          </cell>
          <cell r="BK158">
            <v>99</v>
          </cell>
          <cell r="BL158">
            <v>395991.04402213136</v>
          </cell>
          <cell r="BM158">
            <v>63</v>
          </cell>
          <cell r="BN158">
            <v>4.0799448030612952E-2</v>
          </cell>
          <cell r="BO158">
            <v>128</v>
          </cell>
          <cell r="BP158">
            <v>852646</v>
          </cell>
          <cell r="BQ158">
            <v>223</v>
          </cell>
          <cell r="BR158">
            <v>584714</v>
          </cell>
          <cell r="BS158">
            <v>250</v>
          </cell>
          <cell r="BT158">
            <v>167539</v>
          </cell>
          <cell r="BU158">
            <v>97</v>
          </cell>
          <cell r="BV158">
            <v>367126</v>
          </cell>
          <cell r="BW158">
            <v>155</v>
          </cell>
          <cell r="BX158">
            <v>0</v>
          </cell>
          <cell r="BY158">
            <v>6</v>
          </cell>
          <cell r="BZ158">
            <v>1972025</v>
          </cell>
          <cell r="CA158">
            <v>206</v>
          </cell>
          <cell r="CB158">
            <v>4208</v>
          </cell>
          <cell r="CC158">
            <v>323</v>
          </cell>
          <cell r="CD158">
            <v>15000</v>
          </cell>
          <cell r="CE158">
            <v>342</v>
          </cell>
          <cell r="CF158">
            <v>0</v>
          </cell>
          <cell r="CG158">
            <v>2</v>
          </cell>
          <cell r="CH158">
            <v>0</v>
          </cell>
          <cell r="CI158">
            <v>249</v>
          </cell>
          <cell r="CJ158">
            <v>54322</v>
          </cell>
          <cell r="CK158">
            <v>201</v>
          </cell>
          <cell r="CL158">
            <v>54322</v>
          </cell>
          <cell r="CM158">
            <v>287</v>
          </cell>
          <cell r="CN158">
            <v>0</v>
          </cell>
          <cell r="CO158">
            <v>19</v>
          </cell>
          <cell r="CP158">
            <v>0</v>
          </cell>
          <cell r="CQ158">
            <v>185</v>
          </cell>
          <cell r="CR158">
            <v>2045555</v>
          </cell>
          <cell r="CS158">
            <v>252</v>
          </cell>
          <cell r="CT158">
            <v>415.7</v>
          </cell>
          <cell r="CU158">
            <v>271</v>
          </cell>
          <cell r="CV158">
            <v>5906</v>
          </cell>
          <cell r="CW158">
            <v>23</v>
          </cell>
          <cell r="CX158">
            <v>2481246</v>
          </cell>
          <cell r="CY158">
            <v>268</v>
          </cell>
          <cell r="CZ158">
            <v>418.7</v>
          </cell>
          <cell r="DA158">
            <v>266</v>
          </cell>
          <cell r="DB158">
            <v>6021</v>
          </cell>
          <cell r="DC158">
            <v>23</v>
          </cell>
          <cell r="DD158">
            <v>2520993</v>
          </cell>
          <cell r="DE158">
            <v>265</v>
          </cell>
          <cell r="DF158">
            <v>39747</v>
          </cell>
          <cell r="DG158">
            <v>191</v>
          </cell>
          <cell r="DH158">
            <v>0</v>
          </cell>
          <cell r="DI158">
            <v>223</v>
          </cell>
          <cell r="DJ158" t="str">
            <v>No Guar</v>
          </cell>
          <cell r="DK158">
            <v>614.79999999999995</v>
          </cell>
          <cell r="DL158">
            <v>622.4</v>
          </cell>
          <cell r="DM158">
            <v>582.20000000000005</v>
          </cell>
          <cell r="DN158">
            <v>565.6</v>
          </cell>
          <cell r="DO158">
            <v>540.4</v>
          </cell>
          <cell r="DP158">
            <v>523.1</v>
          </cell>
          <cell r="DQ158">
            <v>485</v>
          </cell>
          <cell r="DR158">
            <v>266</v>
          </cell>
          <cell r="DS158">
            <v>505.1</v>
          </cell>
          <cell r="DT158">
            <v>254</v>
          </cell>
          <cell r="DU158">
            <v>500</v>
          </cell>
          <cell r="DV158">
            <v>248</v>
          </cell>
          <cell r="DW158">
            <v>484.2</v>
          </cell>
          <cell r="DX158">
            <v>259</v>
          </cell>
          <cell r="DY158">
            <v>463</v>
          </cell>
          <cell r="DZ158">
            <v>262</v>
          </cell>
          <cell r="EA158">
            <v>442.8</v>
          </cell>
          <cell r="EB158">
            <v>266</v>
          </cell>
          <cell r="EC158">
            <v>421.3</v>
          </cell>
          <cell r="ED158">
            <v>269</v>
          </cell>
          <cell r="EE158">
            <v>415.7</v>
          </cell>
          <cell r="EF158">
            <v>271</v>
          </cell>
          <cell r="EG158">
            <v>418.7</v>
          </cell>
          <cell r="EH158">
            <v>266</v>
          </cell>
          <cell r="EI158">
            <v>4885.4908048722236</v>
          </cell>
          <cell r="EJ158">
            <v>111</v>
          </cell>
          <cell r="EK158">
            <v>4709.8758060663959</v>
          </cell>
          <cell r="EL158">
            <v>53</v>
          </cell>
          <cell r="EM158">
            <v>1068603</v>
          </cell>
          <cell r="EN158">
            <v>1738.1310995445674</v>
          </cell>
          <cell r="EO158">
            <v>1037547</v>
          </cell>
          <cell r="EP158">
            <v>1667.0099614395888</v>
          </cell>
          <cell r="EQ158">
            <v>1195702</v>
          </cell>
          <cell r="ER158">
            <v>2053.7650291995874</v>
          </cell>
          <cell r="ES158">
            <v>1002499</v>
          </cell>
          <cell r="ET158">
            <v>1772.452263083451</v>
          </cell>
          <cell r="EU158">
            <v>797236</v>
          </cell>
          <cell r="EV158">
            <v>1475.2701702442637</v>
          </cell>
          <cell r="EW158">
            <v>584769</v>
          </cell>
          <cell r="EX158">
            <v>1117.8914165551519</v>
          </cell>
          <cell r="EY158">
            <v>616537</v>
          </cell>
          <cell r="EZ158">
            <v>1271.2103092783505</v>
          </cell>
          <cell r="FA158">
            <v>1048155</v>
          </cell>
          <cell r="FB158">
            <v>2161.144329896907</v>
          </cell>
          <cell r="FC158">
            <v>1035827</v>
          </cell>
          <cell r="FD158">
            <v>2050.7364878241933</v>
          </cell>
          <cell r="FE158">
            <v>1296105</v>
          </cell>
          <cell r="FF158">
            <v>2592.21</v>
          </cell>
          <cell r="FG158">
            <v>1693018</v>
          </cell>
          <cell r="FH158">
            <v>3496.5262288310614</v>
          </cell>
          <cell r="FI158">
            <v>1715336</v>
          </cell>
          <cell r="FJ158">
            <v>3704.8293736501082</v>
          </cell>
          <cell r="FK158">
            <v>1668951</v>
          </cell>
          <cell r="FL158">
            <v>4014.7967284099109</v>
          </cell>
          <cell r="FM158">
            <v>1450513</v>
          </cell>
          <cell r="FN158">
            <v>3464.3252925722477</v>
          </cell>
          <cell r="FO158">
            <v>0.23571154423053167</v>
          </cell>
          <cell r="FP158">
            <v>0.22219602390999316</v>
          </cell>
          <cell r="FQ158">
            <v>0.24972681932481766</v>
          </cell>
          <cell r="FR158">
            <v>0.20828291600528551</v>
          </cell>
          <cell r="FS158">
            <v>0.1719804470599402</v>
          </cell>
          <cell r="FT158">
            <v>0.12830544458174772</v>
          </cell>
          <cell r="FU158">
            <v>0.13986428194039666</v>
          </cell>
          <cell r="FV158">
            <v>0.29307380005704026</v>
          </cell>
          <cell r="FW158">
            <v>0.26155516983472304</v>
          </cell>
          <cell r="FX158">
            <v>0.34228555870025479</v>
          </cell>
          <cell r="FY158">
            <v>0.42600210709020503</v>
          </cell>
          <cell r="FZ158">
            <v>0.42340795716659713</v>
          </cell>
          <cell r="GA158">
            <v>0.41071740582384358</v>
          </cell>
          <cell r="GB158">
            <v>0.26670989148525864</v>
          </cell>
          <cell r="GC158">
            <v>3464917</v>
          </cell>
          <cell r="GD158">
            <v>3631965</v>
          </cell>
          <cell r="GE158">
            <v>3592338</v>
          </cell>
          <cell r="GF158">
            <v>3810661</v>
          </cell>
          <cell r="GG158">
            <v>3838384</v>
          </cell>
          <cell r="GH158">
            <v>3972863</v>
          </cell>
          <cell r="GI158">
            <v>3791572</v>
          </cell>
          <cell r="GJ158">
            <v>3576420</v>
          </cell>
          <cell r="GK158">
            <v>3960262</v>
          </cell>
          <cell r="GL158">
            <v>3786619</v>
          </cell>
          <cell r="GM158">
            <v>3974201</v>
          </cell>
          <cell r="GN158">
            <v>4051260.66</v>
          </cell>
          <cell r="GO158">
            <v>4109887</v>
          </cell>
          <cell r="GP158">
            <v>5438542.2000000002</v>
          </cell>
          <cell r="GQ158">
            <v>-8.9229433171431297E-2</v>
          </cell>
          <cell r="GR158">
            <v>-9.6979619139431053E-2</v>
          </cell>
          <cell r="GS158">
            <v>2.6489405091442528E-2</v>
          </cell>
          <cell r="GT158">
            <v>9.0842173711696894E-2</v>
          </cell>
          <cell r="GU158">
            <v>0.13894845685606941</v>
          </cell>
          <cell r="GV158">
            <v>0.1605873402267379</v>
          </cell>
          <cell r="GW158">
            <v>0.19279274209870725</v>
          </cell>
          <cell r="GX158">
            <v>0.20965917491136801</v>
          </cell>
          <cell r="GY158">
            <v>0.11625283939367612</v>
          </cell>
          <cell r="GZ158">
            <v>11.326479438314944</v>
          </cell>
          <cell r="HA158">
            <v>11.808342133051742</v>
          </cell>
          <cell r="HB158">
            <v>10.983138780804151</v>
          </cell>
          <cell r="HC158">
            <v>10.088652482269504</v>
          </cell>
          <cell r="HD158">
            <v>10.041290322580645</v>
          </cell>
          <cell r="HE158">
            <v>9.5432946145723339</v>
          </cell>
          <cell r="HF158">
            <v>8.9686213991769534</v>
          </cell>
          <cell r="HG158">
            <v>6.0246376811594198</v>
          </cell>
          <cell r="HH158">
            <v>3996</v>
          </cell>
          <cell r="HI158" t="str">
            <v>Y</v>
          </cell>
        </row>
        <row r="159">
          <cell r="A159">
            <v>154</v>
          </cell>
          <cell r="B159">
            <v>3105</v>
          </cell>
          <cell r="C159" t="str">
            <v>Independence</v>
          </cell>
          <cell r="D159">
            <v>13.070907862670476</v>
          </cell>
          <cell r="E159">
            <v>116</v>
          </cell>
          <cell r="F159">
            <v>5.4</v>
          </cell>
          <cell r="G159">
            <v>1</v>
          </cell>
          <cell r="H159">
            <v>4.8491223817125935</v>
          </cell>
          <cell r="I159">
            <v>132</v>
          </cell>
          <cell r="J159">
            <v>0.21961967140918601</v>
          </cell>
          <cell r="K159">
            <v>229</v>
          </cell>
          <cell r="L159">
            <v>2.6021650803301983</v>
          </cell>
          <cell r="M159">
            <v>84</v>
          </cell>
          <cell r="N159">
            <v>0</v>
          </cell>
          <cell r="O159">
            <v>6</v>
          </cell>
          <cell r="P159">
            <v>1.7351849029778311E-2</v>
          </cell>
          <cell r="Q159">
            <v>330</v>
          </cell>
          <cell r="R159">
            <v>0</v>
          </cell>
          <cell r="S159">
            <v>8</v>
          </cell>
          <cell r="T159">
            <v>13.088259711700253</v>
          </cell>
          <cell r="U159">
            <v>150</v>
          </cell>
          <cell r="V159">
            <v>1.07148</v>
          </cell>
          <cell r="W159">
            <v>104</v>
          </cell>
          <cell r="X159">
            <v>0</v>
          </cell>
          <cell r="Y159">
            <v>1</v>
          </cell>
          <cell r="Z159">
            <v>0.4</v>
          </cell>
          <cell r="AA159">
            <v>190</v>
          </cell>
          <cell r="AB159">
            <v>0.33</v>
          </cell>
          <cell r="AC159">
            <v>1</v>
          </cell>
          <cell r="AD159">
            <v>0.73</v>
          </cell>
          <cell r="AE159">
            <v>180</v>
          </cell>
          <cell r="AF159">
            <v>0</v>
          </cell>
          <cell r="AG159">
            <v>19</v>
          </cell>
          <cell r="AH159">
            <v>0</v>
          </cell>
          <cell r="AI159">
            <v>184</v>
          </cell>
          <cell r="AJ159">
            <v>1.80148</v>
          </cell>
          <cell r="AK159">
            <v>237</v>
          </cell>
          <cell r="AL159">
            <v>14.88974</v>
          </cell>
          <cell r="AM159">
            <v>180</v>
          </cell>
          <cell r="AN159">
            <v>4888110</v>
          </cell>
          <cell r="AO159">
            <v>82</v>
          </cell>
          <cell r="AP159">
            <v>326651067</v>
          </cell>
          <cell r="AQ159">
            <v>78</v>
          </cell>
          <cell r="AR159">
            <v>0.08</v>
          </cell>
          <cell r="AS159">
            <v>7.4727571033820814E-2</v>
          </cell>
          <cell r="AT159">
            <v>0</v>
          </cell>
          <cell r="AU159">
            <v>0.08</v>
          </cell>
          <cell r="AV159">
            <v>586073</v>
          </cell>
          <cell r="AW159">
            <v>17</v>
          </cell>
          <cell r="AX159">
            <v>0</v>
          </cell>
          <cell r="AY159">
            <v>89</v>
          </cell>
          <cell r="AZ159">
            <v>2013</v>
          </cell>
          <cell r="BA159">
            <v>2011</v>
          </cell>
          <cell r="BB159">
            <v>33370714</v>
          </cell>
          <cell r="BC159">
            <v>57</v>
          </cell>
          <cell r="BD159">
            <v>360021781</v>
          </cell>
          <cell r="BE159">
            <v>74</v>
          </cell>
          <cell r="BF159">
            <v>1398.2</v>
          </cell>
          <cell r="BG159">
            <v>72</v>
          </cell>
          <cell r="BH159">
            <v>233622.5625804606</v>
          </cell>
          <cell r="BI159">
            <v>261</v>
          </cell>
          <cell r="BJ159">
            <v>23866.910313259905</v>
          </cell>
          <cell r="BK159">
            <v>58</v>
          </cell>
          <cell r="BL159">
            <v>257489.47289372049</v>
          </cell>
          <cell r="BM159">
            <v>237</v>
          </cell>
          <cell r="BN159">
            <v>9.2690819725709875E-2</v>
          </cell>
          <cell r="BO159">
            <v>47</v>
          </cell>
          <cell r="BP159">
            <v>1763916</v>
          </cell>
          <cell r="BQ159">
            <v>78</v>
          </cell>
          <cell r="BR159">
            <v>1583971</v>
          </cell>
          <cell r="BS159">
            <v>80</v>
          </cell>
          <cell r="BT159">
            <v>71739</v>
          </cell>
          <cell r="BU159">
            <v>183</v>
          </cell>
          <cell r="BV159">
            <v>850000</v>
          </cell>
          <cell r="BW159">
            <v>48</v>
          </cell>
          <cell r="BX159">
            <v>0</v>
          </cell>
          <cell r="BY159">
            <v>6</v>
          </cell>
          <cell r="BZ159">
            <v>4269626</v>
          </cell>
          <cell r="CA159">
            <v>70</v>
          </cell>
          <cell r="CB159">
            <v>5668</v>
          </cell>
          <cell r="CC159">
            <v>320</v>
          </cell>
          <cell r="CD159">
            <v>350000</v>
          </cell>
          <cell r="CE159">
            <v>64</v>
          </cell>
          <cell r="CF159">
            <v>0</v>
          </cell>
          <cell r="CG159">
            <v>2</v>
          </cell>
          <cell r="CH159">
            <v>144009</v>
          </cell>
          <cell r="CI159">
            <v>107</v>
          </cell>
          <cell r="CJ159">
            <v>118807</v>
          </cell>
          <cell r="CK159">
            <v>66</v>
          </cell>
          <cell r="CL159">
            <v>262816</v>
          </cell>
          <cell r="CM159">
            <v>92</v>
          </cell>
          <cell r="CN159">
            <v>0</v>
          </cell>
          <cell r="CO159">
            <v>19</v>
          </cell>
          <cell r="CP159">
            <v>0</v>
          </cell>
          <cell r="CQ159">
            <v>185</v>
          </cell>
          <cell r="CR159">
            <v>4888110</v>
          </cell>
          <cell r="CS159">
            <v>82</v>
          </cell>
          <cell r="CT159">
            <v>1398.2</v>
          </cell>
          <cell r="CU159">
            <v>72</v>
          </cell>
          <cell r="CV159">
            <v>5768</v>
          </cell>
          <cell r="CW159">
            <v>184</v>
          </cell>
          <cell r="CX159">
            <v>8096350</v>
          </cell>
          <cell r="CY159">
            <v>72</v>
          </cell>
          <cell r="CZ159">
            <v>1405.8</v>
          </cell>
          <cell r="DA159">
            <v>72</v>
          </cell>
          <cell r="DB159">
            <v>5883</v>
          </cell>
          <cell r="DC159">
            <v>185</v>
          </cell>
          <cell r="DD159">
            <v>8270321</v>
          </cell>
          <cell r="DE159">
            <v>74</v>
          </cell>
          <cell r="DF159">
            <v>173971</v>
          </cell>
          <cell r="DG159">
            <v>67</v>
          </cell>
          <cell r="DH159">
            <v>0</v>
          </cell>
          <cell r="DI159">
            <v>223</v>
          </cell>
          <cell r="DJ159" t="str">
            <v>No Guar</v>
          </cell>
          <cell r="DK159">
            <v>1737</v>
          </cell>
          <cell r="DL159">
            <v>1727.8</v>
          </cell>
          <cell r="DM159">
            <v>1730</v>
          </cell>
          <cell r="DN159">
            <v>1727.6</v>
          </cell>
          <cell r="DO159">
            <v>1693.7</v>
          </cell>
          <cell r="DP159">
            <v>1615.7</v>
          </cell>
          <cell r="DQ159">
            <v>1574.5</v>
          </cell>
          <cell r="DR159">
            <v>65</v>
          </cell>
          <cell r="DS159">
            <v>1536.7</v>
          </cell>
          <cell r="DT159">
            <v>67</v>
          </cell>
          <cell r="DU159">
            <v>1507.2</v>
          </cell>
          <cell r="DV159">
            <v>68</v>
          </cell>
          <cell r="DW159">
            <v>1505.6</v>
          </cell>
          <cell r="DX159">
            <v>66</v>
          </cell>
          <cell r="DY159">
            <v>1481.3</v>
          </cell>
          <cell r="DZ159">
            <v>68</v>
          </cell>
          <cell r="EA159">
            <v>1458.9</v>
          </cell>
          <cell r="EB159">
            <v>67</v>
          </cell>
          <cell r="EC159">
            <v>1445.4</v>
          </cell>
          <cell r="ED159">
            <v>68</v>
          </cell>
          <cell r="EE159">
            <v>1398.2</v>
          </cell>
          <cell r="EF159">
            <v>72</v>
          </cell>
          <cell r="EG159">
            <v>1405.8</v>
          </cell>
          <cell r="EH159">
            <v>72</v>
          </cell>
          <cell r="EI159">
            <v>3477.1020059752454</v>
          </cell>
          <cell r="EJ159">
            <v>299</v>
          </cell>
          <cell r="EK159">
            <v>3037.1503770095319</v>
          </cell>
          <cell r="EL159">
            <v>249</v>
          </cell>
          <cell r="EM159">
            <v>2304020</v>
          </cell>
          <cell r="EN159">
            <v>1326.4363845710996</v>
          </cell>
          <cell r="EO159">
            <v>2499226</v>
          </cell>
          <cell r="EP159">
            <v>1446.4787591156385</v>
          </cell>
          <cell r="EQ159">
            <v>2576160</v>
          </cell>
          <cell r="ER159">
            <v>1489.1098265895953</v>
          </cell>
          <cell r="ES159">
            <v>2525840</v>
          </cell>
          <cell r="ET159">
            <v>1462.0514007872193</v>
          </cell>
          <cell r="EU159">
            <v>2557060</v>
          </cell>
          <cell r="EV159">
            <v>1509.7478892365825</v>
          </cell>
          <cell r="EW159">
            <v>2565422</v>
          </cell>
          <cell r="EX159">
            <v>1587.8083802686142</v>
          </cell>
          <cell r="EY159">
            <v>3126416</v>
          </cell>
          <cell r="EZ159">
            <v>1985.65639885678</v>
          </cell>
          <cell r="FA159">
            <v>3195853</v>
          </cell>
          <cell r="FB159">
            <v>2029.7573832962846</v>
          </cell>
          <cell r="FC159">
            <v>3393186</v>
          </cell>
          <cell r="FD159">
            <v>2208.0991735537191</v>
          </cell>
          <cell r="FE159">
            <v>2952583</v>
          </cell>
          <cell r="FF159">
            <v>1958.9855360934182</v>
          </cell>
          <cell r="FG159">
            <v>2853041</v>
          </cell>
          <cell r="FH159">
            <v>1894.9528427205103</v>
          </cell>
          <cell r="FI159">
            <v>2801933</v>
          </cell>
          <cell r="FJ159">
            <v>1891.5364882198071</v>
          </cell>
          <cell r="FK159">
            <v>2385342</v>
          </cell>
          <cell r="FL159">
            <v>1706.0091546273779</v>
          </cell>
          <cell r="FM159">
            <v>1664352</v>
          </cell>
          <cell r="FN159">
            <v>1183.9180537772088</v>
          </cell>
          <cell r="FO159">
            <v>0.20438049960840718</v>
          </cell>
          <cell r="FP159">
            <v>0.20839319197064182</v>
          </cell>
          <cell r="FQ159">
            <v>0.20597471881319876</v>
          </cell>
          <cell r="FR159">
            <v>0.19609825160269623</v>
          </cell>
          <cell r="FS159">
            <v>0.19263805409544393</v>
          </cell>
          <cell r="FT159">
            <v>0.18663411740475896</v>
          </cell>
          <cell r="FU159">
            <v>0.2220962155322489</v>
          </cell>
          <cell r="FV159">
            <v>0.28069283729571104</v>
          </cell>
          <cell r="FW159">
            <v>0.29543796691310981</v>
          </cell>
          <cell r="FX159">
            <v>0.2517959518318717</v>
          </cell>
          <cell r="FY159">
            <v>0.21518596763281489</v>
          </cell>
          <cell r="FZ159">
            <v>0.21405150077735136</v>
          </cell>
          <cell r="GA159">
            <v>0.17687924305648298</v>
          </cell>
          <cell r="GB159">
            <v>0.11286560072168256</v>
          </cell>
          <cell r="GC159">
            <v>8969169</v>
          </cell>
          <cell r="GD159">
            <v>9493613</v>
          </cell>
          <cell r="GE159">
            <v>9931006</v>
          </cell>
          <cell r="GF159">
            <v>10354642</v>
          </cell>
          <cell r="GG159">
            <v>10716849</v>
          </cell>
          <cell r="GH159">
            <v>11180307</v>
          </cell>
          <cell r="GI159">
            <v>10950438</v>
          </cell>
          <cell r="GJ159">
            <v>11385588</v>
          </cell>
          <cell r="GK159">
            <v>11485274</v>
          </cell>
          <cell r="GL159">
            <v>11726094</v>
          </cell>
          <cell r="GM159">
            <v>13258490</v>
          </cell>
          <cell r="GN159">
            <v>13089994.65</v>
          </cell>
          <cell r="GO159">
            <v>13902300</v>
          </cell>
          <cell r="GP159">
            <v>14746317.649999999</v>
          </cell>
          <cell r="GQ159">
            <v>8.8918345572687268E-2</v>
          </cell>
          <cell r="GR159">
            <v>0.10629137580707106</v>
          </cell>
          <cell r="GS159">
            <v>0.11162518332216623</v>
          </cell>
          <cell r="GT159">
            <v>9.206906482513684E-2</v>
          </cell>
          <cell r="GU159">
            <v>7.696342629304781E-2</v>
          </cell>
          <cell r="GV159">
            <v>7.0945951072510824E-2</v>
          </cell>
          <cell r="GW159">
            <v>4.4577843004509836E-2</v>
          </cell>
          <cell r="GX159">
            <v>1.3004043833407471E-2</v>
          </cell>
          <cell r="GY159">
            <v>-5.2876820292374178E-2</v>
          </cell>
          <cell r="GZ159">
            <v>13.218104949017658</v>
          </cell>
          <cell r="HA159">
            <v>12.707200527269732</v>
          </cell>
          <cell r="HB159">
            <v>12.807628524046434</v>
          </cell>
          <cell r="HC159">
            <v>12.525127698138078</v>
          </cell>
          <cell r="HD159">
            <v>12.247470558965002</v>
          </cell>
          <cell r="HE159">
            <v>12.015503875968992</v>
          </cell>
          <cell r="HF159">
            <v>11.710526315789474</v>
          </cell>
          <cell r="HG159">
            <v>12.710909090909091</v>
          </cell>
          <cell r="HH159">
            <v>3105</v>
          </cell>
          <cell r="HI159" t="str">
            <v>Y</v>
          </cell>
        </row>
        <row r="160">
          <cell r="A160">
            <v>155</v>
          </cell>
          <cell r="B160">
            <v>3114</v>
          </cell>
          <cell r="C160" t="str">
            <v>Indianola</v>
          </cell>
          <cell r="D160">
            <v>14.478879605452667</v>
          </cell>
          <cell r="E160">
            <v>42</v>
          </cell>
          <cell r="F160">
            <v>5.4</v>
          </cell>
          <cell r="G160">
            <v>1</v>
          </cell>
          <cell r="H160">
            <v>5.7558127141272406</v>
          </cell>
          <cell r="I160">
            <v>37</v>
          </cell>
          <cell r="J160">
            <v>1.2546594778389428</v>
          </cell>
          <cell r="K160">
            <v>39</v>
          </cell>
          <cell r="L160">
            <v>2.0684074503950955</v>
          </cell>
          <cell r="M160">
            <v>134</v>
          </cell>
          <cell r="N160">
            <v>0</v>
          </cell>
          <cell r="O160">
            <v>6</v>
          </cell>
          <cell r="P160">
            <v>0.69542841674270262</v>
          </cell>
          <cell r="Q160">
            <v>102</v>
          </cell>
          <cell r="R160">
            <v>0</v>
          </cell>
          <cell r="S160">
            <v>8</v>
          </cell>
          <cell r="T160">
            <v>15.174308022195369</v>
          </cell>
          <cell r="U160">
            <v>38</v>
          </cell>
          <cell r="V160">
            <v>1.0523499999999999</v>
          </cell>
          <cell r="W160">
            <v>109</v>
          </cell>
          <cell r="X160">
            <v>0</v>
          </cell>
          <cell r="Y160">
            <v>1</v>
          </cell>
          <cell r="Z160">
            <v>1.34</v>
          </cell>
          <cell r="AA160">
            <v>2</v>
          </cell>
          <cell r="AB160">
            <v>0.33</v>
          </cell>
          <cell r="AC160">
            <v>1</v>
          </cell>
          <cell r="AD160">
            <v>1.6700000000000002</v>
          </cell>
          <cell r="AE160">
            <v>2</v>
          </cell>
          <cell r="AF160">
            <v>0</v>
          </cell>
          <cell r="AG160">
            <v>19</v>
          </cell>
          <cell r="AH160">
            <v>3</v>
          </cell>
          <cell r="AI160">
            <v>16</v>
          </cell>
          <cell r="AJ160">
            <v>5.7223500000000005</v>
          </cell>
          <cell r="AK160">
            <v>6</v>
          </cell>
          <cell r="AL160">
            <v>20.896660000000001</v>
          </cell>
          <cell r="AM160">
            <v>8</v>
          </cell>
          <cell r="AN160">
            <v>13827530</v>
          </cell>
          <cell r="AO160">
            <v>26</v>
          </cell>
          <cell r="AP160">
            <v>655673523</v>
          </cell>
          <cell r="AQ160">
            <v>33</v>
          </cell>
          <cell r="AR160">
            <v>0.05</v>
          </cell>
          <cell r="AS160">
            <v>7.1562786771244891E-2</v>
          </cell>
          <cell r="AT160">
            <v>0</v>
          </cell>
          <cell r="AU160">
            <v>0.05</v>
          </cell>
          <cell r="AV160">
            <v>858664</v>
          </cell>
          <cell r="AW160">
            <v>9</v>
          </cell>
          <cell r="AX160">
            <v>0</v>
          </cell>
          <cell r="AY160">
            <v>89</v>
          </cell>
          <cell r="AZ160">
            <v>2019</v>
          </cell>
          <cell r="BA160">
            <v>2012</v>
          </cell>
          <cell r="BB160">
            <v>27011147</v>
          </cell>
          <cell r="BC160">
            <v>67</v>
          </cell>
          <cell r="BD160">
            <v>682684670</v>
          </cell>
          <cell r="BE160">
            <v>36</v>
          </cell>
          <cell r="BF160">
            <v>3379.7</v>
          </cell>
          <cell r="BG160">
            <v>27</v>
          </cell>
          <cell r="BH160">
            <v>194003.46865106371</v>
          </cell>
          <cell r="BI160">
            <v>323</v>
          </cell>
          <cell r="BJ160">
            <v>7992.1729739325983</v>
          </cell>
          <cell r="BK160">
            <v>150</v>
          </cell>
          <cell r="BL160">
            <v>201995.64162499632</v>
          </cell>
          <cell r="BM160">
            <v>326</v>
          </cell>
          <cell r="BN160">
            <v>3.9566066424195523E-2</v>
          </cell>
          <cell r="BO160">
            <v>132</v>
          </cell>
          <cell r="BP160">
            <v>3540637</v>
          </cell>
          <cell r="BQ160">
            <v>33</v>
          </cell>
          <cell r="BR160">
            <v>3773934</v>
          </cell>
          <cell r="BS160">
            <v>29</v>
          </cell>
          <cell r="BT160">
            <v>822647</v>
          </cell>
          <cell r="BU160">
            <v>18</v>
          </cell>
          <cell r="BV160">
            <v>1356200</v>
          </cell>
          <cell r="BW160">
            <v>25</v>
          </cell>
          <cell r="BX160">
            <v>0</v>
          </cell>
          <cell r="BY160">
            <v>6</v>
          </cell>
          <cell r="BZ160">
            <v>9493418</v>
          </cell>
          <cell r="CA160">
            <v>29</v>
          </cell>
          <cell r="CB160">
            <v>455974</v>
          </cell>
          <cell r="CC160">
            <v>37</v>
          </cell>
          <cell r="CD160">
            <v>690000</v>
          </cell>
          <cell r="CE160">
            <v>25</v>
          </cell>
          <cell r="CF160">
            <v>0</v>
          </cell>
          <cell r="CG160">
            <v>2</v>
          </cell>
          <cell r="CH160">
            <v>914797</v>
          </cell>
          <cell r="CI160">
            <v>19</v>
          </cell>
          <cell r="CJ160">
            <v>225286</v>
          </cell>
          <cell r="CK160">
            <v>33</v>
          </cell>
          <cell r="CL160">
            <v>1140083</v>
          </cell>
          <cell r="CM160">
            <v>19</v>
          </cell>
          <cell r="CN160">
            <v>0</v>
          </cell>
          <cell r="CO160">
            <v>19</v>
          </cell>
          <cell r="CP160">
            <v>2048055</v>
          </cell>
          <cell r="CQ160">
            <v>8</v>
          </cell>
          <cell r="CR160">
            <v>13827530</v>
          </cell>
          <cell r="CS160">
            <v>26</v>
          </cell>
          <cell r="CT160">
            <v>3379.7</v>
          </cell>
          <cell r="CU160">
            <v>27</v>
          </cell>
          <cell r="CV160">
            <v>5768</v>
          </cell>
          <cell r="CW160">
            <v>184</v>
          </cell>
          <cell r="CX160">
            <v>19494110</v>
          </cell>
          <cell r="CY160">
            <v>27</v>
          </cell>
          <cell r="CZ160">
            <v>3296.2</v>
          </cell>
          <cell r="DA160">
            <v>28</v>
          </cell>
          <cell r="DB160">
            <v>5883</v>
          </cell>
          <cell r="DC160">
            <v>185</v>
          </cell>
          <cell r="DD160">
            <v>19689051</v>
          </cell>
          <cell r="DE160">
            <v>27</v>
          </cell>
          <cell r="DF160">
            <v>194941</v>
          </cell>
          <cell r="DG160">
            <v>62</v>
          </cell>
          <cell r="DH160">
            <v>297506</v>
          </cell>
          <cell r="DI160">
            <v>12</v>
          </cell>
          <cell r="DJ160" t="str">
            <v>101</v>
          </cell>
          <cell r="DK160">
            <v>3269.2</v>
          </cell>
          <cell r="DL160">
            <v>3237.3</v>
          </cell>
          <cell r="DM160">
            <v>3272.5</v>
          </cell>
          <cell r="DN160">
            <v>3276</v>
          </cell>
          <cell r="DO160">
            <v>3243.6</v>
          </cell>
          <cell r="DP160">
            <v>3236.3</v>
          </cell>
          <cell r="DQ160">
            <v>3159.9</v>
          </cell>
          <cell r="DR160">
            <v>25</v>
          </cell>
          <cell r="DS160">
            <v>3172.1</v>
          </cell>
          <cell r="DT160">
            <v>26</v>
          </cell>
          <cell r="DU160">
            <v>3174.8</v>
          </cell>
          <cell r="DV160">
            <v>27</v>
          </cell>
          <cell r="DW160">
            <v>3205.7</v>
          </cell>
          <cell r="DX160">
            <v>28</v>
          </cell>
          <cell r="DY160">
            <v>3266.7</v>
          </cell>
          <cell r="DZ160">
            <v>28</v>
          </cell>
          <cell r="EA160">
            <v>3336.3</v>
          </cell>
          <cell r="EB160">
            <v>27</v>
          </cell>
          <cell r="EC160">
            <v>3288.5</v>
          </cell>
          <cell r="ED160">
            <v>28</v>
          </cell>
          <cell r="EE160">
            <v>3379.7</v>
          </cell>
          <cell r="EF160">
            <v>27</v>
          </cell>
          <cell r="EG160">
            <v>3296.2</v>
          </cell>
          <cell r="EH160">
            <v>28</v>
          </cell>
          <cell r="EI160">
            <v>4194.9912019901703</v>
          </cell>
          <cell r="EJ160">
            <v>193</v>
          </cell>
          <cell r="EK160">
            <v>2880.1098234330443</v>
          </cell>
          <cell r="EL160">
            <v>285</v>
          </cell>
          <cell r="EM160">
            <v>1758414</v>
          </cell>
          <cell r="EN160">
            <v>537.8728740976386</v>
          </cell>
          <cell r="EO160">
            <v>1018395</v>
          </cell>
          <cell r="EP160">
            <v>314.5815957742563</v>
          </cell>
          <cell r="EQ160">
            <v>1857113</v>
          </cell>
          <cell r="ER160">
            <v>567.49060351413289</v>
          </cell>
          <cell r="ES160">
            <v>1431861</v>
          </cell>
          <cell r="ET160">
            <v>437.0760073260073</v>
          </cell>
          <cell r="EU160">
            <v>1194592</v>
          </cell>
          <cell r="EV160">
            <v>368.29202121100013</v>
          </cell>
          <cell r="EW160">
            <v>1379462</v>
          </cell>
          <cell r="EX160">
            <v>426.2466396811173</v>
          </cell>
          <cell r="EY160">
            <v>1896871</v>
          </cell>
          <cell r="EZ160">
            <v>600.29462957688531</v>
          </cell>
          <cell r="FA160">
            <v>2473788</v>
          </cell>
          <cell r="FB160">
            <v>782.86907813538403</v>
          </cell>
          <cell r="FC160">
            <v>2146757</v>
          </cell>
          <cell r="FD160">
            <v>676.76208190157945</v>
          </cell>
          <cell r="FE160">
            <v>2063205</v>
          </cell>
          <cell r="FF160">
            <v>649.8692831044475</v>
          </cell>
          <cell r="FG160">
            <v>2581583</v>
          </cell>
          <cell r="FH160">
            <v>805.31022865520799</v>
          </cell>
          <cell r="FI160">
            <v>3437482</v>
          </cell>
          <cell r="FJ160">
            <v>1052.2796706156059</v>
          </cell>
          <cell r="FK160">
            <v>4707466</v>
          </cell>
          <cell r="FL160">
            <v>1392.865047193538</v>
          </cell>
          <cell r="FM160">
            <v>5035862</v>
          </cell>
          <cell r="FN160">
            <v>1527.7780474485771</v>
          </cell>
          <cell r="FO160">
            <v>0.10226946964826945</v>
          </cell>
          <cell r="FP160">
            <v>5.6667948341992527E-2</v>
          </cell>
          <cell r="FQ160">
            <v>9.6020346181662955E-2</v>
          </cell>
          <cell r="FR160">
            <v>7.2214400757719607E-2</v>
          </cell>
          <cell r="FS160">
            <v>5.8717010475104206E-2</v>
          </cell>
          <cell r="FT160">
            <v>6.5134367000221738E-2</v>
          </cell>
          <cell r="FU160">
            <v>8.5655251240730923E-2</v>
          </cell>
          <cell r="FV160">
            <v>0.11110259281510625</v>
          </cell>
          <cell r="FW160">
            <v>0.1008423710288176</v>
          </cell>
          <cell r="FX160">
            <v>9.4307583034421411E-2</v>
          </cell>
          <cell r="FY160">
            <v>0.11107776518807833</v>
          </cell>
          <cell r="FZ160">
            <v>0.14198479280920775</v>
          </cell>
          <cell r="GA160">
            <v>0.17394528076116567</v>
          </cell>
          <cell r="GB160">
            <v>0.17224407648590703</v>
          </cell>
          <cell r="GC160">
            <v>15435515</v>
          </cell>
          <cell r="GD160">
            <v>16952875</v>
          </cell>
          <cell r="GE160">
            <v>17483715</v>
          </cell>
          <cell r="GF160">
            <v>18396054</v>
          </cell>
          <cell r="GG160">
            <v>19150313</v>
          </cell>
          <cell r="GH160">
            <v>19799250</v>
          </cell>
          <cell r="GI160">
            <v>20248543</v>
          </cell>
          <cell r="GJ160">
            <v>22265799</v>
          </cell>
          <cell r="GK160">
            <v>21288244</v>
          </cell>
          <cell r="GL160">
            <v>21877403</v>
          </cell>
          <cell r="GM160">
            <v>23241222</v>
          </cell>
          <cell r="GN160">
            <v>24210212.460000001</v>
          </cell>
          <cell r="GO160">
            <v>25792929</v>
          </cell>
          <cell r="GP160">
            <v>29236779.009999994</v>
          </cell>
          <cell r="GQ160">
            <v>1.9446162635948162E-2</v>
          </cell>
          <cell r="GR160">
            <v>4.1590576893564886E-2</v>
          </cell>
          <cell r="GS160">
            <v>6.6871582812390404E-2</v>
          </cell>
          <cell r="GT160">
            <v>4.3870123435235019E-2</v>
          </cell>
          <cell r="GU160">
            <v>3.456162670808214E-2</v>
          </cell>
          <cell r="GV160">
            <v>4.0845870705494586E-2</v>
          </cell>
          <cell r="GW160">
            <v>7.2727500200058998E-2</v>
          </cell>
          <cell r="GX160">
            <v>0.10676273093036488</v>
          </cell>
          <cell r="GY160">
            <v>6.9752046835051706E-2</v>
          </cell>
          <cell r="GZ160">
            <v>14.571993379919085</v>
          </cell>
          <cell r="HA160">
            <v>14.529586474754399</v>
          </cell>
          <cell r="HB160">
            <v>14.534689265536723</v>
          </cell>
          <cell r="HC160">
            <v>14.37335092348285</v>
          </cell>
          <cell r="HD160">
            <v>14.741486342674706</v>
          </cell>
          <cell r="HE160">
            <v>14.616806796672096</v>
          </cell>
          <cell r="HF160">
            <v>13.935570798628124</v>
          </cell>
          <cell r="HG160">
            <v>14.505150214592273</v>
          </cell>
          <cell r="HH160">
            <v>3114</v>
          </cell>
          <cell r="HI160" t="str">
            <v>Y</v>
          </cell>
        </row>
        <row r="161">
          <cell r="A161">
            <v>156</v>
          </cell>
          <cell r="B161">
            <v>3119</v>
          </cell>
          <cell r="C161" t="str">
            <v>Interstate 35</v>
          </cell>
          <cell r="D161">
            <v>12.707319409719437</v>
          </cell>
          <cell r="E161">
            <v>141</v>
          </cell>
          <cell r="F161">
            <v>5.4</v>
          </cell>
          <cell r="G161">
            <v>1</v>
          </cell>
          <cell r="H161">
            <v>5.0040999362944598</v>
          </cell>
          <cell r="I161">
            <v>110</v>
          </cell>
          <cell r="J161">
            <v>1.9558512282974148</v>
          </cell>
          <cell r="K161">
            <v>13</v>
          </cell>
          <cell r="L161">
            <v>0.34736906506608023</v>
          </cell>
          <cell r="M161">
            <v>302</v>
          </cell>
          <cell r="N161">
            <v>0</v>
          </cell>
          <cell r="O161">
            <v>6</v>
          </cell>
          <cell r="P161">
            <v>0</v>
          </cell>
          <cell r="Q161">
            <v>342</v>
          </cell>
          <cell r="R161">
            <v>0</v>
          </cell>
          <cell r="S161">
            <v>8</v>
          </cell>
          <cell r="T161">
            <v>12.707319409719437</v>
          </cell>
          <cell r="U161">
            <v>178</v>
          </cell>
          <cell r="V161">
            <v>1.08314</v>
          </cell>
          <cell r="W161">
            <v>103</v>
          </cell>
          <cell r="X161">
            <v>0</v>
          </cell>
          <cell r="Y161">
            <v>1</v>
          </cell>
          <cell r="Z161">
            <v>1.34</v>
          </cell>
          <cell r="AA161">
            <v>2</v>
          </cell>
          <cell r="AB161">
            <v>0.33</v>
          </cell>
          <cell r="AC161">
            <v>1</v>
          </cell>
          <cell r="AD161">
            <v>1.6700000000000002</v>
          </cell>
          <cell r="AE161">
            <v>2</v>
          </cell>
          <cell r="AF161">
            <v>0</v>
          </cell>
          <cell r="AG161">
            <v>19</v>
          </cell>
          <cell r="AH161">
            <v>2.9677600000000002</v>
          </cell>
          <cell r="AI161">
            <v>18</v>
          </cell>
          <cell r="AJ161">
            <v>5.7209000000000003</v>
          </cell>
          <cell r="AK161">
            <v>7</v>
          </cell>
          <cell r="AL161">
            <v>18.42822</v>
          </cell>
          <cell r="AM161">
            <v>36</v>
          </cell>
          <cell r="AN161">
            <v>3402733</v>
          </cell>
          <cell r="AO161">
            <v>133</v>
          </cell>
          <cell r="AP161">
            <v>184647991</v>
          </cell>
          <cell r="AQ161">
            <v>182</v>
          </cell>
          <cell r="AR161">
            <v>0</v>
          </cell>
          <cell r="AS161">
            <v>0</v>
          </cell>
          <cell r="AT161">
            <v>0</v>
          </cell>
          <cell r="AU161">
            <v>0</v>
          </cell>
          <cell r="AV161">
            <v>0</v>
          </cell>
          <cell r="AW161">
            <v>284</v>
          </cell>
          <cell r="AX161">
            <v>0</v>
          </cell>
          <cell r="AY161">
            <v>89</v>
          </cell>
          <cell r="AZ161">
            <v>2018</v>
          </cell>
          <cell r="BA161">
            <v>0</v>
          </cell>
          <cell r="BB161">
            <v>0</v>
          </cell>
          <cell r="BC161">
            <v>267</v>
          </cell>
          <cell r="BD161">
            <v>184647991</v>
          </cell>
          <cell r="BE161">
            <v>191</v>
          </cell>
          <cell r="BF161">
            <v>877.7</v>
          </cell>
          <cell r="BG161">
            <v>126</v>
          </cell>
          <cell r="BH161">
            <v>210377.11176939728</v>
          </cell>
          <cell r="BI161">
            <v>294</v>
          </cell>
          <cell r="BJ161">
            <v>0</v>
          </cell>
          <cell r="BK161">
            <v>267</v>
          </cell>
          <cell r="BL161">
            <v>210377.11176939728</v>
          </cell>
          <cell r="BM161">
            <v>311</v>
          </cell>
          <cell r="BN161">
            <v>0</v>
          </cell>
          <cell r="BO161">
            <v>267</v>
          </cell>
          <cell r="BP161">
            <v>997099</v>
          </cell>
          <cell r="BQ161">
            <v>184</v>
          </cell>
          <cell r="BR161">
            <v>923997</v>
          </cell>
          <cell r="BS161">
            <v>146</v>
          </cell>
          <cell r="BT161">
            <v>361144</v>
          </cell>
          <cell r="BU161">
            <v>46</v>
          </cell>
          <cell r="BV161">
            <v>64141</v>
          </cell>
          <cell r="BW161">
            <v>297</v>
          </cell>
          <cell r="BX161">
            <v>0</v>
          </cell>
          <cell r="BY161">
            <v>6</v>
          </cell>
          <cell r="BZ161">
            <v>2346381</v>
          </cell>
          <cell r="CA161">
            <v>167</v>
          </cell>
          <cell r="CB161">
            <v>0</v>
          </cell>
          <cell r="CC161">
            <v>342</v>
          </cell>
          <cell r="CD161">
            <v>200000</v>
          </cell>
          <cell r="CE161">
            <v>128</v>
          </cell>
          <cell r="CF161">
            <v>0</v>
          </cell>
          <cell r="CG161">
            <v>2</v>
          </cell>
          <cell r="CH161">
            <v>247428</v>
          </cell>
          <cell r="CI161">
            <v>64</v>
          </cell>
          <cell r="CJ161">
            <v>60934</v>
          </cell>
          <cell r="CK161">
            <v>177</v>
          </cell>
          <cell r="CL161">
            <v>308362</v>
          </cell>
          <cell r="CM161">
            <v>75</v>
          </cell>
          <cell r="CN161">
            <v>0</v>
          </cell>
          <cell r="CO161">
            <v>19</v>
          </cell>
          <cell r="CP161">
            <v>547990</v>
          </cell>
          <cell r="CQ161">
            <v>46</v>
          </cell>
          <cell r="CR161">
            <v>3402733</v>
          </cell>
          <cell r="CS161">
            <v>133</v>
          </cell>
          <cell r="CT161">
            <v>877.7</v>
          </cell>
          <cell r="CU161">
            <v>126</v>
          </cell>
          <cell r="CV161">
            <v>5768</v>
          </cell>
          <cell r="CW161">
            <v>184</v>
          </cell>
          <cell r="CX161">
            <v>5062574</v>
          </cell>
          <cell r="CY161">
            <v>126</v>
          </cell>
          <cell r="CZ161">
            <v>874</v>
          </cell>
          <cell r="DA161">
            <v>125</v>
          </cell>
          <cell r="DB161">
            <v>5883</v>
          </cell>
          <cell r="DC161">
            <v>185</v>
          </cell>
          <cell r="DD161">
            <v>5141742</v>
          </cell>
          <cell r="DE161">
            <v>126</v>
          </cell>
          <cell r="DF161">
            <v>79168</v>
          </cell>
          <cell r="DG161">
            <v>135</v>
          </cell>
          <cell r="DH161">
            <v>0</v>
          </cell>
          <cell r="DI161">
            <v>223</v>
          </cell>
          <cell r="DJ161" t="str">
            <v>No Guar</v>
          </cell>
          <cell r="DK161">
            <v>854.5</v>
          </cell>
          <cell r="DL161">
            <v>842.6</v>
          </cell>
          <cell r="DM161">
            <v>811.1</v>
          </cell>
          <cell r="DN161">
            <v>797.2</v>
          </cell>
          <cell r="DO161">
            <v>758.3</v>
          </cell>
          <cell r="DP161">
            <v>756.6</v>
          </cell>
          <cell r="DQ161">
            <v>796.4</v>
          </cell>
          <cell r="DR161">
            <v>152</v>
          </cell>
          <cell r="DS161">
            <v>810.9</v>
          </cell>
          <cell r="DT161">
            <v>141</v>
          </cell>
          <cell r="DU161">
            <v>818.5</v>
          </cell>
          <cell r="DV161">
            <v>139</v>
          </cell>
          <cell r="DW161">
            <v>816.7</v>
          </cell>
          <cell r="DX161">
            <v>137</v>
          </cell>
          <cell r="DY161">
            <v>904.1</v>
          </cell>
          <cell r="DZ161">
            <v>127</v>
          </cell>
          <cell r="EA161">
            <v>916.3</v>
          </cell>
          <cell r="EB161">
            <v>121</v>
          </cell>
          <cell r="EC161">
            <v>901.8</v>
          </cell>
          <cell r="ED161">
            <v>122</v>
          </cell>
          <cell r="EE161">
            <v>877.7</v>
          </cell>
          <cell r="EF161">
            <v>126</v>
          </cell>
          <cell r="EG161">
            <v>874</v>
          </cell>
          <cell r="EH161">
            <v>125</v>
          </cell>
          <cell r="EI161">
            <v>3893.2871853546912</v>
          </cell>
          <cell r="EJ161">
            <v>233</v>
          </cell>
          <cell r="EK161">
            <v>2684.6464530892449</v>
          </cell>
          <cell r="EL161">
            <v>315</v>
          </cell>
          <cell r="EM161">
            <v>208322</v>
          </cell>
          <cell r="EN161">
            <v>243.7940315974254</v>
          </cell>
          <cell r="EO161">
            <v>190226</v>
          </cell>
          <cell r="EP161">
            <v>225.76074056491811</v>
          </cell>
          <cell r="EQ161">
            <v>389311</v>
          </cell>
          <cell r="ER161">
            <v>479.97904080877817</v>
          </cell>
          <cell r="ES161">
            <v>660911</v>
          </cell>
          <cell r="ET161">
            <v>829.04039136979418</v>
          </cell>
          <cell r="EU161">
            <v>763547</v>
          </cell>
          <cell r="EV161">
            <v>1006.9194250296717</v>
          </cell>
          <cell r="EW161">
            <v>496992</v>
          </cell>
          <cell r="EX161">
            <v>656.87549563838218</v>
          </cell>
          <cell r="EY161">
            <v>375826</v>
          </cell>
          <cell r="EZ161">
            <v>471.90607734806633</v>
          </cell>
          <cell r="FA161">
            <v>469552</v>
          </cell>
          <cell r="FB161">
            <v>589.59316926167753</v>
          </cell>
          <cell r="FC161">
            <v>358585</v>
          </cell>
          <cell r="FD161">
            <v>442.20619065236161</v>
          </cell>
          <cell r="FE161">
            <v>138817</v>
          </cell>
          <cell r="FF161">
            <v>169.59926695174099</v>
          </cell>
          <cell r="FG161">
            <v>597879</v>
          </cell>
          <cell r="FH161">
            <v>732.06685441410548</v>
          </cell>
          <cell r="FI161">
            <v>1114877</v>
          </cell>
          <cell r="FJ161">
            <v>1233.1346090034287</v>
          </cell>
          <cell r="FK161">
            <v>1967957</v>
          </cell>
          <cell r="FL161">
            <v>2242.1750028483534</v>
          </cell>
          <cell r="FM161">
            <v>2120323</v>
          </cell>
          <cell r="FN161">
            <v>2425.9988558352402</v>
          </cell>
          <cell r="FO161">
            <v>4.6169008596989337E-2</v>
          </cell>
          <cell r="FP161">
            <v>4.1248312996776913E-2</v>
          </cell>
          <cell r="FQ161">
            <v>8.2044292972250299E-2</v>
          </cell>
          <cell r="FR161">
            <v>0.13165783318200272</v>
          </cell>
          <cell r="FS161">
            <v>0.13778544508636098</v>
          </cell>
          <cell r="FT161">
            <v>9.1761342078311534E-2</v>
          </cell>
          <cell r="FU161">
            <v>6.4698497112095382E-2</v>
          </cell>
          <cell r="FV161">
            <v>8.9261568263280106E-2</v>
          </cell>
          <cell r="FW161">
            <v>6.5157491117241506E-2</v>
          </cell>
          <cell r="FX161">
            <v>2.3282696315930978E-2</v>
          </cell>
          <cell r="FY161">
            <v>9.1738700468529791E-2</v>
          </cell>
          <cell r="FZ161">
            <v>0.16755431255314013</v>
          </cell>
          <cell r="GA161">
            <v>0.24681655498015329</v>
          </cell>
          <cell r="GB161">
            <v>0.26824659511052446</v>
          </cell>
          <cell r="GC161">
            <v>4303839</v>
          </cell>
          <cell r="GD161">
            <v>4421502</v>
          </cell>
          <cell r="GE161">
            <v>4355821</v>
          </cell>
          <cell r="GF161">
            <v>4359003</v>
          </cell>
          <cell r="GG161">
            <v>4778018</v>
          </cell>
          <cell r="GH161">
            <v>4919145</v>
          </cell>
          <cell r="GI161">
            <v>5433057</v>
          </cell>
          <cell r="GJ161">
            <v>5260405</v>
          </cell>
          <cell r="GK161">
            <v>5503358</v>
          </cell>
          <cell r="GL161">
            <v>5962239</v>
          </cell>
          <cell r="GM161">
            <v>6517195</v>
          </cell>
          <cell r="GN161">
            <v>6653824.5599999996</v>
          </cell>
          <cell r="GO161">
            <v>7120279</v>
          </cell>
          <cell r="GP161">
            <v>7904379.9200000009</v>
          </cell>
          <cell r="GQ161">
            <v>8.0056886293145571E-2</v>
          </cell>
          <cell r="GR161">
            <v>-3.2329672458684428E-2</v>
          </cell>
          <cell r="GS161">
            <v>-1.9922222795316059E-2</v>
          </cell>
          <cell r="GT161">
            <v>-3.1480190316624801E-2</v>
          </cell>
          <cell r="GU161">
            <v>-3.5195198434105394E-2</v>
          </cell>
          <cell r="GV161">
            <v>3.9211615942607988E-3</v>
          </cell>
          <cell r="GW161">
            <v>0.10083757265574518</v>
          </cell>
          <cell r="GX161">
            <v>0.19829750388633241</v>
          </cell>
          <cell r="GY161">
            <v>0.19489788739767588</v>
          </cell>
          <cell r="GZ161">
            <v>12.107503152585121</v>
          </cell>
          <cell r="HA161">
            <v>12.64432328415651</v>
          </cell>
          <cell r="HB161">
            <v>12.400568181818183</v>
          </cell>
          <cell r="HC161">
            <v>14.113428943937418</v>
          </cell>
          <cell r="HD161">
            <v>13.190848886213125</v>
          </cell>
          <cell r="HE161">
            <v>11.959516446443631</v>
          </cell>
          <cell r="HF161">
            <v>12.155870445344132</v>
          </cell>
          <cell r="HG161">
            <v>13.298484848484849</v>
          </cell>
          <cell r="HH161">
            <v>3119</v>
          </cell>
          <cell r="HI161" t="str">
            <v>Y</v>
          </cell>
        </row>
        <row r="162">
          <cell r="A162">
            <v>157</v>
          </cell>
          <cell r="B162">
            <v>3141</v>
          </cell>
          <cell r="C162" t="str">
            <v>Iowa City</v>
          </cell>
          <cell r="D162">
            <v>11.540402911378639</v>
          </cell>
          <cell r="E162">
            <v>222</v>
          </cell>
          <cell r="F162">
            <v>5.4</v>
          </cell>
          <cell r="G162">
            <v>1</v>
          </cell>
          <cell r="H162">
            <v>3.7055850787951461</v>
          </cell>
          <cell r="I162">
            <v>277</v>
          </cell>
          <cell r="J162">
            <v>0.77613591916873881</v>
          </cell>
          <cell r="K162">
            <v>99</v>
          </cell>
          <cell r="L162">
            <v>1.6586820088025431</v>
          </cell>
          <cell r="M162">
            <v>177</v>
          </cell>
          <cell r="N162">
            <v>0</v>
          </cell>
          <cell r="O162">
            <v>6</v>
          </cell>
          <cell r="P162">
            <v>0.15686573303979312</v>
          </cell>
          <cell r="Q162">
            <v>231</v>
          </cell>
          <cell r="R162">
            <v>0</v>
          </cell>
          <cell r="S162">
            <v>8</v>
          </cell>
          <cell r="T162">
            <v>11.697268644418433</v>
          </cell>
          <cell r="U162">
            <v>248</v>
          </cell>
          <cell r="V162">
            <v>0.59543999999999997</v>
          </cell>
          <cell r="W162">
            <v>271</v>
          </cell>
          <cell r="X162">
            <v>0</v>
          </cell>
          <cell r="Y162">
            <v>1</v>
          </cell>
          <cell r="Z162">
            <v>1.34</v>
          </cell>
          <cell r="AA162">
            <v>2</v>
          </cell>
          <cell r="AB162">
            <v>0.33</v>
          </cell>
          <cell r="AC162">
            <v>1</v>
          </cell>
          <cell r="AD162">
            <v>1.6700000000000002</v>
          </cell>
          <cell r="AE162">
            <v>2</v>
          </cell>
          <cell r="AF162">
            <v>0</v>
          </cell>
          <cell r="AG162">
            <v>19</v>
          </cell>
          <cell r="AH162">
            <v>0.72701000000000005</v>
          </cell>
          <cell r="AI162">
            <v>147</v>
          </cell>
          <cell r="AJ162">
            <v>2.9924499999999998</v>
          </cell>
          <cell r="AK162">
            <v>107</v>
          </cell>
          <cell r="AL162">
            <v>14.689719999999999</v>
          </cell>
          <cell r="AM162">
            <v>193</v>
          </cell>
          <cell r="AN162">
            <v>63761721</v>
          </cell>
          <cell r="AO162">
            <v>4</v>
          </cell>
          <cell r="AP162">
            <v>4281470446</v>
          </cell>
          <cell r="AQ162">
            <v>3</v>
          </cell>
          <cell r="AR162">
            <v>0.05</v>
          </cell>
          <cell r="AS162">
            <v>8.367286031081278E-2</v>
          </cell>
          <cell r="AT162">
            <v>0</v>
          </cell>
          <cell r="AU162">
            <v>0.05</v>
          </cell>
          <cell r="AV162">
            <v>5060561</v>
          </cell>
          <cell r="AW162">
            <v>2</v>
          </cell>
          <cell r="AX162">
            <v>0</v>
          </cell>
          <cell r="AY162">
            <v>89</v>
          </cell>
          <cell r="AZ162">
            <v>2015</v>
          </cell>
          <cell r="BA162">
            <v>2015</v>
          </cell>
          <cell r="BB162">
            <v>362170241</v>
          </cell>
          <cell r="BC162">
            <v>3</v>
          </cell>
          <cell r="BD162">
            <v>4643640687</v>
          </cell>
          <cell r="BE162">
            <v>2</v>
          </cell>
          <cell r="BF162">
            <v>11748.6</v>
          </cell>
          <cell r="BG162">
            <v>5</v>
          </cell>
          <cell r="BH162">
            <v>364423.88420748</v>
          </cell>
          <cell r="BI162">
            <v>75</v>
          </cell>
          <cell r="BJ162">
            <v>30826.672199240758</v>
          </cell>
          <cell r="BK162">
            <v>33</v>
          </cell>
          <cell r="BL162">
            <v>395250.55640672077</v>
          </cell>
          <cell r="BM162">
            <v>64</v>
          </cell>
          <cell r="BN162">
            <v>7.7992735745878353E-2</v>
          </cell>
          <cell r="BO162">
            <v>63</v>
          </cell>
          <cell r="BP162">
            <v>23119940</v>
          </cell>
          <cell r="BQ162">
            <v>3</v>
          </cell>
          <cell r="BR162">
            <v>15865353</v>
          </cell>
          <cell r="BS162">
            <v>4</v>
          </cell>
          <cell r="BT162">
            <v>3323003</v>
          </cell>
          <cell r="BU162">
            <v>5</v>
          </cell>
          <cell r="BV162">
            <v>7101598</v>
          </cell>
          <cell r="BW162">
            <v>4</v>
          </cell>
          <cell r="BX162">
            <v>0</v>
          </cell>
          <cell r="BY162">
            <v>6</v>
          </cell>
          <cell r="BZ162">
            <v>49409894</v>
          </cell>
          <cell r="CA162">
            <v>4</v>
          </cell>
          <cell r="CB162">
            <v>671616</v>
          </cell>
          <cell r="CC162">
            <v>26</v>
          </cell>
          <cell r="CD162">
            <v>2549354</v>
          </cell>
          <cell r="CE162">
            <v>3</v>
          </cell>
          <cell r="CF162">
            <v>0</v>
          </cell>
          <cell r="CG162">
            <v>2</v>
          </cell>
          <cell r="CH162">
            <v>6222479</v>
          </cell>
          <cell r="CI162">
            <v>1</v>
          </cell>
          <cell r="CJ162">
            <v>1532401</v>
          </cell>
          <cell r="CK162">
            <v>2</v>
          </cell>
          <cell r="CL162">
            <v>7754880</v>
          </cell>
          <cell r="CM162">
            <v>1</v>
          </cell>
          <cell r="CN162">
            <v>0</v>
          </cell>
          <cell r="CO162">
            <v>19</v>
          </cell>
          <cell r="CP162">
            <v>3375977</v>
          </cell>
          <cell r="CQ162">
            <v>5</v>
          </cell>
          <cell r="CR162">
            <v>63761721</v>
          </cell>
          <cell r="CS162">
            <v>4</v>
          </cell>
          <cell r="CT162">
            <v>11748.6</v>
          </cell>
          <cell r="CU162">
            <v>5</v>
          </cell>
          <cell r="CV162">
            <v>5785</v>
          </cell>
          <cell r="CW162">
            <v>148</v>
          </cell>
          <cell r="CX162">
            <v>67965651</v>
          </cell>
          <cell r="CY162">
            <v>5</v>
          </cell>
          <cell r="CZ162">
            <v>11903.4</v>
          </cell>
          <cell r="DA162">
            <v>5</v>
          </cell>
          <cell r="DB162">
            <v>5900</v>
          </cell>
          <cell r="DC162">
            <v>148</v>
          </cell>
          <cell r="DD162">
            <v>70230060</v>
          </cell>
          <cell r="DE162">
            <v>5</v>
          </cell>
          <cell r="DF162">
            <v>2264409</v>
          </cell>
          <cell r="DG162">
            <v>5</v>
          </cell>
          <cell r="DH162">
            <v>0</v>
          </cell>
          <cell r="DI162">
            <v>223</v>
          </cell>
          <cell r="DJ162" t="str">
            <v>No Guar</v>
          </cell>
          <cell r="DK162">
            <v>10334</v>
          </cell>
          <cell r="DL162">
            <v>10442.1</v>
          </cell>
          <cell r="DM162">
            <v>10562.3</v>
          </cell>
          <cell r="DN162">
            <v>10591.6</v>
          </cell>
          <cell r="DO162">
            <v>10619</v>
          </cell>
          <cell r="DP162">
            <v>10673.7</v>
          </cell>
          <cell r="DQ162">
            <v>10784.9</v>
          </cell>
          <cell r="DR162">
            <v>6</v>
          </cell>
          <cell r="DS162">
            <v>10768.2</v>
          </cell>
          <cell r="DT162">
            <v>6</v>
          </cell>
          <cell r="DU162">
            <v>10943.2</v>
          </cell>
          <cell r="DV162">
            <v>6</v>
          </cell>
          <cell r="DW162">
            <v>10945.3</v>
          </cell>
          <cell r="DX162">
            <v>6</v>
          </cell>
          <cell r="DY162">
            <v>11062.9</v>
          </cell>
          <cell r="DZ162">
            <v>5</v>
          </cell>
          <cell r="EA162">
            <v>11267.9</v>
          </cell>
          <cell r="EB162">
            <v>5</v>
          </cell>
          <cell r="EC162">
            <v>11718.1</v>
          </cell>
          <cell r="ED162">
            <v>5</v>
          </cell>
          <cell r="EE162">
            <v>11748.6</v>
          </cell>
          <cell r="EF162">
            <v>5</v>
          </cell>
          <cell r="EG162">
            <v>11903.4</v>
          </cell>
          <cell r="EH162">
            <v>5</v>
          </cell>
          <cell r="EI162">
            <v>5356.5973587378394</v>
          </cell>
          <cell r="EJ162">
            <v>76</v>
          </cell>
          <cell r="EK162">
            <v>4150.9059596417828</v>
          </cell>
          <cell r="EL162">
            <v>78</v>
          </cell>
          <cell r="EM162">
            <v>3394508</v>
          </cell>
          <cell r="EN162">
            <v>328.47958196245406</v>
          </cell>
          <cell r="EO162">
            <v>1681975</v>
          </cell>
          <cell r="EP162">
            <v>161.07631606669156</v>
          </cell>
          <cell r="EQ162">
            <v>2142389</v>
          </cell>
          <cell r="ER162">
            <v>202.83356844626644</v>
          </cell>
          <cell r="ES162">
            <v>3915720</v>
          </cell>
          <cell r="ET162">
            <v>369.70051739114012</v>
          </cell>
          <cell r="EU162">
            <v>6389320</v>
          </cell>
          <cell r="EV162">
            <v>601.6875411997363</v>
          </cell>
          <cell r="EW162">
            <v>8390472</v>
          </cell>
          <cell r="EX162">
            <v>786.08842294611986</v>
          </cell>
          <cell r="EY162">
            <v>10276962</v>
          </cell>
          <cell r="EZ162">
            <v>952.90285491752365</v>
          </cell>
          <cell r="FA162">
            <v>10137500</v>
          </cell>
          <cell r="FB162">
            <v>939.97162699700516</v>
          </cell>
          <cell r="FC162">
            <v>6636370</v>
          </cell>
          <cell r="FD162">
            <v>616.2933452201853</v>
          </cell>
          <cell r="FE162">
            <v>5340968</v>
          </cell>
          <cell r="FF162">
            <v>488.06272388332479</v>
          </cell>
          <cell r="FG162">
            <v>11033711</v>
          </cell>
          <cell r="FH162">
            <v>1008.0775309950391</v>
          </cell>
          <cell r="FI162">
            <v>9693968</v>
          </cell>
          <cell r="FJ162">
            <v>876.25920870657785</v>
          </cell>
          <cell r="FK162">
            <v>8752240</v>
          </cell>
          <cell r="FL162">
            <v>744.96025058304815</v>
          </cell>
          <cell r="FM162">
            <v>6499645</v>
          </cell>
          <cell r="FN162">
            <v>546.03264613471788</v>
          </cell>
          <cell r="FO162">
            <v>5.7783163559552965E-2</v>
          </cell>
          <cell r="FP162">
            <v>2.7552725922441953E-2</v>
          </cell>
          <cell r="FQ162">
            <v>3.446812073415801E-2</v>
          </cell>
          <cell r="FR162">
            <v>5.9389790874746162E-2</v>
          </cell>
          <cell r="FS162">
            <v>9.0168610950214126E-2</v>
          </cell>
          <cell r="FT162">
            <v>0.10876119772241198</v>
          </cell>
          <cell r="FU162">
            <v>0.12350338864651995</v>
          </cell>
          <cell r="FV162">
            <v>0.1335829288356597</v>
          </cell>
          <cell r="FW162">
            <v>8.0765673338347443E-2</v>
          </cell>
          <cell r="FX162">
            <v>6.4287608087874912E-2</v>
          </cell>
          <cell r="FY162">
            <v>0.12260092598902476</v>
          </cell>
          <cell r="FZ162">
            <v>0.10059180349831584</v>
          </cell>
          <cell r="GA162">
            <v>8.0975140443884444E-2</v>
          </cell>
          <cell r="GB162">
            <v>5.7943472663991066E-2</v>
          </cell>
          <cell r="GC162">
            <v>55351116</v>
          </cell>
          <cell r="GD162">
            <v>59363709</v>
          </cell>
          <cell r="GE162">
            <v>60013277</v>
          </cell>
          <cell r="GF162">
            <v>62016824</v>
          </cell>
          <cell r="GG162">
            <v>64470372</v>
          </cell>
          <cell r="GH162">
            <v>68755350</v>
          </cell>
          <cell r="GI162">
            <v>72935022</v>
          </cell>
          <cell r="GJ162">
            <v>75889188</v>
          </cell>
          <cell r="GK162">
            <v>82168200</v>
          </cell>
          <cell r="GL162">
            <v>83079277</v>
          </cell>
          <cell r="GM162">
            <v>89996963</v>
          </cell>
          <cell r="GN162">
            <v>96369362.739999995</v>
          </cell>
          <cell r="GO162">
            <v>109027246</v>
          </cell>
          <cell r="GP162">
            <v>112172168.86</v>
          </cell>
          <cell r="GQ162">
            <v>0.16102810574915602</v>
          </cell>
          <cell r="GR162">
            <v>0.1661791102538803</v>
          </cell>
          <cell r="GS162">
            <v>0.17675292538677032</v>
          </cell>
          <cell r="GT162">
            <v>0.133781487589446</v>
          </cell>
          <cell r="GU162">
            <v>0.12861953531409223</v>
          </cell>
          <cell r="GV162">
            <v>0.13242123992758703</v>
          </cell>
          <cell r="GW162">
            <v>0.10955747246787233</v>
          </cell>
          <cell r="GX162">
            <v>4.3982763582880759E-2</v>
          </cell>
          <cell r="GY162">
            <v>4.9242650422536012E-2</v>
          </cell>
          <cell r="GZ162">
            <v>13.666034352831122</v>
          </cell>
          <cell r="HA162">
            <v>13.913196664622291</v>
          </cell>
          <cell r="HB162">
            <v>13.871539915585593</v>
          </cell>
          <cell r="HC162">
            <v>13.738239967715085</v>
          </cell>
          <cell r="HD162">
            <v>13.516719426554596</v>
          </cell>
          <cell r="HE162">
            <v>13.667736285952726</v>
          </cell>
          <cell r="HF162">
            <v>13.348452569124689</v>
          </cell>
          <cell r="HG162">
            <v>14.327560975609757</v>
          </cell>
          <cell r="HH162">
            <v>3141</v>
          </cell>
          <cell r="HI162" t="str">
            <v>Y</v>
          </cell>
        </row>
        <row r="163">
          <cell r="A163">
            <v>158</v>
          </cell>
          <cell r="B163">
            <v>3150</v>
          </cell>
          <cell r="C163" t="str">
            <v>Iowa Falls</v>
          </cell>
          <cell r="D163">
            <v>12.030737026312551</v>
          </cell>
          <cell r="E163">
            <v>189</v>
          </cell>
          <cell r="F163">
            <v>5.4</v>
          </cell>
          <cell r="G163">
            <v>1</v>
          </cell>
          <cell r="H163">
            <v>4.9700807771873396</v>
          </cell>
          <cell r="I163">
            <v>113</v>
          </cell>
          <cell r="J163">
            <v>0.94595961968778275</v>
          </cell>
          <cell r="K163">
            <v>76</v>
          </cell>
          <cell r="L163">
            <v>0.71469630870008838</v>
          </cell>
          <cell r="M163">
            <v>276</v>
          </cell>
          <cell r="N163">
            <v>0</v>
          </cell>
          <cell r="O163">
            <v>6</v>
          </cell>
          <cell r="P163">
            <v>0.10402775849426722</v>
          </cell>
          <cell r="Q163">
            <v>271</v>
          </cell>
          <cell r="R163">
            <v>0</v>
          </cell>
          <cell r="S163">
            <v>8</v>
          </cell>
          <cell r="T163">
            <v>12.134764784806817</v>
          </cell>
          <cell r="U163">
            <v>217</v>
          </cell>
          <cell r="V163">
            <v>1.0912900000000001</v>
          </cell>
          <cell r="W163">
            <v>100</v>
          </cell>
          <cell r="X163">
            <v>0</v>
          </cell>
          <cell r="Y163">
            <v>1</v>
          </cell>
          <cell r="Z163">
            <v>0</v>
          </cell>
          <cell r="AA163">
            <v>249</v>
          </cell>
          <cell r="AB163">
            <v>0.33</v>
          </cell>
          <cell r="AC163">
            <v>1</v>
          </cell>
          <cell r="AD163">
            <v>0.33</v>
          </cell>
          <cell r="AE163">
            <v>244</v>
          </cell>
          <cell r="AF163">
            <v>0</v>
          </cell>
          <cell r="AG163">
            <v>19</v>
          </cell>
          <cell r="AH163">
            <v>1.04</v>
          </cell>
          <cell r="AI163">
            <v>131</v>
          </cell>
          <cell r="AJ163">
            <v>2.46129</v>
          </cell>
          <cell r="AK163">
            <v>163</v>
          </cell>
          <cell r="AL163">
            <v>14.59605</v>
          </cell>
          <cell r="AM163">
            <v>203</v>
          </cell>
          <cell r="AN163">
            <v>4014316</v>
          </cell>
          <cell r="AO163">
            <v>106</v>
          </cell>
          <cell r="AP163">
            <v>273744243</v>
          </cell>
          <cell r="AQ163">
            <v>98</v>
          </cell>
          <cell r="AR163">
            <v>7.0000000000000007E-2</v>
          </cell>
          <cell r="AS163">
            <v>7.746326967096058E-2</v>
          </cell>
          <cell r="AT163">
            <v>0</v>
          </cell>
          <cell r="AU163">
            <v>7.0000000000000007E-2</v>
          </cell>
          <cell r="AV163">
            <v>436355</v>
          </cell>
          <cell r="AW163">
            <v>40</v>
          </cell>
          <cell r="AX163">
            <v>0</v>
          </cell>
          <cell r="AY163">
            <v>89</v>
          </cell>
          <cell r="AZ163">
            <v>0</v>
          </cell>
          <cell r="BA163">
            <v>2012</v>
          </cell>
          <cell r="BB163">
            <v>13671110</v>
          </cell>
          <cell r="BC163">
            <v>109</v>
          </cell>
          <cell r="BD163">
            <v>287415353</v>
          </cell>
          <cell r="BE163">
            <v>103</v>
          </cell>
          <cell r="BF163">
            <v>1070.8</v>
          </cell>
          <cell r="BG163">
            <v>103</v>
          </cell>
          <cell r="BH163">
            <v>255644.60496824805</v>
          </cell>
          <cell r="BI163">
            <v>220</v>
          </cell>
          <cell r="BJ163">
            <v>12767.192753081808</v>
          </cell>
          <cell r="BK163">
            <v>117</v>
          </cell>
          <cell r="BL163">
            <v>268411.79772132984</v>
          </cell>
          <cell r="BM163">
            <v>214</v>
          </cell>
          <cell r="BN163">
            <v>4.756569145420704E-2</v>
          </cell>
          <cell r="BO163">
            <v>113</v>
          </cell>
          <cell r="BP163">
            <v>1478219</v>
          </cell>
          <cell r="BQ163">
            <v>99</v>
          </cell>
          <cell r="BR163">
            <v>1360531</v>
          </cell>
          <cell r="BS163">
            <v>89</v>
          </cell>
          <cell r="BT163">
            <v>258951</v>
          </cell>
          <cell r="BU163">
            <v>65</v>
          </cell>
          <cell r="BV163">
            <v>195644</v>
          </cell>
          <cell r="BW163">
            <v>246</v>
          </cell>
          <cell r="BX163">
            <v>0</v>
          </cell>
          <cell r="BY163">
            <v>6</v>
          </cell>
          <cell r="BZ163">
            <v>3293345</v>
          </cell>
          <cell r="CA163">
            <v>105</v>
          </cell>
          <cell r="CB163">
            <v>28477</v>
          </cell>
          <cell r="CC163">
            <v>229</v>
          </cell>
          <cell r="CD163">
            <v>298734</v>
          </cell>
          <cell r="CE163">
            <v>85</v>
          </cell>
          <cell r="CF163">
            <v>0</v>
          </cell>
          <cell r="CG163">
            <v>2</v>
          </cell>
          <cell r="CH163">
            <v>0</v>
          </cell>
          <cell r="CI163">
            <v>249</v>
          </cell>
          <cell r="CJ163">
            <v>94847</v>
          </cell>
          <cell r="CK163">
            <v>92</v>
          </cell>
          <cell r="CL163">
            <v>94847</v>
          </cell>
          <cell r="CM163">
            <v>224</v>
          </cell>
          <cell r="CN163">
            <v>0</v>
          </cell>
          <cell r="CO163">
            <v>19</v>
          </cell>
          <cell r="CP163">
            <v>298913</v>
          </cell>
          <cell r="CQ163">
            <v>92</v>
          </cell>
          <cell r="CR163">
            <v>4014316</v>
          </cell>
          <cell r="CS163">
            <v>106</v>
          </cell>
          <cell r="CT163">
            <v>1070.8</v>
          </cell>
          <cell r="CU163">
            <v>103</v>
          </cell>
          <cell r="CV163">
            <v>5773</v>
          </cell>
          <cell r="CW163">
            <v>174</v>
          </cell>
          <cell r="CX163">
            <v>6181728</v>
          </cell>
          <cell r="CY163">
            <v>104</v>
          </cell>
          <cell r="CZ163">
            <v>1058.2</v>
          </cell>
          <cell r="DA163">
            <v>103</v>
          </cell>
          <cell r="DB163">
            <v>5888</v>
          </cell>
          <cell r="DC163">
            <v>175</v>
          </cell>
          <cell r="DD163">
            <v>6243545</v>
          </cell>
          <cell r="DE163">
            <v>105</v>
          </cell>
          <cell r="DF163">
            <v>61817</v>
          </cell>
          <cell r="DG163">
            <v>151</v>
          </cell>
          <cell r="DH163">
            <v>12863</v>
          </cell>
          <cell r="DI163">
            <v>210</v>
          </cell>
          <cell r="DJ163" t="str">
            <v>101</v>
          </cell>
          <cell r="DK163">
            <v>1316.7</v>
          </cell>
          <cell r="DL163">
            <v>1266.0999999999999</v>
          </cell>
          <cell r="DM163">
            <v>1218.0999999999999</v>
          </cell>
          <cell r="DN163">
            <v>1161.5</v>
          </cell>
          <cell r="DO163">
            <v>1138.5999999999999</v>
          </cell>
          <cell r="DP163">
            <v>1130.0999999999999</v>
          </cell>
          <cell r="DQ163">
            <v>1126.0999999999999</v>
          </cell>
          <cell r="DR163">
            <v>100</v>
          </cell>
          <cell r="DS163">
            <v>1102.9000000000001</v>
          </cell>
          <cell r="DT163">
            <v>102</v>
          </cell>
          <cell r="DU163">
            <v>1082.8</v>
          </cell>
          <cell r="DV163">
            <v>103</v>
          </cell>
          <cell r="DW163">
            <v>1094.3</v>
          </cell>
          <cell r="DX163">
            <v>101</v>
          </cell>
          <cell r="DY163">
            <v>1122.7</v>
          </cell>
          <cell r="DZ163">
            <v>99</v>
          </cell>
          <cell r="EA163">
            <v>1084</v>
          </cell>
          <cell r="EB163">
            <v>104</v>
          </cell>
          <cell r="EC163">
            <v>1078.9000000000001</v>
          </cell>
          <cell r="ED163">
            <v>103</v>
          </cell>
          <cell r="EE163">
            <v>1070.8</v>
          </cell>
          <cell r="EF163">
            <v>103</v>
          </cell>
          <cell r="EG163">
            <v>1058.2</v>
          </cell>
          <cell r="EH163">
            <v>103</v>
          </cell>
          <cell r="EI163">
            <v>3793.5324135324136</v>
          </cell>
          <cell r="EJ163">
            <v>248</v>
          </cell>
          <cell r="EK163">
            <v>3112.2141372141373</v>
          </cell>
          <cell r="EL163">
            <v>237</v>
          </cell>
          <cell r="EM163">
            <v>373302</v>
          </cell>
          <cell r="EN163">
            <v>283.51332877648667</v>
          </cell>
          <cell r="EO163">
            <v>367527</v>
          </cell>
          <cell r="EP163">
            <v>290.28275807598141</v>
          </cell>
          <cell r="EQ163">
            <v>350395</v>
          </cell>
          <cell r="ER163">
            <v>287.65700681389052</v>
          </cell>
          <cell r="ES163">
            <v>498674</v>
          </cell>
          <cell r="ET163">
            <v>429.33620318553596</v>
          </cell>
          <cell r="EU163">
            <v>696742</v>
          </cell>
          <cell r="EV163">
            <v>611.92868434920081</v>
          </cell>
          <cell r="EW163">
            <v>584274</v>
          </cell>
          <cell r="EX163">
            <v>517.01088399256707</v>
          </cell>
          <cell r="EY163">
            <v>926210</v>
          </cell>
          <cell r="EZ163">
            <v>822.49356185063505</v>
          </cell>
          <cell r="FA163">
            <v>1286786</v>
          </cell>
          <cell r="FB163">
            <v>1142.6924784655005</v>
          </cell>
          <cell r="FC163">
            <v>1502664</v>
          </cell>
          <cell r="FD163">
            <v>1362.4662254057484</v>
          </cell>
          <cell r="FE163">
            <v>1531396</v>
          </cell>
          <cell r="FF163">
            <v>1414.2925748060584</v>
          </cell>
          <cell r="FG163">
            <v>1715106</v>
          </cell>
          <cell r="FH163">
            <v>1567.3087818696883</v>
          </cell>
          <cell r="FI163">
            <v>1887337</v>
          </cell>
          <cell r="FJ163">
            <v>1681.06974258484</v>
          </cell>
          <cell r="FK163">
            <v>1805571</v>
          </cell>
          <cell r="FL163">
            <v>1686.1888307807249</v>
          </cell>
          <cell r="FM163">
            <v>2181877</v>
          </cell>
          <cell r="FN163">
            <v>2061.875826875827</v>
          </cell>
          <cell r="FO163">
            <v>5.3888745815091427E-2</v>
          </cell>
          <cell r="FP163">
            <v>4.9058322923944228E-2</v>
          </cell>
          <cell r="FQ163">
            <v>4.7276438889203708E-2</v>
          </cell>
          <cell r="FR163">
            <v>6.7088700406495047E-2</v>
          </cell>
          <cell r="FS163">
            <v>8.9724954924523925E-2</v>
          </cell>
          <cell r="FT163">
            <v>7.2397935495190829E-2</v>
          </cell>
          <cell r="FU163">
            <v>0.11183513780555554</v>
          </cell>
          <cell r="FV163">
            <v>0.17163071358899759</v>
          </cell>
          <cell r="FW163">
            <v>0.19933545297868185</v>
          </cell>
          <cell r="FX163">
            <v>0.18711976307061962</v>
          </cell>
          <cell r="FY163">
            <v>0.18111553728484356</v>
          </cell>
          <cell r="FZ163">
            <v>0.19890937030783648</v>
          </cell>
          <cell r="GA163">
            <v>0.18426944757161196</v>
          </cell>
          <cell r="GB163">
            <v>0.2127284197191272</v>
          </cell>
          <cell r="GC163">
            <v>6553970</v>
          </cell>
          <cell r="GD163">
            <v>7124107</v>
          </cell>
          <cell r="GE163">
            <v>7061225</v>
          </cell>
          <cell r="GF163">
            <v>6934381</v>
          </cell>
          <cell r="GG163">
            <v>7068567</v>
          </cell>
          <cell r="GH163">
            <v>7486039</v>
          </cell>
          <cell r="GI163">
            <v>7355713</v>
          </cell>
          <cell r="GJ163">
            <v>7497411</v>
          </cell>
          <cell r="GK163">
            <v>7538368</v>
          </cell>
          <cell r="GL163">
            <v>8184042</v>
          </cell>
          <cell r="GM163">
            <v>9469679</v>
          </cell>
          <cell r="GN163">
            <v>9488426.8000000007</v>
          </cell>
          <cell r="GO163">
            <v>9880303</v>
          </cell>
          <cell r="GP163">
            <v>10256631.449999999</v>
          </cell>
          <cell r="GQ163">
            <v>-5.1829782227235343E-4</v>
          </cell>
          <cell r="GR163">
            <v>1.5308784735420723E-2</v>
          </cell>
          <cell r="GS163">
            <v>6.3672568135069427E-2</v>
          </cell>
          <cell r="GT163">
            <v>9.8783382643213832E-2</v>
          </cell>
          <cell r="GU163">
            <v>9.3115327477859833E-2</v>
          </cell>
          <cell r="GV163">
            <v>9.3292159917966383E-2</v>
          </cell>
          <cell r="GW163">
            <v>9.6373661113126591E-2</v>
          </cell>
          <cell r="GX163">
            <v>9.3795443927574246E-2</v>
          </cell>
          <cell r="GY163">
            <v>0.10926094403941847</v>
          </cell>
          <cell r="GZ163">
            <v>13.45522568187304</v>
          </cell>
          <cell r="HA163">
            <v>13.594447198810112</v>
          </cell>
          <cell r="HB163">
            <v>13.266666666666666</v>
          </cell>
          <cell r="HC163">
            <v>13.175323202540257</v>
          </cell>
          <cell r="HD163">
            <v>12.370928428982937</v>
          </cell>
          <cell r="HE163">
            <v>12.609037769784175</v>
          </cell>
          <cell r="HF163">
            <v>12.843468468468469</v>
          </cell>
          <cell r="HG163">
            <v>11.897777777777778</v>
          </cell>
          <cell r="HH163">
            <v>3150</v>
          </cell>
          <cell r="HI163" t="str">
            <v>Y</v>
          </cell>
        </row>
        <row r="164">
          <cell r="A164">
            <v>159</v>
          </cell>
          <cell r="B164">
            <v>3154</v>
          </cell>
          <cell r="C164" t="str">
            <v>Iowa Valley</v>
          </cell>
          <cell r="D164">
            <v>14.129428061882328</v>
          </cell>
          <cell r="E164">
            <v>57</v>
          </cell>
          <cell r="F164">
            <v>5.4</v>
          </cell>
          <cell r="G164">
            <v>1</v>
          </cell>
          <cell r="H164">
            <v>5.1856326015504264</v>
          </cell>
          <cell r="I164">
            <v>89</v>
          </cell>
          <cell r="J164">
            <v>0.20177461231055233</v>
          </cell>
          <cell r="K164">
            <v>231</v>
          </cell>
          <cell r="L164">
            <v>3.3420225641499353</v>
          </cell>
          <cell r="M164">
            <v>30</v>
          </cell>
          <cell r="N164">
            <v>0</v>
          </cell>
          <cell r="O164">
            <v>6</v>
          </cell>
          <cell r="P164">
            <v>0.13996390498659927</v>
          </cell>
          <cell r="Q164">
            <v>241</v>
          </cell>
          <cell r="R164">
            <v>0</v>
          </cell>
          <cell r="S164">
            <v>8</v>
          </cell>
          <cell r="T164">
            <v>14.269391966868927</v>
          </cell>
          <cell r="U164">
            <v>79</v>
          </cell>
          <cell r="V164">
            <v>1.0443800000000001</v>
          </cell>
          <cell r="W164">
            <v>114</v>
          </cell>
          <cell r="X164">
            <v>0</v>
          </cell>
          <cell r="Y164">
            <v>1</v>
          </cell>
          <cell r="Z164">
            <v>9.4020000000000006E-2</v>
          </cell>
          <cell r="AA164">
            <v>239</v>
          </cell>
          <cell r="AB164">
            <v>0.33</v>
          </cell>
          <cell r="AC164">
            <v>1</v>
          </cell>
          <cell r="AD164">
            <v>0.42402000000000001</v>
          </cell>
          <cell r="AE164">
            <v>231</v>
          </cell>
          <cell r="AF164">
            <v>0</v>
          </cell>
          <cell r="AG164">
            <v>19</v>
          </cell>
          <cell r="AH164">
            <v>0.64897000000000005</v>
          </cell>
          <cell r="AI164">
            <v>153</v>
          </cell>
          <cell r="AJ164">
            <v>2.1173700000000002</v>
          </cell>
          <cell r="AK164">
            <v>195</v>
          </cell>
          <cell r="AL164">
            <v>16.386759999999999</v>
          </cell>
          <cell r="AM164">
            <v>108</v>
          </cell>
          <cell r="AN164">
            <v>1966542</v>
          </cell>
          <cell r="AO164">
            <v>264</v>
          </cell>
          <cell r="AP164">
            <v>119688001</v>
          </cell>
          <cell r="AQ164">
            <v>271</v>
          </cell>
          <cell r="AR164">
            <v>0.09</v>
          </cell>
          <cell r="AS164">
            <v>7.0963312409735982E-2</v>
          </cell>
          <cell r="AT164">
            <v>0.06</v>
          </cell>
          <cell r="AU164">
            <v>0.15</v>
          </cell>
          <cell r="AV164">
            <v>232828</v>
          </cell>
          <cell r="AW164">
            <v>110</v>
          </cell>
          <cell r="AX164">
            <v>155219</v>
          </cell>
          <cell r="AY164">
            <v>25</v>
          </cell>
          <cell r="AZ164">
            <v>2020</v>
          </cell>
          <cell r="BA164">
            <v>2013</v>
          </cell>
          <cell r="BB164">
            <v>4887165</v>
          </cell>
          <cell r="BC164">
            <v>170</v>
          </cell>
          <cell r="BD164">
            <v>124575166</v>
          </cell>
          <cell r="BE164">
            <v>268</v>
          </cell>
          <cell r="BF164">
            <v>659.2</v>
          </cell>
          <cell r="BG164">
            <v>175</v>
          </cell>
          <cell r="BH164">
            <v>181565.5354975728</v>
          </cell>
          <cell r="BI164">
            <v>338</v>
          </cell>
          <cell r="BJ164">
            <v>7413.7818567961158</v>
          </cell>
          <cell r="BK164">
            <v>157</v>
          </cell>
          <cell r="BL164">
            <v>188979.31735436892</v>
          </cell>
          <cell r="BM164">
            <v>336</v>
          </cell>
          <cell r="BN164">
            <v>3.9230652118898243E-2</v>
          </cell>
          <cell r="BO164">
            <v>133</v>
          </cell>
          <cell r="BP164">
            <v>646315</v>
          </cell>
          <cell r="BQ164">
            <v>273</v>
          </cell>
          <cell r="BR164">
            <v>620658</v>
          </cell>
          <cell r="BS164">
            <v>236</v>
          </cell>
          <cell r="BT164">
            <v>24150</v>
          </cell>
          <cell r="BU164">
            <v>255</v>
          </cell>
          <cell r="BV164">
            <v>400000</v>
          </cell>
          <cell r="BW164">
            <v>132</v>
          </cell>
          <cell r="BX164">
            <v>0</v>
          </cell>
          <cell r="BY164">
            <v>6</v>
          </cell>
          <cell r="BZ164">
            <v>1691123</v>
          </cell>
          <cell r="CA164">
            <v>250</v>
          </cell>
          <cell r="CB164">
            <v>16752</v>
          </cell>
          <cell r="CC164">
            <v>267</v>
          </cell>
          <cell r="CD164">
            <v>125000</v>
          </cell>
          <cell r="CE164">
            <v>218</v>
          </cell>
          <cell r="CF164">
            <v>0</v>
          </cell>
          <cell r="CG164">
            <v>2</v>
          </cell>
          <cell r="CH164">
            <v>11712</v>
          </cell>
          <cell r="CI164">
            <v>239</v>
          </cell>
          <cell r="CJ164">
            <v>41110</v>
          </cell>
          <cell r="CK164">
            <v>250</v>
          </cell>
          <cell r="CL164">
            <v>52822</v>
          </cell>
          <cell r="CM164">
            <v>293</v>
          </cell>
          <cell r="CN164">
            <v>0</v>
          </cell>
          <cell r="CO164">
            <v>19</v>
          </cell>
          <cell r="CP164">
            <v>80845</v>
          </cell>
          <cell r="CQ164">
            <v>166</v>
          </cell>
          <cell r="CR164">
            <v>1966542</v>
          </cell>
          <cell r="CS164">
            <v>264</v>
          </cell>
          <cell r="CT164">
            <v>659.2</v>
          </cell>
          <cell r="CU164">
            <v>175</v>
          </cell>
          <cell r="CV164">
            <v>5768</v>
          </cell>
          <cell r="CW164">
            <v>184</v>
          </cell>
          <cell r="CX164">
            <v>3802266</v>
          </cell>
          <cell r="CY164">
            <v>178</v>
          </cell>
          <cell r="CZ164">
            <v>633.79999999999995</v>
          </cell>
          <cell r="DA164">
            <v>178</v>
          </cell>
          <cell r="DB164">
            <v>5883</v>
          </cell>
          <cell r="DC164">
            <v>185</v>
          </cell>
          <cell r="DD164">
            <v>3840289</v>
          </cell>
          <cell r="DE164">
            <v>177</v>
          </cell>
          <cell r="DF164">
            <v>38023</v>
          </cell>
          <cell r="DG164">
            <v>199</v>
          </cell>
          <cell r="DH164">
            <v>111644</v>
          </cell>
          <cell r="DI164">
            <v>75</v>
          </cell>
          <cell r="DJ164" t="str">
            <v>101</v>
          </cell>
          <cell r="DK164">
            <v>721.2</v>
          </cell>
          <cell r="DL164">
            <v>720.2</v>
          </cell>
          <cell r="DM164">
            <v>723.2</v>
          </cell>
          <cell r="DN164">
            <v>716.2</v>
          </cell>
          <cell r="DO164">
            <v>714.8</v>
          </cell>
          <cell r="DP164">
            <v>697</v>
          </cell>
          <cell r="DQ164">
            <v>686.1</v>
          </cell>
          <cell r="DR164">
            <v>187</v>
          </cell>
          <cell r="DS164">
            <v>688.6</v>
          </cell>
          <cell r="DT164">
            <v>181</v>
          </cell>
          <cell r="DU164">
            <v>680.1</v>
          </cell>
          <cell r="DV164">
            <v>181</v>
          </cell>
          <cell r="DW164">
            <v>669.1</v>
          </cell>
          <cell r="DX164">
            <v>180</v>
          </cell>
          <cell r="DY164">
            <v>644.9</v>
          </cell>
          <cell r="DZ164">
            <v>191</v>
          </cell>
          <cell r="EA164">
            <v>649.79999999999995</v>
          </cell>
          <cell r="EB164">
            <v>188</v>
          </cell>
          <cell r="EC164">
            <v>650.29999999999995</v>
          </cell>
          <cell r="ED164">
            <v>183</v>
          </cell>
          <cell r="EE164">
            <v>659.2</v>
          </cell>
          <cell r="EF164">
            <v>175</v>
          </cell>
          <cell r="EG164">
            <v>633.79999999999995</v>
          </cell>
          <cell r="EH164">
            <v>178</v>
          </cell>
          <cell r="EI164">
            <v>3102.7800568002526</v>
          </cell>
          <cell r="EJ164">
            <v>332</v>
          </cell>
          <cell r="EK164">
            <v>2668.2281476806565</v>
          </cell>
          <cell r="EL164">
            <v>318</v>
          </cell>
          <cell r="EM164">
            <v>450219</v>
          </cell>
          <cell r="EN164">
            <v>624.26372712146417</v>
          </cell>
          <cell r="EO164">
            <v>509559</v>
          </cell>
          <cell r="EP164">
            <v>707.52429880588716</v>
          </cell>
          <cell r="EQ164">
            <v>461061</v>
          </cell>
          <cell r="ER164">
            <v>637.52903761061941</v>
          </cell>
          <cell r="ES164">
            <v>418249</v>
          </cell>
          <cell r="ET164">
            <v>583.98352415526381</v>
          </cell>
          <cell r="EU164">
            <v>465283</v>
          </cell>
          <cell r="EV164">
            <v>650.92753217683276</v>
          </cell>
          <cell r="EW164">
            <v>565842</v>
          </cell>
          <cell r="EX164">
            <v>811.82496413199431</v>
          </cell>
          <cell r="EY164">
            <v>563832</v>
          </cell>
          <cell r="EZ164">
            <v>821.79274158285966</v>
          </cell>
          <cell r="FA164">
            <v>424738</v>
          </cell>
          <cell r="FB164">
            <v>619.06136131759217</v>
          </cell>
          <cell r="FC164">
            <v>122698</v>
          </cell>
          <cell r="FD164">
            <v>178.18472262561718</v>
          </cell>
          <cell r="FE164">
            <v>-70802</v>
          </cell>
          <cell r="FF164">
            <v>-104.10527863549477</v>
          </cell>
          <cell r="FG164">
            <v>-278022</v>
          </cell>
          <cell r="FH164">
            <v>-415.51636526677623</v>
          </cell>
          <cell r="FI164">
            <v>-138035</v>
          </cell>
          <cell r="FJ164">
            <v>-214.04093657931463</v>
          </cell>
          <cell r="FK164">
            <v>33267</v>
          </cell>
          <cell r="FL164">
            <v>50.465716019417471</v>
          </cell>
          <cell r="FM164">
            <v>216359</v>
          </cell>
          <cell r="FN164">
            <v>341.36793941306411</v>
          </cell>
          <cell r="FO164">
            <v>0.1140622826745387</v>
          </cell>
          <cell r="FP164">
            <v>0.11806265284678771</v>
          </cell>
          <cell r="FQ164">
            <v>0.1029449065312469</v>
          </cell>
          <cell r="FR164">
            <v>9.0719537250084165E-2</v>
          </cell>
          <cell r="FS164">
            <v>9.824561922128687E-2</v>
          </cell>
          <cell r="FT164">
            <v>0.1146533907165609</v>
          </cell>
          <cell r="FU164">
            <v>0.11017947409190143</v>
          </cell>
          <cell r="FV164">
            <v>9.014995560824976E-2</v>
          </cell>
          <cell r="FW164">
            <v>2.4824440596289951E-2</v>
          </cell>
          <cell r="FX164">
            <v>-1.4134765189851685E-2</v>
          </cell>
          <cell r="FY164">
            <v>-4.779860978944659E-2</v>
          </cell>
          <cell r="FZ164">
            <v>-2.5613059389699513E-2</v>
          </cell>
          <cell r="GA164">
            <v>6.2822354764732009E-3</v>
          </cell>
          <cell r="GB164">
            <v>4.0260742097035285E-2</v>
          </cell>
          <cell r="GC164">
            <v>3496914</v>
          </cell>
          <cell r="GD164">
            <v>3806446</v>
          </cell>
          <cell r="GE164">
            <v>4017655</v>
          </cell>
          <cell r="GF164">
            <v>4192103</v>
          </cell>
          <cell r="GG164">
            <v>4270633</v>
          </cell>
          <cell r="GH164">
            <v>4369398</v>
          </cell>
          <cell r="GI164">
            <v>4553564</v>
          </cell>
          <cell r="GJ164">
            <v>4711461</v>
          </cell>
          <cell r="GK164">
            <v>4942629</v>
          </cell>
          <cell r="GL164">
            <v>5009068</v>
          </cell>
          <cell r="GM164">
            <v>5816529</v>
          </cell>
          <cell r="GN164">
            <v>5389242.96</v>
          </cell>
          <cell r="GO164">
            <v>5124106</v>
          </cell>
          <cell r="GP164">
            <v>5373944.6600000011</v>
          </cell>
          <cell r="GQ164">
            <v>4.7012653891976598E-2</v>
          </cell>
          <cell r="GR164">
            <v>-3.6219462621490815E-3</v>
          </cell>
          <cell r="GS164">
            <v>-2.4834509347494E-2</v>
          </cell>
          <cell r="GT164">
            <v>-7.8532457553997875E-2</v>
          </cell>
          <cell r="GU164">
            <v>-0.11857493963647781</v>
          </cell>
          <cell r="GV164">
            <v>-0.14917346054582278</v>
          </cell>
          <cell r="GW164">
            <v>-0.15443156341617353</v>
          </cell>
          <cell r="GX164">
            <v>-7.7739371171808111E-2</v>
          </cell>
          <cell r="GY164">
            <v>5.2718359952934326E-3</v>
          </cell>
          <cell r="GZ164">
            <v>12.530120481927712</v>
          </cell>
          <cell r="HA164">
            <v>12.755201244409877</v>
          </cell>
          <cell r="HB164">
            <v>13.013972055888223</v>
          </cell>
          <cell r="HC164">
            <v>12.591633466135457</v>
          </cell>
          <cell r="HD164">
            <v>12.851897184822521</v>
          </cell>
          <cell r="HE164">
            <v>13.425531914893616</v>
          </cell>
          <cell r="HF164">
            <v>13.335416666666667</v>
          </cell>
          <cell r="HG164">
            <v>14.648888888888889</v>
          </cell>
          <cell r="HH164">
            <v>3154</v>
          </cell>
          <cell r="HI164" t="str">
            <v>Y</v>
          </cell>
        </row>
        <row r="165">
          <cell r="A165">
            <v>160</v>
          </cell>
          <cell r="B165">
            <v>3186</v>
          </cell>
          <cell r="C165" t="str">
            <v>Janesville</v>
          </cell>
          <cell r="D165">
            <v>9.6168707697033575</v>
          </cell>
          <cell r="E165">
            <v>323</v>
          </cell>
          <cell r="F165">
            <v>5.4</v>
          </cell>
          <cell r="G165">
            <v>1</v>
          </cell>
          <cell r="H165">
            <v>4.2168750713473582</v>
          </cell>
          <cell r="I165">
            <v>217</v>
          </cell>
          <cell r="J165">
            <v>0</v>
          </cell>
          <cell r="K165">
            <v>272</v>
          </cell>
          <cell r="L165">
            <v>0</v>
          </cell>
          <cell r="M165">
            <v>310</v>
          </cell>
          <cell r="N165">
            <v>0</v>
          </cell>
          <cell r="O165">
            <v>6</v>
          </cell>
          <cell r="P165">
            <v>5.9974439134191551E-2</v>
          </cell>
          <cell r="Q165">
            <v>300</v>
          </cell>
          <cell r="R165">
            <v>0</v>
          </cell>
          <cell r="S165">
            <v>8</v>
          </cell>
          <cell r="T165">
            <v>9.6768452088375483</v>
          </cell>
          <cell r="U165">
            <v>334</v>
          </cell>
          <cell r="V165">
            <v>1.15862</v>
          </cell>
          <cell r="W165">
            <v>86</v>
          </cell>
          <cell r="X165">
            <v>0</v>
          </cell>
          <cell r="Y165">
            <v>1</v>
          </cell>
          <cell r="Z165">
            <v>0.67</v>
          </cell>
          <cell r="AA165">
            <v>81</v>
          </cell>
          <cell r="AB165">
            <v>0.33</v>
          </cell>
          <cell r="AC165">
            <v>1</v>
          </cell>
          <cell r="AD165">
            <v>1</v>
          </cell>
          <cell r="AE165">
            <v>78</v>
          </cell>
          <cell r="AF165">
            <v>0</v>
          </cell>
          <cell r="AG165">
            <v>19</v>
          </cell>
          <cell r="AH165">
            <v>0</v>
          </cell>
          <cell r="AI165">
            <v>184</v>
          </cell>
          <cell r="AJ165">
            <v>2.15862</v>
          </cell>
          <cell r="AK165">
            <v>190</v>
          </cell>
          <cell r="AL165">
            <v>11.835470000000001</v>
          </cell>
          <cell r="AM165">
            <v>338</v>
          </cell>
          <cell r="AN165">
            <v>1124354</v>
          </cell>
          <cell r="AO165">
            <v>334</v>
          </cell>
          <cell r="AP165">
            <v>94940446</v>
          </cell>
          <cell r="AQ165">
            <v>310</v>
          </cell>
          <cell r="AR165">
            <v>0.08</v>
          </cell>
          <cell r="AS165">
            <v>7.818312381298638E-2</v>
          </cell>
          <cell r="AT165">
            <v>0</v>
          </cell>
          <cell r="AU165">
            <v>0.08</v>
          </cell>
          <cell r="AV165">
            <v>152835</v>
          </cell>
          <cell r="AW165">
            <v>172</v>
          </cell>
          <cell r="AX165">
            <v>0</v>
          </cell>
          <cell r="AY165">
            <v>89</v>
          </cell>
          <cell r="AZ165">
            <v>2011</v>
          </cell>
          <cell r="BA165">
            <v>2013</v>
          </cell>
          <cell r="BB165">
            <v>688719</v>
          </cell>
          <cell r="BC165">
            <v>239</v>
          </cell>
          <cell r="BD165">
            <v>95629165</v>
          </cell>
          <cell r="BE165">
            <v>314</v>
          </cell>
          <cell r="BF165">
            <v>338.9</v>
          </cell>
          <cell r="BG165">
            <v>298</v>
          </cell>
          <cell r="BH165">
            <v>280142.95072292711</v>
          </cell>
          <cell r="BI165">
            <v>174</v>
          </cell>
          <cell r="BJ165">
            <v>2032.2189436411923</v>
          </cell>
          <cell r="BK165">
            <v>232</v>
          </cell>
          <cell r="BL165">
            <v>282175.16966656834</v>
          </cell>
          <cell r="BM165">
            <v>193</v>
          </cell>
          <cell r="BN165">
            <v>7.2019765099904411E-3</v>
          </cell>
          <cell r="BO165">
            <v>230</v>
          </cell>
          <cell r="BP165">
            <v>512678</v>
          </cell>
          <cell r="BQ165">
            <v>310</v>
          </cell>
          <cell r="BR165">
            <v>400352</v>
          </cell>
          <cell r="BS165">
            <v>310</v>
          </cell>
          <cell r="BT165">
            <v>0</v>
          </cell>
          <cell r="BU165">
            <v>272</v>
          </cell>
          <cell r="BV165">
            <v>0</v>
          </cell>
          <cell r="BW165">
            <v>310</v>
          </cell>
          <cell r="BX165">
            <v>0</v>
          </cell>
          <cell r="BY165">
            <v>6</v>
          </cell>
          <cell r="BZ165">
            <v>913030</v>
          </cell>
          <cell r="CA165">
            <v>335</v>
          </cell>
          <cell r="CB165">
            <v>5694</v>
          </cell>
          <cell r="CC165">
            <v>319</v>
          </cell>
          <cell r="CD165">
            <v>110000</v>
          </cell>
          <cell r="CE165">
            <v>238</v>
          </cell>
          <cell r="CF165">
            <v>0</v>
          </cell>
          <cell r="CG165">
            <v>2</v>
          </cell>
          <cell r="CH165">
            <v>64072</v>
          </cell>
          <cell r="CI165">
            <v>185</v>
          </cell>
          <cell r="CJ165">
            <v>31558</v>
          </cell>
          <cell r="CK165">
            <v>291</v>
          </cell>
          <cell r="CL165">
            <v>95630</v>
          </cell>
          <cell r="CM165">
            <v>223</v>
          </cell>
          <cell r="CN165">
            <v>0</v>
          </cell>
          <cell r="CO165">
            <v>19</v>
          </cell>
          <cell r="CP165">
            <v>0</v>
          </cell>
          <cell r="CQ165">
            <v>185</v>
          </cell>
          <cell r="CR165">
            <v>1124354</v>
          </cell>
          <cell r="CS165">
            <v>334</v>
          </cell>
          <cell r="CT165">
            <v>338.9</v>
          </cell>
          <cell r="CU165">
            <v>298</v>
          </cell>
          <cell r="CV165">
            <v>5843</v>
          </cell>
          <cell r="CW165">
            <v>62</v>
          </cell>
          <cell r="CX165">
            <v>2035848</v>
          </cell>
          <cell r="CY165">
            <v>294</v>
          </cell>
          <cell r="CZ165">
            <v>352.7</v>
          </cell>
          <cell r="DA165">
            <v>289</v>
          </cell>
          <cell r="DB165">
            <v>5958</v>
          </cell>
          <cell r="DC165">
            <v>62</v>
          </cell>
          <cell r="DD165">
            <v>2101387</v>
          </cell>
          <cell r="DE165">
            <v>288</v>
          </cell>
          <cell r="DF165">
            <v>65539</v>
          </cell>
          <cell r="DG165">
            <v>147</v>
          </cell>
          <cell r="DH165">
            <v>0</v>
          </cell>
          <cell r="DI165">
            <v>223</v>
          </cell>
          <cell r="DJ165" t="str">
            <v>No Guar</v>
          </cell>
          <cell r="DK165">
            <v>382.4</v>
          </cell>
          <cell r="DL165">
            <v>386</v>
          </cell>
          <cell r="DM165">
            <v>372.1</v>
          </cell>
          <cell r="DN165">
            <v>368.1</v>
          </cell>
          <cell r="DO165">
            <v>358</v>
          </cell>
          <cell r="DP165">
            <v>369.2</v>
          </cell>
          <cell r="DQ165">
            <v>370.8</v>
          </cell>
          <cell r="DR165">
            <v>302</v>
          </cell>
          <cell r="DS165">
            <v>348.2</v>
          </cell>
          <cell r="DT165">
            <v>304</v>
          </cell>
          <cell r="DU165">
            <v>357.3</v>
          </cell>
          <cell r="DV165">
            <v>299</v>
          </cell>
          <cell r="DW165">
            <v>364.8</v>
          </cell>
          <cell r="DX165">
            <v>293</v>
          </cell>
          <cell r="DY165">
            <v>358</v>
          </cell>
          <cell r="DZ165">
            <v>294</v>
          </cell>
          <cell r="EA165">
            <v>355</v>
          </cell>
          <cell r="EB165">
            <v>293</v>
          </cell>
          <cell r="EC165">
            <v>358.6</v>
          </cell>
          <cell r="ED165">
            <v>290</v>
          </cell>
          <cell r="EE165">
            <v>338.9</v>
          </cell>
          <cell r="EF165">
            <v>298</v>
          </cell>
          <cell r="EG165">
            <v>352.7</v>
          </cell>
          <cell r="EH165">
            <v>288</v>
          </cell>
          <cell r="EI165">
            <v>3187.8480294868159</v>
          </cell>
          <cell r="EJ165">
            <v>323</v>
          </cell>
          <cell r="EK165">
            <v>2588.6872696342502</v>
          </cell>
          <cell r="EL165">
            <v>323</v>
          </cell>
          <cell r="EM165">
            <v>356252</v>
          </cell>
          <cell r="EN165">
            <v>931.62133891213398</v>
          </cell>
          <cell r="EO165">
            <v>214591</v>
          </cell>
          <cell r="EP165">
            <v>555.93523316062181</v>
          </cell>
          <cell r="EQ165">
            <v>309790</v>
          </cell>
          <cell r="ER165">
            <v>832.54501478097279</v>
          </cell>
          <cell r="ES165">
            <v>316071</v>
          </cell>
          <cell r="ET165">
            <v>858.65525672371632</v>
          </cell>
          <cell r="EU165">
            <v>294338</v>
          </cell>
          <cell r="EV165">
            <v>822.17318435754191</v>
          </cell>
          <cell r="EW165">
            <v>268021</v>
          </cell>
          <cell r="EX165">
            <v>725.95070422535218</v>
          </cell>
          <cell r="EY165">
            <v>281401</v>
          </cell>
          <cell r="EZ165">
            <v>758.90237324703344</v>
          </cell>
          <cell r="FA165">
            <v>490450</v>
          </cell>
          <cell r="FB165">
            <v>1322.6806903991369</v>
          </cell>
          <cell r="FC165">
            <v>557148</v>
          </cell>
          <cell r="FD165">
            <v>1600.0804135554279</v>
          </cell>
          <cell r="FE165">
            <v>701748</v>
          </cell>
          <cell r="FF165">
            <v>1964.0302267002519</v>
          </cell>
          <cell r="FG165">
            <v>1035614</v>
          </cell>
          <cell r="FH165">
            <v>2838.8541666666665</v>
          </cell>
          <cell r="FI165">
            <v>1157129</v>
          </cell>
          <cell r="FJ165">
            <v>3232.2039106145253</v>
          </cell>
          <cell r="FK165">
            <v>1360122</v>
          </cell>
          <cell r="FL165">
            <v>4013.3431690764241</v>
          </cell>
          <cell r="FM165">
            <v>1528900</v>
          </cell>
          <cell r="FN165">
            <v>4334.8454777431243</v>
          </cell>
          <cell r="FO165">
            <v>0.14735344360479305</v>
          </cell>
          <cell r="FP165">
            <v>8.2332588497816134E-2</v>
          </cell>
          <cell r="FQ165">
            <v>0.12694043195560137</v>
          </cell>
          <cell r="FR165">
            <v>0.12429563604031151</v>
          </cell>
          <cell r="FS165">
            <v>0.11390798290091556</v>
          </cell>
          <cell r="FT165">
            <v>0.1010483320037219</v>
          </cell>
          <cell r="FU165">
            <v>0.1019306627642889</v>
          </cell>
          <cell r="FV165">
            <v>0.20900407183995603</v>
          </cell>
          <cell r="FW165">
            <v>0.21546470972005924</v>
          </cell>
          <cell r="FX165">
            <v>0.27617664178478901</v>
          </cell>
          <cell r="FY165">
            <v>0.38688089526824465</v>
          </cell>
          <cell r="FZ165">
            <v>0.40708452148362778</v>
          </cell>
          <cell r="GA165">
            <v>0.43478658368954931</v>
          </cell>
          <cell r="GB165">
            <v>0.49888953435153832</v>
          </cell>
          <cell r="GC165">
            <v>2061418</v>
          </cell>
          <cell r="GD165">
            <v>2391801</v>
          </cell>
          <cell r="GE165">
            <v>2130646</v>
          </cell>
          <cell r="GF165">
            <v>2226826</v>
          </cell>
          <cell r="GG165">
            <v>2289660</v>
          </cell>
          <cell r="GH165">
            <v>2384383</v>
          </cell>
          <cell r="GI165">
            <v>2479309</v>
          </cell>
          <cell r="GJ165">
            <v>2346605</v>
          </cell>
          <cell r="GK165">
            <v>2585797</v>
          </cell>
          <cell r="GL165">
            <v>2540939</v>
          </cell>
          <cell r="GM165">
            <v>2676829</v>
          </cell>
          <cell r="GN165">
            <v>2842478.5</v>
          </cell>
          <cell r="GO165">
            <v>2930758</v>
          </cell>
          <cell r="GP165">
            <v>3064606.28</v>
          </cell>
          <cell r="GQ165">
            <v>0.14014597289873221</v>
          </cell>
          <cell r="GR165">
            <v>8.2988043986190793E-2</v>
          </cell>
          <cell r="GS165">
            <v>0.15306816572750928</v>
          </cell>
          <cell r="GT165">
            <v>0.14499174872632956</v>
          </cell>
          <cell r="GU165">
            <v>0.19861720070065342</v>
          </cell>
          <cell r="GV165">
            <v>0.24050786421290199</v>
          </cell>
          <cell r="GW165">
            <v>0.24652900824397825</v>
          </cell>
          <cell r="GX165">
            <v>0.27857299674779523</v>
          </cell>
          <cell r="GY165">
            <v>0.27201219584273534</v>
          </cell>
          <cell r="GZ165">
            <v>12.056856187290968</v>
          </cell>
          <cell r="HA165">
            <v>10.710280373831775</v>
          </cell>
          <cell r="HB165">
            <v>11.958333333333334</v>
          </cell>
          <cell r="HC165">
            <v>11.8</v>
          </cell>
          <cell r="HD165">
            <v>12.595884003741816</v>
          </cell>
          <cell r="HE165">
            <v>13.437209302325581</v>
          </cell>
          <cell r="HF165">
            <v>12.382882882882882</v>
          </cell>
          <cell r="HG165">
            <v>14.734782608695651</v>
          </cell>
          <cell r="HH165">
            <v>3186</v>
          </cell>
          <cell r="HI165" t="str">
            <v>Y</v>
          </cell>
        </row>
        <row r="166">
          <cell r="A166">
            <v>161</v>
          </cell>
          <cell r="B166">
            <v>3195</v>
          </cell>
          <cell r="C166" t="str">
            <v>Jefferson-Scranton</v>
          </cell>
          <cell r="D166">
            <v>13.389095740966114</v>
          </cell>
          <cell r="E166">
            <v>95</v>
          </cell>
          <cell r="F166">
            <v>5.4</v>
          </cell>
          <cell r="G166">
            <v>1</v>
          </cell>
          <cell r="H166">
            <v>5.6067713148161831</v>
          </cell>
          <cell r="I166">
            <v>50</v>
          </cell>
          <cell r="J166">
            <v>0.17005125486831979</v>
          </cell>
          <cell r="K166">
            <v>241</v>
          </cell>
          <cell r="L166">
            <v>2.2122733086195385</v>
          </cell>
          <cell r="M166">
            <v>114</v>
          </cell>
          <cell r="N166">
            <v>0</v>
          </cell>
          <cell r="O166">
            <v>6</v>
          </cell>
          <cell r="P166">
            <v>0.5214593661213287</v>
          </cell>
          <cell r="Q166">
            <v>128</v>
          </cell>
          <cell r="R166">
            <v>0</v>
          </cell>
          <cell r="S166">
            <v>8</v>
          </cell>
          <cell r="T166">
            <v>13.910555107087443</v>
          </cell>
          <cell r="U166">
            <v>102</v>
          </cell>
          <cell r="V166">
            <v>1.4158500000000001</v>
          </cell>
          <cell r="W166">
            <v>44</v>
          </cell>
          <cell r="X166">
            <v>0</v>
          </cell>
          <cell r="Y166">
            <v>1</v>
          </cell>
          <cell r="Z166">
            <v>0</v>
          </cell>
          <cell r="AA166">
            <v>249</v>
          </cell>
          <cell r="AB166">
            <v>0.33</v>
          </cell>
          <cell r="AC166">
            <v>1</v>
          </cell>
          <cell r="AD166">
            <v>0.33</v>
          </cell>
          <cell r="AE166">
            <v>244</v>
          </cell>
          <cell r="AF166">
            <v>0</v>
          </cell>
          <cell r="AG166">
            <v>19</v>
          </cell>
          <cell r="AH166">
            <v>0</v>
          </cell>
          <cell r="AI166">
            <v>184</v>
          </cell>
          <cell r="AJ166">
            <v>1.7458500000000001</v>
          </cell>
          <cell r="AK166">
            <v>247</v>
          </cell>
          <cell r="AL166">
            <v>15.656409999999999</v>
          </cell>
          <cell r="AM166">
            <v>145</v>
          </cell>
          <cell r="AN166">
            <v>4424176</v>
          </cell>
          <cell r="AO166">
            <v>92</v>
          </cell>
          <cell r="AP166">
            <v>282514822</v>
          </cell>
          <cell r="AQ166">
            <v>137</v>
          </cell>
          <cell r="AR166">
            <v>7.0000000000000007E-2</v>
          </cell>
          <cell r="AS166">
            <v>8.0860324989945082E-2</v>
          </cell>
          <cell r="AT166">
            <v>0</v>
          </cell>
          <cell r="AU166">
            <v>7.0000000000000007E-2</v>
          </cell>
          <cell r="AV166">
            <v>330600</v>
          </cell>
          <cell r="AW166">
            <v>60</v>
          </cell>
          <cell r="AX166">
            <v>0</v>
          </cell>
          <cell r="AY166">
            <v>89</v>
          </cell>
          <cell r="AZ166">
            <v>0</v>
          </cell>
          <cell r="BA166">
            <v>2015</v>
          </cell>
          <cell r="BB166">
            <v>3056304</v>
          </cell>
          <cell r="BC166">
            <v>198</v>
          </cell>
          <cell r="BD166">
            <v>285571126</v>
          </cell>
          <cell r="BE166">
            <v>147</v>
          </cell>
          <cell r="BF166">
            <v>1064.3</v>
          </cell>
          <cell r="BG166">
            <v>105</v>
          </cell>
          <cell r="BH166">
            <v>265446.60528046603</v>
          </cell>
          <cell r="BI166">
            <v>201</v>
          </cell>
          <cell r="BJ166">
            <v>2871.6564878323784</v>
          </cell>
          <cell r="BK166">
            <v>223</v>
          </cell>
          <cell r="BL166">
            <v>268318.2617682984</v>
          </cell>
          <cell r="BM166">
            <v>216</v>
          </cell>
          <cell r="BN166">
            <v>1.0702426547143285E-2</v>
          </cell>
          <cell r="BO166">
            <v>216</v>
          </cell>
          <cell r="BP166">
            <v>1525580</v>
          </cell>
          <cell r="BQ166">
            <v>96</v>
          </cell>
          <cell r="BR166">
            <v>1583996</v>
          </cell>
          <cell r="BS166">
            <v>79</v>
          </cell>
          <cell r="BT166">
            <v>48042</v>
          </cell>
          <cell r="BU166">
            <v>215</v>
          </cell>
          <cell r="BV166">
            <v>625000</v>
          </cell>
          <cell r="BW166">
            <v>66</v>
          </cell>
          <cell r="BX166">
            <v>0</v>
          </cell>
          <cell r="BY166">
            <v>6</v>
          </cell>
          <cell r="BZ166">
            <v>3782618</v>
          </cell>
          <cell r="CA166">
            <v>82</v>
          </cell>
          <cell r="CB166">
            <v>147320</v>
          </cell>
          <cell r="CC166">
            <v>90</v>
          </cell>
          <cell r="CD166">
            <v>400000</v>
          </cell>
          <cell r="CE166">
            <v>54</v>
          </cell>
          <cell r="CF166">
            <v>0</v>
          </cell>
          <cell r="CG166">
            <v>2</v>
          </cell>
          <cell r="CH166">
            <v>0</v>
          </cell>
          <cell r="CI166">
            <v>249</v>
          </cell>
          <cell r="CJ166">
            <v>94238</v>
          </cell>
          <cell r="CK166">
            <v>93</v>
          </cell>
          <cell r="CL166">
            <v>94238</v>
          </cell>
          <cell r="CM166">
            <v>227</v>
          </cell>
          <cell r="CN166">
            <v>0</v>
          </cell>
          <cell r="CO166">
            <v>19</v>
          </cell>
          <cell r="CP166">
            <v>0</v>
          </cell>
          <cell r="CQ166">
            <v>185</v>
          </cell>
          <cell r="CR166">
            <v>4424176</v>
          </cell>
          <cell r="CS166">
            <v>92</v>
          </cell>
          <cell r="CT166">
            <v>1064.3</v>
          </cell>
          <cell r="CU166">
            <v>105</v>
          </cell>
          <cell r="CV166">
            <v>5850</v>
          </cell>
          <cell r="CW166">
            <v>56</v>
          </cell>
          <cell r="CX166">
            <v>6226155</v>
          </cell>
          <cell r="CY166">
            <v>103</v>
          </cell>
          <cell r="CZ166">
            <v>1025.8</v>
          </cell>
          <cell r="DA166">
            <v>107</v>
          </cell>
          <cell r="DB166">
            <v>5965</v>
          </cell>
          <cell r="DC166">
            <v>56</v>
          </cell>
          <cell r="DD166">
            <v>6288417</v>
          </cell>
          <cell r="DE166">
            <v>104</v>
          </cell>
          <cell r="DF166">
            <v>62262</v>
          </cell>
          <cell r="DG166">
            <v>150</v>
          </cell>
          <cell r="DH166">
            <v>169520</v>
          </cell>
          <cell r="DI166">
            <v>35</v>
          </cell>
          <cell r="DJ166" t="str">
            <v>101</v>
          </cell>
          <cell r="DK166">
            <v>1318.9</v>
          </cell>
          <cell r="DL166">
            <v>1310.5</v>
          </cell>
          <cell r="DM166">
            <v>1346.7</v>
          </cell>
          <cell r="DN166">
            <v>1374.1</v>
          </cell>
          <cell r="DO166">
            <v>1365.8</v>
          </cell>
          <cell r="DP166">
            <v>1300.4000000000001</v>
          </cell>
          <cell r="DQ166">
            <v>1246.5999999999999</v>
          </cell>
          <cell r="DR166">
            <v>90</v>
          </cell>
          <cell r="DS166">
            <v>1175.8</v>
          </cell>
          <cell r="DT166">
            <v>95</v>
          </cell>
          <cell r="DU166">
            <v>1155.8</v>
          </cell>
          <cell r="DV166">
            <v>97</v>
          </cell>
          <cell r="DW166">
            <v>1119.7</v>
          </cell>
          <cell r="DX166">
            <v>99</v>
          </cell>
          <cell r="DY166">
            <v>1083.0999999999999</v>
          </cell>
          <cell r="DZ166">
            <v>102</v>
          </cell>
          <cell r="EA166">
            <v>1052</v>
          </cell>
          <cell r="EB166">
            <v>106</v>
          </cell>
          <cell r="EC166">
            <v>1071.4000000000001</v>
          </cell>
          <cell r="ED166">
            <v>104</v>
          </cell>
          <cell r="EE166">
            <v>1064.3</v>
          </cell>
          <cell r="EF166">
            <v>105</v>
          </cell>
          <cell r="EG166">
            <v>1025.8</v>
          </cell>
          <cell r="EH166">
            <v>107</v>
          </cell>
          <cell r="EI166">
            <v>4312.9031000194973</v>
          </cell>
          <cell r="EJ166">
            <v>172</v>
          </cell>
          <cell r="EK166">
            <v>3687.480990446481</v>
          </cell>
          <cell r="EL166">
            <v>124</v>
          </cell>
          <cell r="EM166">
            <v>477616</v>
          </cell>
          <cell r="EN166">
            <v>362.13207976343921</v>
          </cell>
          <cell r="EO166">
            <v>106254</v>
          </cell>
          <cell r="EP166">
            <v>81.078977489507821</v>
          </cell>
          <cell r="EQ166">
            <v>283575</v>
          </cell>
          <cell r="ER166">
            <v>210.57028291378924</v>
          </cell>
          <cell r="ES166">
            <v>123465</v>
          </cell>
          <cell r="ET166">
            <v>89.851539189287536</v>
          </cell>
          <cell r="EU166">
            <v>175501</v>
          </cell>
          <cell r="EV166">
            <v>128.49685166202957</v>
          </cell>
          <cell r="EW166">
            <v>234473</v>
          </cell>
          <cell r="EX166">
            <v>180.3083666564134</v>
          </cell>
          <cell r="EY166">
            <v>296125</v>
          </cell>
          <cell r="EZ166">
            <v>237.54612546125463</v>
          </cell>
          <cell r="FA166">
            <v>397543</v>
          </cell>
          <cell r="FB166">
            <v>318.9018129311728</v>
          </cell>
          <cell r="FC166">
            <v>323402</v>
          </cell>
          <cell r="FD166">
            <v>275.04847763225041</v>
          </cell>
          <cell r="FE166">
            <v>377078</v>
          </cell>
          <cell r="FF166">
            <v>326.24848589721404</v>
          </cell>
          <cell r="FG166">
            <v>825283</v>
          </cell>
          <cell r="FH166">
            <v>737.05724747700276</v>
          </cell>
          <cell r="FI166">
            <v>462012</v>
          </cell>
          <cell r="FJ166">
            <v>426.564490813406</v>
          </cell>
          <cell r="FK166">
            <v>146310</v>
          </cell>
          <cell r="FL166">
            <v>137.47063797801371</v>
          </cell>
          <cell r="FM166">
            <v>-260437</v>
          </cell>
          <cell r="FN166">
            <v>-253.88672255800353</v>
          </cell>
          <cell r="FO166">
            <v>6.0175187587595054E-2</v>
          </cell>
          <cell r="FP166">
            <v>1.3398039962610473E-2</v>
          </cell>
          <cell r="FQ166">
            <v>3.5410565890999515E-2</v>
          </cell>
          <cell r="FR166">
            <v>1.4956138230985572E-2</v>
          </cell>
          <cell r="FS166">
            <v>2.0404981344953835E-2</v>
          </cell>
          <cell r="FT166">
            <v>2.5547403899647395E-2</v>
          </cell>
          <cell r="FU166">
            <v>3.1752967542006669E-2</v>
          </cell>
          <cell r="FV166">
            <v>4.4138933667635251E-2</v>
          </cell>
          <cell r="FW166">
            <v>3.4646158210478076E-2</v>
          </cell>
          <cell r="FX166">
            <v>4.9788876772140472E-2</v>
          </cell>
          <cell r="FY166">
            <v>8.3229130896715797E-2</v>
          </cell>
          <cell r="FZ166">
            <v>4.6988192215691373E-2</v>
          </cell>
          <cell r="GA166">
            <v>1.4505740033661329E-2</v>
          </cell>
          <cell r="GB166">
            <v>-2.4453139638976145E-2</v>
          </cell>
          <cell r="GC166">
            <v>7459476</v>
          </cell>
          <cell r="GD166">
            <v>7824309</v>
          </cell>
          <cell r="GE166">
            <v>7724628</v>
          </cell>
          <cell r="GF166">
            <v>8131674</v>
          </cell>
          <cell r="GG166">
            <v>8425389</v>
          </cell>
          <cell r="GH166">
            <v>8943485</v>
          </cell>
          <cell r="GI166">
            <v>9029775</v>
          </cell>
          <cell r="GJ166">
            <v>9006629</v>
          </cell>
          <cell r="GK166">
            <v>9334426</v>
          </cell>
          <cell r="GL166">
            <v>7573539</v>
          </cell>
          <cell r="GM166">
            <v>9915795</v>
          </cell>
          <cell r="GN166">
            <v>9832512.7699999996</v>
          </cell>
          <cell r="GO166">
            <v>10402054</v>
          </cell>
          <cell r="GP166">
            <v>10650452.41</v>
          </cell>
          <cell r="GQ166">
            <v>5.7977262720326377E-2</v>
          </cell>
          <cell r="GR166">
            <v>6.0375455028491995E-2</v>
          </cell>
          <cell r="GS166">
            <v>9.4562785955176726E-2</v>
          </cell>
          <cell r="GT166">
            <v>8.1245495225994863E-2</v>
          </cell>
          <cell r="GU166">
            <v>6.6364388867940285E-2</v>
          </cell>
          <cell r="GV166">
            <v>4.0453780643011569E-2</v>
          </cell>
          <cell r="GW166">
            <v>6.6400016907928339E-3</v>
          </cell>
          <cell r="GX166">
            <v>-2.1653829678626901E-2</v>
          </cell>
          <cell r="GY166">
            <v>-5.249812793941838E-3</v>
          </cell>
          <cell r="GZ166">
            <v>13.27474854420328</v>
          </cell>
          <cell r="HA166">
            <v>12.865656037637217</v>
          </cell>
          <cell r="HB166">
            <v>12.656382978723405</v>
          </cell>
          <cell r="HC166">
            <v>12.250537634408602</v>
          </cell>
          <cell r="HD166">
            <v>12.386592178770949</v>
          </cell>
          <cell r="HE166">
            <v>12.689655172413794</v>
          </cell>
          <cell r="HF166">
            <v>12.720554272517321</v>
          </cell>
          <cell r="HG166">
            <v>11.695604395604395</v>
          </cell>
          <cell r="HH166">
            <v>3195</v>
          </cell>
          <cell r="HI166" t="str">
            <v>Y</v>
          </cell>
        </row>
        <row r="167">
          <cell r="A167">
            <v>162</v>
          </cell>
          <cell r="B167">
            <v>3204</v>
          </cell>
          <cell r="C167" t="str">
            <v>Jesup</v>
          </cell>
          <cell r="D167">
            <v>10.433119007363148</v>
          </cell>
          <cell r="E167">
            <v>292</v>
          </cell>
          <cell r="F167">
            <v>5.4</v>
          </cell>
          <cell r="G167">
            <v>1</v>
          </cell>
          <cell r="H167">
            <v>4.377212278841883</v>
          </cell>
          <cell r="I167">
            <v>196</v>
          </cell>
          <cell r="J167">
            <v>0.13205804597362042</v>
          </cell>
          <cell r="K167">
            <v>252</v>
          </cell>
          <cell r="L167">
            <v>0.52385088557873227</v>
          </cell>
          <cell r="M167">
            <v>293</v>
          </cell>
          <cell r="N167">
            <v>0</v>
          </cell>
          <cell r="O167">
            <v>6</v>
          </cell>
          <cell r="P167">
            <v>0</v>
          </cell>
          <cell r="Q167">
            <v>342</v>
          </cell>
          <cell r="R167">
            <v>0</v>
          </cell>
          <cell r="S167">
            <v>8</v>
          </cell>
          <cell r="T167">
            <v>10.433119007363148</v>
          </cell>
          <cell r="U167">
            <v>308</v>
          </cell>
          <cell r="V167">
            <v>0.33335999999999999</v>
          </cell>
          <cell r="W167">
            <v>323</v>
          </cell>
          <cell r="X167">
            <v>0</v>
          </cell>
          <cell r="Y167">
            <v>1</v>
          </cell>
          <cell r="Z167">
            <v>0</v>
          </cell>
          <cell r="AA167">
            <v>249</v>
          </cell>
          <cell r="AB167">
            <v>0.33</v>
          </cell>
          <cell r="AC167">
            <v>1</v>
          </cell>
          <cell r="AD167">
            <v>0.33</v>
          </cell>
          <cell r="AE167">
            <v>244</v>
          </cell>
          <cell r="AF167">
            <v>0</v>
          </cell>
          <cell r="AG167">
            <v>19</v>
          </cell>
          <cell r="AH167">
            <v>0.82435000000000003</v>
          </cell>
          <cell r="AI167">
            <v>144</v>
          </cell>
          <cell r="AJ167">
            <v>1.4877099999999999</v>
          </cell>
          <cell r="AK167">
            <v>274</v>
          </cell>
          <cell r="AL167">
            <v>11.92083</v>
          </cell>
          <cell r="AM167">
            <v>332</v>
          </cell>
          <cell r="AN167">
            <v>2506815</v>
          </cell>
          <cell r="AO167">
            <v>201</v>
          </cell>
          <cell r="AP167">
            <v>209983419</v>
          </cell>
          <cell r="AQ167">
            <v>152</v>
          </cell>
          <cell r="AR167">
            <v>0</v>
          </cell>
          <cell r="AS167">
            <v>0</v>
          </cell>
          <cell r="AT167">
            <v>0</v>
          </cell>
          <cell r="AU167">
            <v>0</v>
          </cell>
          <cell r="AV167">
            <v>0</v>
          </cell>
          <cell r="AW167">
            <v>284</v>
          </cell>
          <cell r="AX167">
            <v>0</v>
          </cell>
          <cell r="AY167">
            <v>89</v>
          </cell>
          <cell r="AZ167">
            <v>0</v>
          </cell>
          <cell r="BA167">
            <v>0</v>
          </cell>
          <cell r="BB167">
            <v>3151815</v>
          </cell>
          <cell r="BC167">
            <v>196</v>
          </cell>
          <cell r="BD167">
            <v>213135234</v>
          </cell>
          <cell r="BE167">
            <v>159</v>
          </cell>
          <cell r="BF167">
            <v>902.3</v>
          </cell>
          <cell r="BG167">
            <v>121</v>
          </cell>
          <cell r="BH167">
            <v>232720.18064945142</v>
          </cell>
          <cell r="BI167">
            <v>263</v>
          </cell>
          <cell r="BJ167">
            <v>3493.0898814141638</v>
          </cell>
          <cell r="BK167">
            <v>213</v>
          </cell>
          <cell r="BL167">
            <v>236213.27053086559</v>
          </cell>
          <cell r="BM167">
            <v>273</v>
          </cell>
          <cell r="BN167">
            <v>1.4787864685010269E-2</v>
          </cell>
          <cell r="BO167">
            <v>207</v>
          </cell>
          <cell r="BP167">
            <v>1133910</v>
          </cell>
          <cell r="BQ167">
            <v>153</v>
          </cell>
          <cell r="BR167">
            <v>919142</v>
          </cell>
          <cell r="BS167">
            <v>148</v>
          </cell>
          <cell r="BT167">
            <v>27730</v>
          </cell>
          <cell r="BU167">
            <v>247</v>
          </cell>
          <cell r="BV167">
            <v>110000</v>
          </cell>
          <cell r="BW167">
            <v>281</v>
          </cell>
          <cell r="BX167">
            <v>0</v>
          </cell>
          <cell r="BY167">
            <v>6</v>
          </cell>
          <cell r="BZ167">
            <v>2190782</v>
          </cell>
          <cell r="CA167">
            <v>180</v>
          </cell>
          <cell r="CB167">
            <v>0</v>
          </cell>
          <cell r="CC167">
            <v>342</v>
          </cell>
          <cell r="CD167">
            <v>70000</v>
          </cell>
          <cell r="CE167">
            <v>304</v>
          </cell>
          <cell r="CF167">
            <v>0</v>
          </cell>
          <cell r="CG167">
            <v>2</v>
          </cell>
          <cell r="CH167">
            <v>0</v>
          </cell>
          <cell r="CI167">
            <v>249</v>
          </cell>
          <cell r="CJ167">
            <v>70335</v>
          </cell>
          <cell r="CK167">
            <v>147</v>
          </cell>
          <cell r="CL167">
            <v>70335</v>
          </cell>
          <cell r="CM167">
            <v>258</v>
          </cell>
          <cell r="CN167">
            <v>0</v>
          </cell>
          <cell r="CO167">
            <v>19</v>
          </cell>
          <cell r="CP167">
            <v>175698</v>
          </cell>
          <cell r="CQ167">
            <v>132</v>
          </cell>
          <cell r="CR167">
            <v>2506815</v>
          </cell>
          <cell r="CS167">
            <v>201</v>
          </cell>
          <cell r="CT167">
            <v>902.3</v>
          </cell>
          <cell r="CU167">
            <v>121</v>
          </cell>
          <cell r="CV167">
            <v>5768</v>
          </cell>
          <cell r="CW167">
            <v>184</v>
          </cell>
          <cell r="CX167">
            <v>5204466</v>
          </cell>
          <cell r="CY167">
            <v>121</v>
          </cell>
          <cell r="CZ167">
            <v>894.6</v>
          </cell>
          <cell r="DA167">
            <v>120</v>
          </cell>
          <cell r="DB167">
            <v>5883</v>
          </cell>
          <cell r="DC167">
            <v>185</v>
          </cell>
          <cell r="DD167">
            <v>5262932</v>
          </cell>
          <cell r="DE167">
            <v>121</v>
          </cell>
          <cell r="DF167">
            <v>58466</v>
          </cell>
          <cell r="DG167">
            <v>152</v>
          </cell>
          <cell r="DH167">
            <v>0</v>
          </cell>
          <cell r="DI167">
            <v>223</v>
          </cell>
          <cell r="DJ167" t="str">
            <v>No Guar</v>
          </cell>
          <cell r="DK167">
            <v>995.8</v>
          </cell>
          <cell r="DL167">
            <v>981.2</v>
          </cell>
          <cell r="DM167">
            <v>962.6</v>
          </cell>
          <cell r="DN167">
            <v>943</v>
          </cell>
          <cell r="DO167">
            <v>900</v>
          </cell>
          <cell r="DP167">
            <v>849.1</v>
          </cell>
          <cell r="DQ167">
            <v>850.2</v>
          </cell>
          <cell r="DR167">
            <v>139</v>
          </cell>
          <cell r="DS167">
            <v>836.9</v>
          </cell>
          <cell r="DT167">
            <v>138</v>
          </cell>
          <cell r="DU167">
            <v>813.6</v>
          </cell>
          <cell r="DV167">
            <v>141</v>
          </cell>
          <cell r="DW167">
            <v>814.2</v>
          </cell>
          <cell r="DX167">
            <v>138</v>
          </cell>
          <cell r="DY167">
            <v>829.4</v>
          </cell>
          <cell r="DZ167">
            <v>135</v>
          </cell>
          <cell r="EA167">
            <v>816.1</v>
          </cell>
          <cell r="EB167">
            <v>136</v>
          </cell>
          <cell r="EC167">
            <v>857.7</v>
          </cell>
          <cell r="ED167">
            <v>132</v>
          </cell>
          <cell r="EE167">
            <v>902.3</v>
          </cell>
          <cell r="EF167">
            <v>121</v>
          </cell>
          <cell r="EG167">
            <v>894.6</v>
          </cell>
          <cell r="EH167">
            <v>120</v>
          </cell>
          <cell r="EI167">
            <v>2802.1629778672032</v>
          </cell>
          <cell r="EJ167">
            <v>349</v>
          </cell>
          <cell r="EK167">
            <v>2448.8955957970043</v>
          </cell>
          <cell r="EL167">
            <v>333</v>
          </cell>
          <cell r="EM167">
            <v>1215072</v>
          </cell>
          <cell r="EN167">
            <v>1220.1968266720226</v>
          </cell>
          <cell r="EO167">
            <v>507026</v>
          </cell>
          <cell r="EP167">
            <v>516.74072564207086</v>
          </cell>
          <cell r="EQ167">
            <v>578402</v>
          </cell>
          <cell r="ER167">
            <v>600.87471431539575</v>
          </cell>
          <cell r="ES167">
            <v>782207</v>
          </cell>
          <cell r="ET167">
            <v>829.48780487804879</v>
          </cell>
          <cell r="EU167">
            <v>1097478</v>
          </cell>
          <cell r="EV167">
            <v>1219.42</v>
          </cell>
          <cell r="EW167">
            <v>1458333</v>
          </cell>
          <cell r="EX167">
            <v>1717.5044164409373</v>
          </cell>
          <cell r="EY167">
            <v>1726785</v>
          </cell>
          <cell r="EZ167">
            <v>2031.0338743824982</v>
          </cell>
          <cell r="FA167">
            <v>1801334</v>
          </cell>
          <cell r="FB167">
            <v>2118.7179487179487</v>
          </cell>
          <cell r="FC167">
            <v>2035623</v>
          </cell>
          <cell r="FD167">
            <v>2432.3371967977059</v>
          </cell>
          <cell r="FE167">
            <v>2133465</v>
          </cell>
          <cell r="FF167">
            <v>2622.2529498525073</v>
          </cell>
          <cell r="FG167">
            <v>2618381</v>
          </cell>
          <cell r="FH167">
            <v>3215.8941292065829</v>
          </cell>
          <cell r="FI167">
            <v>2689151</v>
          </cell>
          <cell r="FJ167">
            <v>3242.2847841813359</v>
          </cell>
          <cell r="FK167">
            <v>2632324</v>
          </cell>
          <cell r="FL167">
            <v>2917.3489970076471</v>
          </cell>
          <cell r="FM167">
            <v>2656742</v>
          </cell>
          <cell r="FN167">
            <v>2969.7540800357701</v>
          </cell>
          <cell r="FO167">
            <v>0.20220878792251021</v>
          </cell>
          <cell r="FP167">
            <v>7.8099497662680456E-2</v>
          </cell>
          <cell r="FQ167">
            <v>9.8176693334175238E-2</v>
          </cell>
          <cell r="FR167">
            <v>0.12808736587135966</v>
          </cell>
          <cell r="FS167">
            <v>0.17001635288015798</v>
          </cell>
          <cell r="FT167">
            <v>0.21334278771256443</v>
          </cell>
          <cell r="FU167">
            <v>0.23632571901164409</v>
          </cell>
          <cell r="FV167">
            <v>0.30300533634589155</v>
          </cell>
          <cell r="FW167">
            <v>0.36874890179064734</v>
          </cell>
          <cell r="FX167">
            <v>0.36096612260021693</v>
          </cell>
          <cell r="FY167">
            <v>0.45174681360391639</v>
          </cell>
          <cell r="FZ167">
            <v>0.43921811459582211</v>
          </cell>
          <cell r="GA167">
            <v>0.38923046690225616</v>
          </cell>
          <cell r="GB167">
            <v>0.35672469832882675</v>
          </cell>
          <cell r="GC167">
            <v>4793925</v>
          </cell>
          <cell r="GD167">
            <v>5985026</v>
          </cell>
          <cell r="GE167">
            <v>5313037</v>
          </cell>
          <cell r="GF167">
            <v>5324617</v>
          </cell>
          <cell r="GG167">
            <v>5357654</v>
          </cell>
          <cell r="GH167">
            <v>5377300</v>
          </cell>
          <cell r="GI167">
            <v>5580016</v>
          </cell>
          <cell r="GJ167">
            <v>5944892</v>
          </cell>
          <cell r="GK167">
            <v>5520350</v>
          </cell>
          <cell r="GL167">
            <v>5910430</v>
          </cell>
          <cell r="GM167">
            <v>5796125</v>
          </cell>
          <cell r="GN167">
            <v>6122586.7300000004</v>
          </cell>
          <cell r="GO167">
            <v>6819720</v>
          </cell>
          <cell r="GP167">
            <v>7447597.5799999991</v>
          </cell>
          <cell r="GQ167">
            <v>0.31242471580130504</v>
          </cell>
          <cell r="GR167">
            <v>0.34474006069727703</v>
          </cell>
          <cell r="GS167">
            <v>0.33548839187994678</v>
          </cell>
          <cell r="GT167">
            <v>0.39774805847447625</v>
          </cell>
          <cell r="GU167">
            <v>0.38247647592267825</v>
          </cell>
          <cell r="GV167">
            <v>0.3748190092203485</v>
          </cell>
          <cell r="GW167">
            <v>0.34556985858886086</v>
          </cell>
          <cell r="GX167">
            <v>0.26093550786059583</v>
          </cell>
          <cell r="GY167">
            <v>0.16664400653882769</v>
          </cell>
          <cell r="GZ167">
            <v>14.691991786447639</v>
          </cell>
          <cell r="HA167">
            <v>14.867857142857144</v>
          </cell>
          <cell r="HB167">
            <v>15.04</v>
          </cell>
          <cell r="HC167">
            <v>14.796491228070176</v>
          </cell>
          <cell r="HD167">
            <v>14.363793103448277</v>
          </cell>
          <cell r="HE167">
            <v>14.774576271186442</v>
          </cell>
          <cell r="HF167">
            <v>14.546774193548387</v>
          </cell>
          <cell r="HG167">
            <v>14.322222222222221</v>
          </cell>
          <cell r="HH167">
            <v>3204</v>
          </cell>
          <cell r="HI167" t="str">
            <v>Y</v>
          </cell>
        </row>
        <row r="168">
          <cell r="A168">
            <v>163</v>
          </cell>
          <cell r="B168">
            <v>3231</v>
          </cell>
          <cell r="C168" t="str">
            <v>Johnston</v>
          </cell>
          <cell r="D168">
            <v>13.010944350879555</v>
          </cell>
          <cell r="E168">
            <v>121</v>
          </cell>
          <cell r="F168">
            <v>5.4</v>
          </cell>
          <cell r="G168">
            <v>1</v>
          </cell>
          <cell r="H168">
            <v>4.1015333837681824</v>
          </cell>
          <cell r="I168">
            <v>233</v>
          </cell>
          <cell r="J168">
            <v>1.5704031288256943</v>
          </cell>
          <cell r="K168">
            <v>25</v>
          </cell>
          <cell r="L168">
            <v>1.9390079419778565</v>
          </cell>
          <cell r="M168">
            <v>144</v>
          </cell>
          <cell r="N168">
            <v>0</v>
          </cell>
          <cell r="O168">
            <v>6</v>
          </cell>
          <cell r="P168">
            <v>1.6025059409309081</v>
          </cell>
          <cell r="Q168">
            <v>30</v>
          </cell>
          <cell r="R168">
            <v>0</v>
          </cell>
          <cell r="S168">
            <v>8</v>
          </cell>
          <cell r="T168">
            <v>14.613450291810464</v>
          </cell>
          <cell r="U168">
            <v>61</v>
          </cell>
          <cell r="V168">
            <v>0.56679000000000002</v>
          </cell>
          <cell r="W168">
            <v>275</v>
          </cell>
          <cell r="X168">
            <v>0</v>
          </cell>
          <cell r="Y168">
            <v>1</v>
          </cell>
          <cell r="Z168">
            <v>1.34</v>
          </cell>
          <cell r="AA168">
            <v>2</v>
          </cell>
          <cell r="AB168">
            <v>0.33</v>
          </cell>
          <cell r="AC168">
            <v>1</v>
          </cell>
          <cell r="AD168">
            <v>1.6700000000000002</v>
          </cell>
          <cell r="AE168">
            <v>2</v>
          </cell>
          <cell r="AF168">
            <v>0</v>
          </cell>
          <cell r="AG168">
            <v>19</v>
          </cell>
          <cell r="AH168">
            <v>0.49481999999999998</v>
          </cell>
          <cell r="AI168">
            <v>168</v>
          </cell>
          <cell r="AJ168">
            <v>2.7316099999999999</v>
          </cell>
          <cell r="AK168">
            <v>136</v>
          </cell>
          <cell r="AL168">
            <v>17.34506</v>
          </cell>
          <cell r="AM168">
            <v>65</v>
          </cell>
          <cell r="AN168">
            <v>29283619</v>
          </cell>
          <cell r="AO168">
            <v>14</v>
          </cell>
          <cell r="AP168">
            <v>1676114847</v>
          </cell>
          <cell r="AQ168">
            <v>13</v>
          </cell>
          <cell r="AR168">
            <v>0</v>
          </cell>
          <cell r="AS168">
            <v>7.9080314081024505E-2</v>
          </cell>
          <cell r="AT168">
            <v>0</v>
          </cell>
          <cell r="AU168">
            <v>0</v>
          </cell>
          <cell r="AV168">
            <v>0</v>
          </cell>
          <cell r="AW168">
            <v>284</v>
          </cell>
          <cell r="AX168">
            <v>0</v>
          </cell>
          <cell r="AY168">
            <v>89</v>
          </cell>
          <cell r="AZ168">
            <v>2013</v>
          </cell>
          <cell r="BA168">
            <v>2016</v>
          </cell>
          <cell r="BB168">
            <v>97614060</v>
          </cell>
          <cell r="BC168">
            <v>22</v>
          </cell>
          <cell r="BD168">
            <v>1773728907</v>
          </cell>
          <cell r="BE168">
            <v>13</v>
          </cell>
          <cell r="BF168">
            <v>5776.3</v>
          </cell>
          <cell r="BG168">
            <v>14</v>
          </cell>
          <cell r="BH168">
            <v>290171.01726018387</v>
          </cell>
          <cell r="BI168">
            <v>160</v>
          </cell>
          <cell r="BJ168">
            <v>16899.06341429635</v>
          </cell>
          <cell r="BK168">
            <v>90</v>
          </cell>
          <cell r="BL168">
            <v>307070.08067448018</v>
          </cell>
          <cell r="BM168">
            <v>158</v>
          </cell>
          <cell r="BN168">
            <v>5.5033246408043121E-2</v>
          </cell>
          <cell r="BO168">
            <v>98</v>
          </cell>
          <cell r="BP168">
            <v>9051020</v>
          </cell>
          <cell r="BQ168">
            <v>13</v>
          </cell>
          <cell r="BR168">
            <v>6874641</v>
          </cell>
          <cell r="BS168">
            <v>13</v>
          </cell>
          <cell r="BT168">
            <v>2632176</v>
          </cell>
          <cell r="BU168">
            <v>7</v>
          </cell>
          <cell r="BV168">
            <v>3250000</v>
          </cell>
          <cell r="BW168">
            <v>13</v>
          </cell>
          <cell r="BX168">
            <v>0</v>
          </cell>
          <cell r="BY168">
            <v>6</v>
          </cell>
          <cell r="BZ168">
            <v>21807837</v>
          </cell>
          <cell r="CA168">
            <v>12</v>
          </cell>
          <cell r="CB168">
            <v>2685984</v>
          </cell>
          <cell r="CC168">
            <v>9</v>
          </cell>
          <cell r="CD168">
            <v>950000</v>
          </cell>
          <cell r="CE168">
            <v>19</v>
          </cell>
          <cell r="CF168">
            <v>0</v>
          </cell>
          <cell r="CG168">
            <v>2</v>
          </cell>
          <cell r="CH168">
            <v>2376797</v>
          </cell>
          <cell r="CI168">
            <v>9</v>
          </cell>
          <cell r="CJ168">
            <v>585331</v>
          </cell>
          <cell r="CK168">
            <v>13</v>
          </cell>
          <cell r="CL168">
            <v>2962128</v>
          </cell>
          <cell r="CM168">
            <v>10</v>
          </cell>
          <cell r="CN168">
            <v>0</v>
          </cell>
          <cell r="CO168">
            <v>19</v>
          </cell>
          <cell r="CP168">
            <v>877670</v>
          </cell>
          <cell r="CQ168">
            <v>23</v>
          </cell>
          <cell r="CR168">
            <v>29283619</v>
          </cell>
          <cell r="CS168">
            <v>14</v>
          </cell>
          <cell r="CT168">
            <v>5776.3</v>
          </cell>
          <cell r="CU168">
            <v>14</v>
          </cell>
          <cell r="CV168">
            <v>5768</v>
          </cell>
          <cell r="CW168">
            <v>184</v>
          </cell>
          <cell r="CX168">
            <v>33317698</v>
          </cell>
          <cell r="CY168">
            <v>14</v>
          </cell>
          <cell r="CZ168">
            <v>5972.1</v>
          </cell>
          <cell r="DA168">
            <v>14</v>
          </cell>
          <cell r="DB168">
            <v>5883</v>
          </cell>
          <cell r="DC168">
            <v>185</v>
          </cell>
          <cell r="DD168">
            <v>35133864</v>
          </cell>
          <cell r="DE168">
            <v>14</v>
          </cell>
          <cell r="DF168">
            <v>1816166</v>
          </cell>
          <cell r="DG168">
            <v>6</v>
          </cell>
          <cell r="DH168">
            <v>0</v>
          </cell>
          <cell r="DI168">
            <v>223</v>
          </cell>
          <cell r="DJ168" t="str">
            <v>No Guar</v>
          </cell>
          <cell r="DK168">
            <v>3062.5</v>
          </cell>
          <cell r="DL168">
            <v>3195.6</v>
          </cell>
          <cell r="DM168">
            <v>3369.8</v>
          </cell>
          <cell r="DN168">
            <v>3657.7</v>
          </cell>
          <cell r="DO168">
            <v>3810.6</v>
          </cell>
          <cell r="DP168">
            <v>3984.7</v>
          </cell>
          <cell r="DQ168">
            <v>4192.1000000000004</v>
          </cell>
          <cell r="DR168">
            <v>21</v>
          </cell>
          <cell r="DS168">
            <v>4386.1000000000004</v>
          </cell>
          <cell r="DT168">
            <v>19</v>
          </cell>
          <cell r="DU168">
            <v>4613.2</v>
          </cell>
          <cell r="DV168">
            <v>17</v>
          </cell>
          <cell r="DW168">
            <v>4885.6000000000004</v>
          </cell>
          <cell r="DX168">
            <v>16</v>
          </cell>
          <cell r="DY168">
            <v>5186</v>
          </cell>
          <cell r="DZ168">
            <v>15</v>
          </cell>
          <cell r="EA168">
            <v>5395.7</v>
          </cell>
          <cell r="EB168">
            <v>14</v>
          </cell>
          <cell r="EC168">
            <v>5636.9</v>
          </cell>
          <cell r="ED168">
            <v>13</v>
          </cell>
          <cell r="EE168">
            <v>5776.3</v>
          </cell>
          <cell r="EF168">
            <v>14</v>
          </cell>
          <cell r="EG168">
            <v>5972.1</v>
          </cell>
          <cell r="EH168">
            <v>14</v>
          </cell>
          <cell r="EI168">
            <v>4903.4039952445537</v>
          </cell>
          <cell r="EJ168">
            <v>110</v>
          </cell>
          <cell r="EK168">
            <v>3651.6195308183051</v>
          </cell>
          <cell r="EL168">
            <v>129</v>
          </cell>
          <cell r="EM168">
            <v>2868469</v>
          </cell>
          <cell r="EN168">
            <v>936.64293877551017</v>
          </cell>
          <cell r="EO168">
            <v>3447021</v>
          </cell>
          <cell r="EP168">
            <v>1078.6772437101015</v>
          </cell>
          <cell r="EQ168">
            <v>4174316</v>
          </cell>
          <cell r="ER168">
            <v>1238.7429521039824</v>
          </cell>
          <cell r="ES168">
            <v>3408071</v>
          </cell>
          <cell r="ET168">
            <v>931.75246739754493</v>
          </cell>
          <cell r="EU168">
            <v>3980262</v>
          </cell>
          <cell r="EV168">
            <v>1044.5236970555818</v>
          </cell>
          <cell r="EW168">
            <v>2843441</v>
          </cell>
          <cell r="EX168">
            <v>713.58973072000401</v>
          </cell>
          <cell r="EY168">
            <v>3416504</v>
          </cell>
          <cell r="EZ168">
            <v>814.98628372414771</v>
          </cell>
          <cell r="FA168">
            <v>3905851</v>
          </cell>
          <cell r="FB168">
            <v>931.71703919276729</v>
          </cell>
          <cell r="FC168">
            <v>4940393</v>
          </cell>
          <cell r="FD168">
            <v>1126.374911652721</v>
          </cell>
          <cell r="FE168">
            <v>5835910</v>
          </cell>
          <cell r="FF168">
            <v>1265.0459550854071</v>
          </cell>
          <cell r="FG168">
            <v>8749961</v>
          </cell>
          <cell r="FH168">
            <v>1790.9695840838381</v>
          </cell>
          <cell r="FI168">
            <v>8699871</v>
          </cell>
          <cell r="FJ168">
            <v>1677.5686463555726</v>
          </cell>
          <cell r="FK168">
            <v>8584445</v>
          </cell>
          <cell r="FL168">
            <v>1486.149438221699</v>
          </cell>
          <cell r="FM168">
            <v>7370385</v>
          </cell>
          <cell r="FN168">
            <v>1234.1362334857085</v>
          </cell>
          <cell r="FO168">
            <v>0.16118152815562961</v>
          </cell>
          <cell r="FP168">
            <v>0.17095445467795392</v>
          </cell>
          <cell r="FQ168">
            <v>0.18406565399123254</v>
          </cell>
          <cell r="FR168">
            <v>0.13343771380226993</v>
          </cell>
          <cell r="FS168">
            <v>0.14862853828861619</v>
          </cell>
          <cell r="FT168">
            <v>9.7894863864443349E-2</v>
          </cell>
          <cell r="FU168">
            <v>0.10734079813641638</v>
          </cell>
          <cell r="FV168">
            <v>0.1303674442783915</v>
          </cell>
          <cell r="FW168">
            <v>0.15800953630033088</v>
          </cell>
          <cell r="FX168">
            <v>0.16755706897741265</v>
          </cell>
          <cell r="FY168">
            <v>0.22341657139928822</v>
          </cell>
          <cell r="FZ168">
            <v>0.20113096880923112</v>
          </cell>
          <cell r="GA168">
            <v>0.17685848045813038</v>
          </cell>
          <cell r="GB168">
            <v>0.14110601279385956</v>
          </cell>
          <cell r="GC168">
            <v>14928043</v>
          </cell>
          <cell r="GD168">
            <v>16716367</v>
          </cell>
          <cell r="GE168">
            <v>18504092</v>
          </cell>
          <cell r="GF168">
            <v>22132467</v>
          </cell>
          <cell r="GG168">
            <v>22799669</v>
          </cell>
          <cell r="GH168">
            <v>26202424</v>
          </cell>
          <cell r="GI168">
            <v>28412065</v>
          </cell>
          <cell r="GJ168">
            <v>29960325</v>
          </cell>
          <cell r="GK168">
            <v>31266423</v>
          </cell>
          <cell r="GL168">
            <v>34829387</v>
          </cell>
          <cell r="GM168">
            <v>39164333</v>
          </cell>
          <cell r="GN168">
            <v>43254756.100000001</v>
          </cell>
          <cell r="GO168">
            <v>48550652</v>
          </cell>
          <cell r="GP168">
            <v>52232961.969999999</v>
          </cell>
          <cell r="GQ168">
            <v>7.1274838765129894E-3</v>
          </cell>
          <cell r="GR168">
            <v>-5.5284178297268671E-2</v>
          </cell>
          <cell r="GS168">
            <v>-6.6185901055946211E-2</v>
          </cell>
          <cell r="GT168">
            <v>-2.9101436106049105E-2</v>
          </cell>
          <cell r="GU168">
            <v>1.9949360730426878E-2</v>
          </cell>
          <cell r="GV168">
            <v>3.5324519550545809E-2</v>
          </cell>
          <cell r="GW168">
            <v>6.2573956902642294E-2</v>
          </cell>
          <cell r="GX168">
            <v>6.4646385973266315E-2</v>
          </cell>
          <cell r="GY168">
            <v>5.111228685493243E-2</v>
          </cell>
          <cell r="GZ168">
            <v>14.606220174428172</v>
          </cell>
          <cell r="HA168">
            <v>15.305948077555046</v>
          </cell>
          <cell r="HB168">
            <v>15.401199850018747</v>
          </cell>
          <cell r="HC168">
            <v>15.379966225224425</v>
          </cell>
          <cell r="HD168">
            <v>15.064006233650584</v>
          </cell>
          <cell r="HE168">
            <v>14.524722605716624</v>
          </cell>
          <cell r="HF168">
            <v>14.019588968571014</v>
          </cell>
          <cell r="HG168">
            <v>14.088536585365855</v>
          </cell>
          <cell r="HH168">
            <v>3231</v>
          </cell>
          <cell r="HI168" t="str">
            <v>Y</v>
          </cell>
        </row>
        <row r="169">
          <cell r="A169">
            <v>164</v>
          </cell>
          <cell r="B169">
            <v>3312</v>
          </cell>
          <cell r="C169" t="str">
            <v>Keokuk</v>
          </cell>
          <cell r="D169">
            <v>13.257880678953397</v>
          </cell>
          <cell r="E169">
            <v>103</v>
          </cell>
          <cell r="F169">
            <v>5.4</v>
          </cell>
          <cell r="G169">
            <v>1</v>
          </cell>
          <cell r="H169">
            <v>7.8578811012780916</v>
          </cell>
          <cell r="I169">
            <v>2</v>
          </cell>
          <cell r="J169">
            <v>0</v>
          </cell>
          <cell r="K169">
            <v>272</v>
          </cell>
          <cell r="L169">
            <v>0</v>
          </cell>
          <cell r="M169">
            <v>310</v>
          </cell>
          <cell r="N169">
            <v>0</v>
          </cell>
          <cell r="O169">
            <v>6</v>
          </cell>
          <cell r="P169">
            <v>2.2611089415677728</v>
          </cell>
          <cell r="Q169">
            <v>1</v>
          </cell>
          <cell r="R169">
            <v>0</v>
          </cell>
          <cell r="S169">
            <v>8</v>
          </cell>
          <cell r="T169">
            <v>15.51898962052117</v>
          </cell>
          <cell r="U169">
            <v>22</v>
          </cell>
          <cell r="V169">
            <v>2.40984</v>
          </cell>
          <cell r="W169">
            <v>4</v>
          </cell>
          <cell r="X169">
            <v>0</v>
          </cell>
          <cell r="Y169">
            <v>1</v>
          </cell>
          <cell r="Z169">
            <v>0</v>
          </cell>
          <cell r="AA169">
            <v>249</v>
          </cell>
          <cell r="AB169">
            <v>0.33</v>
          </cell>
          <cell r="AC169">
            <v>1</v>
          </cell>
          <cell r="AD169">
            <v>0.33</v>
          </cell>
          <cell r="AE169">
            <v>244</v>
          </cell>
          <cell r="AF169">
            <v>0</v>
          </cell>
          <cell r="AG169">
            <v>19</v>
          </cell>
          <cell r="AH169">
            <v>0.35389999999999999</v>
          </cell>
          <cell r="AI169">
            <v>172</v>
          </cell>
          <cell r="AJ169">
            <v>3.0937399999999999</v>
          </cell>
          <cell r="AK169">
            <v>98</v>
          </cell>
          <cell r="AL169">
            <v>18.612729999999999</v>
          </cell>
          <cell r="AM169">
            <v>30</v>
          </cell>
          <cell r="AN169">
            <v>6203794</v>
          </cell>
          <cell r="AO169">
            <v>58</v>
          </cell>
          <cell r="AP169">
            <v>331972063</v>
          </cell>
          <cell r="AQ169">
            <v>75</v>
          </cell>
          <cell r="AR169">
            <v>0</v>
          </cell>
          <cell r="AS169">
            <v>6.5807453408585057E-2</v>
          </cell>
          <cell r="AT169">
            <v>0</v>
          </cell>
          <cell r="AU169">
            <v>0</v>
          </cell>
          <cell r="AV169">
            <v>0</v>
          </cell>
          <cell r="AW169">
            <v>284</v>
          </cell>
          <cell r="AX169">
            <v>0</v>
          </cell>
          <cell r="AY169">
            <v>89</v>
          </cell>
          <cell r="AZ169">
            <v>0</v>
          </cell>
          <cell r="BA169">
            <v>2013</v>
          </cell>
          <cell r="BB169">
            <v>36391570</v>
          </cell>
          <cell r="BC169">
            <v>54</v>
          </cell>
          <cell r="BD169">
            <v>368363633</v>
          </cell>
          <cell r="BE169">
            <v>72</v>
          </cell>
          <cell r="BF169">
            <v>2209.6999999999998</v>
          </cell>
          <cell r="BG169">
            <v>36</v>
          </cell>
          <cell r="BH169">
            <v>150233.99692265919</v>
          </cell>
          <cell r="BI169">
            <v>354</v>
          </cell>
          <cell r="BJ169">
            <v>16469.009367787483</v>
          </cell>
          <cell r="BK169">
            <v>94</v>
          </cell>
          <cell r="BL169">
            <v>166703.00629044668</v>
          </cell>
          <cell r="BM169">
            <v>350</v>
          </cell>
          <cell r="BN169">
            <v>9.8792515709605899E-2</v>
          </cell>
          <cell r="BO169">
            <v>40</v>
          </cell>
          <cell r="BP169">
            <v>1792649</v>
          </cell>
          <cell r="BQ169">
            <v>75</v>
          </cell>
          <cell r="BR169">
            <v>2608597</v>
          </cell>
          <cell r="BS169">
            <v>34</v>
          </cell>
          <cell r="BT169">
            <v>0</v>
          </cell>
          <cell r="BU169">
            <v>272</v>
          </cell>
          <cell r="BV169">
            <v>0</v>
          </cell>
          <cell r="BW169">
            <v>310</v>
          </cell>
          <cell r="BX169">
            <v>0</v>
          </cell>
          <cell r="BY169">
            <v>6</v>
          </cell>
          <cell r="BZ169">
            <v>4401246</v>
          </cell>
          <cell r="CA169">
            <v>69</v>
          </cell>
          <cell r="CB169">
            <v>750625</v>
          </cell>
          <cell r="CC169">
            <v>24</v>
          </cell>
          <cell r="CD169">
            <v>800000</v>
          </cell>
          <cell r="CE169">
            <v>21</v>
          </cell>
          <cell r="CF169">
            <v>0</v>
          </cell>
          <cell r="CG169">
            <v>2</v>
          </cell>
          <cell r="CH169">
            <v>0</v>
          </cell>
          <cell r="CI169">
            <v>249</v>
          </cell>
          <cell r="CJ169">
            <v>121560</v>
          </cell>
          <cell r="CK169">
            <v>65</v>
          </cell>
          <cell r="CL169">
            <v>121560</v>
          </cell>
          <cell r="CM169">
            <v>192</v>
          </cell>
          <cell r="CN169">
            <v>0</v>
          </cell>
          <cell r="CO169">
            <v>19</v>
          </cell>
          <cell r="CP169">
            <v>130363</v>
          </cell>
          <cell r="CQ169">
            <v>152</v>
          </cell>
          <cell r="CR169">
            <v>6203794</v>
          </cell>
          <cell r="CS169">
            <v>58</v>
          </cell>
          <cell r="CT169">
            <v>2209.6999999999998</v>
          </cell>
          <cell r="CU169">
            <v>36</v>
          </cell>
          <cell r="CV169">
            <v>5768</v>
          </cell>
          <cell r="CW169">
            <v>184</v>
          </cell>
          <cell r="CX169">
            <v>12856471</v>
          </cell>
          <cell r="CY169">
            <v>36</v>
          </cell>
          <cell r="CZ169">
            <v>2093.6999999999998</v>
          </cell>
          <cell r="DA169">
            <v>39</v>
          </cell>
          <cell r="DB169">
            <v>5883</v>
          </cell>
          <cell r="DC169">
            <v>185</v>
          </cell>
          <cell r="DD169">
            <v>12873006</v>
          </cell>
          <cell r="DE169">
            <v>37</v>
          </cell>
          <cell r="DF169">
            <v>16535</v>
          </cell>
          <cell r="DG169">
            <v>254</v>
          </cell>
          <cell r="DH169">
            <v>555769</v>
          </cell>
          <cell r="DI169">
            <v>5</v>
          </cell>
          <cell r="DJ169" t="str">
            <v>101</v>
          </cell>
          <cell r="DK169">
            <v>2550.1999999999998</v>
          </cell>
          <cell r="DL169">
            <v>2571.9</v>
          </cell>
          <cell r="DM169">
            <v>2532.6</v>
          </cell>
          <cell r="DN169">
            <v>2479.3000000000002</v>
          </cell>
          <cell r="DO169">
            <v>2425.6999999999998</v>
          </cell>
          <cell r="DP169">
            <v>2322.1</v>
          </cell>
          <cell r="DQ169">
            <v>2229.1</v>
          </cell>
          <cell r="DR169">
            <v>37</v>
          </cell>
          <cell r="DS169">
            <v>2282.4</v>
          </cell>
          <cell r="DT169">
            <v>37</v>
          </cell>
          <cell r="DU169">
            <v>2302</v>
          </cell>
          <cell r="DV169">
            <v>36</v>
          </cell>
          <cell r="DW169">
            <v>2397.6999999999998</v>
          </cell>
          <cell r="DX169">
            <v>35</v>
          </cell>
          <cell r="DY169">
            <v>2353.6</v>
          </cell>
          <cell r="DZ169">
            <v>36</v>
          </cell>
          <cell r="EA169">
            <v>2318.9</v>
          </cell>
          <cell r="EB169">
            <v>36</v>
          </cell>
          <cell r="EC169">
            <v>2295.1999999999998</v>
          </cell>
          <cell r="ED169">
            <v>36</v>
          </cell>
          <cell r="EE169">
            <v>2209.6999999999998</v>
          </cell>
          <cell r="EF169">
            <v>36</v>
          </cell>
          <cell r="EG169">
            <v>2093.6999999999998</v>
          </cell>
          <cell r="EH169">
            <v>39</v>
          </cell>
          <cell r="EI169">
            <v>2963.0768495964085</v>
          </cell>
          <cell r="EJ169">
            <v>341</v>
          </cell>
          <cell r="EK169">
            <v>2102.1378420977221</v>
          </cell>
          <cell r="EL169">
            <v>354</v>
          </cell>
          <cell r="EM169">
            <v>15001</v>
          </cell>
          <cell r="EN169">
            <v>5.8822837424515733</v>
          </cell>
          <cell r="EO169">
            <v>19898</v>
          </cell>
          <cell r="EP169">
            <v>7.7366927174462461</v>
          </cell>
          <cell r="EQ169">
            <v>194891</v>
          </cell>
          <cell r="ER169">
            <v>76.952933743978519</v>
          </cell>
          <cell r="ES169">
            <v>262400</v>
          </cell>
          <cell r="ET169">
            <v>105.83632476908804</v>
          </cell>
          <cell r="EU169">
            <v>453690</v>
          </cell>
          <cell r="EV169">
            <v>187.03467040441936</v>
          </cell>
          <cell r="EW169">
            <v>1085422</v>
          </cell>
          <cell r="EX169">
            <v>467.43120451315622</v>
          </cell>
          <cell r="EY169">
            <v>392099</v>
          </cell>
          <cell r="EZ169">
            <v>175.90013906957967</v>
          </cell>
          <cell r="FA169">
            <v>681134</v>
          </cell>
          <cell r="FB169">
            <v>305.56457763222829</v>
          </cell>
          <cell r="FC169">
            <v>921157</v>
          </cell>
          <cell r="FD169">
            <v>403.59139502278305</v>
          </cell>
          <cell r="FE169">
            <v>1229283</v>
          </cell>
          <cell r="FF169">
            <v>534.00651607298005</v>
          </cell>
          <cell r="FG169">
            <v>4765847</v>
          </cell>
          <cell r="FH169">
            <v>1987.6744380030864</v>
          </cell>
          <cell r="FI169">
            <v>5865686</v>
          </cell>
          <cell r="FJ169">
            <v>2492.2187287559486</v>
          </cell>
          <cell r="FK169">
            <v>6256860</v>
          </cell>
          <cell r="FL169">
            <v>2831.542743358827</v>
          </cell>
          <cell r="FM169">
            <v>5988860</v>
          </cell>
          <cell r="FN169">
            <v>2860.4193532979893</v>
          </cell>
          <cell r="FO169">
            <v>1.1769163098036635E-3</v>
          </cell>
          <cell r="FP169">
            <v>1.5099801125495981E-3</v>
          </cell>
          <cell r="FQ169">
            <v>1.452560817520198E-2</v>
          </cell>
          <cell r="FR169">
            <v>1.6855511778045798E-2</v>
          </cell>
          <cell r="FS169">
            <v>2.80045702095667E-2</v>
          </cell>
          <cell r="FT169">
            <v>6.4419824998136407E-2</v>
          </cell>
          <cell r="FU169">
            <v>2.1521019052764285E-2</v>
          </cell>
          <cell r="FV169">
            <v>3.9457733787423163E-2</v>
          </cell>
          <cell r="FW169">
            <v>5.3741391028875971E-2</v>
          </cell>
          <cell r="FX169">
            <v>6.8273636164855808E-2</v>
          </cell>
          <cell r="FY169">
            <v>0.25415034003164877</v>
          </cell>
          <cell r="FZ169">
            <v>0.31356903308796763</v>
          </cell>
          <cell r="GA169">
            <v>0.30260050253990373</v>
          </cell>
          <cell r="GB169">
            <v>0.28388491800890292</v>
          </cell>
          <cell r="GC169">
            <v>12731020</v>
          </cell>
          <cell r="GD169">
            <v>13157759</v>
          </cell>
          <cell r="GE169">
            <v>13222172</v>
          </cell>
          <cell r="GF169">
            <v>15305208</v>
          </cell>
          <cell r="GG169">
            <v>15746880</v>
          </cell>
          <cell r="GH169">
            <v>15763770</v>
          </cell>
          <cell r="GI169">
            <v>17827252</v>
          </cell>
          <cell r="GJ169">
            <v>17262370</v>
          </cell>
          <cell r="GK169">
            <v>17140550</v>
          </cell>
          <cell r="GL169">
            <v>18005237</v>
          </cell>
          <cell r="GM169">
            <v>18752078</v>
          </cell>
          <cell r="GN169">
            <v>18706203.039999999</v>
          </cell>
          <cell r="GO169">
            <v>20285791</v>
          </cell>
          <cell r="GP169">
            <v>21096083.729999997</v>
          </cell>
          <cell r="GQ169">
            <v>0.12625230316380387</v>
          </cell>
          <cell r="GR169">
            <v>0.15875980001042841</v>
          </cell>
          <cell r="GS169">
            <v>0.2057461444787754</v>
          </cell>
          <cell r="GT169">
            <v>0.2173660352507589</v>
          </cell>
          <cell r="GU169">
            <v>0.21794111376081005</v>
          </cell>
          <cell r="GV169">
            <v>0.21799686133574231</v>
          </cell>
          <cell r="GW169">
            <v>0.25209259036035442</v>
          </cell>
          <cell r="GX169">
            <v>0.24137020219842167</v>
          </cell>
          <cell r="GY169">
            <v>0.19551048082836039</v>
          </cell>
          <cell r="GZ169">
            <v>14.179657551750575</v>
          </cell>
          <cell r="HA169">
            <v>14.168559172344183</v>
          </cell>
          <cell r="HB169">
            <v>14.779047619047619</v>
          </cell>
          <cell r="HC169">
            <v>14.562539682539683</v>
          </cell>
          <cell r="HD169">
            <v>14.216692913385828</v>
          </cell>
          <cell r="HE169">
            <v>14.223328149300157</v>
          </cell>
          <cell r="HF169">
            <v>13.832278481012658</v>
          </cell>
          <cell r="HG169">
            <v>14.633774834437085</v>
          </cell>
          <cell r="HH169">
            <v>3312</v>
          </cell>
          <cell r="HI169" t="str">
            <v>Y</v>
          </cell>
        </row>
        <row r="170">
          <cell r="A170">
            <v>165</v>
          </cell>
          <cell r="B170">
            <v>3330</v>
          </cell>
          <cell r="C170" t="str">
            <v>Keota</v>
          </cell>
          <cell r="D170">
            <v>10.921409452813997</v>
          </cell>
          <cell r="E170">
            <v>273</v>
          </cell>
          <cell r="F170">
            <v>5.4</v>
          </cell>
          <cell r="G170">
            <v>1</v>
          </cell>
          <cell r="H170">
            <v>2.7981081116078177</v>
          </cell>
          <cell r="I170">
            <v>346</v>
          </cell>
          <cell r="J170">
            <v>0.17555253108221511</v>
          </cell>
          <cell r="K170">
            <v>239</v>
          </cell>
          <cell r="L170">
            <v>2.5477473489908586</v>
          </cell>
          <cell r="M170">
            <v>86</v>
          </cell>
          <cell r="N170">
            <v>0</v>
          </cell>
          <cell r="O170">
            <v>6</v>
          </cell>
          <cell r="P170">
            <v>0.18043146725553261</v>
          </cell>
          <cell r="Q170">
            <v>220</v>
          </cell>
          <cell r="R170">
            <v>0</v>
          </cell>
          <cell r="S170">
            <v>8</v>
          </cell>
          <cell r="T170">
            <v>11.101840920069529</v>
          </cell>
          <cell r="U170">
            <v>287</v>
          </cell>
          <cell r="V170">
            <v>0.38216</v>
          </cell>
          <cell r="W170">
            <v>320</v>
          </cell>
          <cell r="X170">
            <v>0</v>
          </cell>
          <cell r="Y170">
            <v>1</v>
          </cell>
          <cell r="Z170">
            <v>0</v>
          </cell>
          <cell r="AA170">
            <v>249</v>
          </cell>
          <cell r="AB170">
            <v>0.33</v>
          </cell>
          <cell r="AC170">
            <v>1</v>
          </cell>
          <cell r="AD170">
            <v>0.33</v>
          </cell>
          <cell r="AE170">
            <v>244</v>
          </cell>
          <cell r="AF170">
            <v>0</v>
          </cell>
          <cell r="AG170">
            <v>19</v>
          </cell>
          <cell r="AH170">
            <v>1.1474200000000001</v>
          </cell>
          <cell r="AI170">
            <v>119</v>
          </cell>
          <cell r="AJ170">
            <v>1.8595800000000002</v>
          </cell>
          <cell r="AK170">
            <v>226</v>
          </cell>
          <cell r="AL170">
            <v>12.96142</v>
          </cell>
          <cell r="AM170">
            <v>290</v>
          </cell>
          <cell r="AN170">
            <v>2034962</v>
          </cell>
          <cell r="AO170">
            <v>255</v>
          </cell>
          <cell r="AP170">
            <v>157001439</v>
          </cell>
          <cell r="AQ170">
            <v>221</v>
          </cell>
          <cell r="AR170">
            <v>0.1</v>
          </cell>
          <cell r="AS170">
            <v>8.8904625535383835E-2</v>
          </cell>
          <cell r="AT170">
            <v>0</v>
          </cell>
          <cell r="AU170">
            <v>0.1</v>
          </cell>
          <cell r="AV170">
            <v>145373</v>
          </cell>
          <cell r="AW170">
            <v>179</v>
          </cell>
          <cell r="AX170">
            <v>0</v>
          </cell>
          <cell r="AY170">
            <v>89</v>
          </cell>
          <cell r="AZ170">
            <v>0</v>
          </cell>
          <cell r="BA170">
            <v>2014</v>
          </cell>
          <cell r="BB170">
            <v>0</v>
          </cell>
          <cell r="BC170">
            <v>267</v>
          </cell>
          <cell r="BD170">
            <v>157001439</v>
          </cell>
          <cell r="BE170">
            <v>232</v>
          </cell>
          <cell r="BF170">
            <v>344.6</v>
          </cell>
          <cell r="BG170">
            <v>295</v>
          </cell>
          <cell r="BH170">
            <v>455604.87231572834</v>
          </cell>
          <cell r="BI170">
            <v>31</v>
          </cell>
          <cell r="BJ170">
            <v>0</v>
          </cell>
          <cell r="BK170">
            <v>267</v>
          </cell>
          <cell r="BL170">
            <v>455604.87231572834</v>
          </cell>
          <cell r="BM170">
            <v>36</v>
          </cell>
          <cell r="BN170">
            <v>0</v>
          </cell>
          <cell r="BO170">
            <v>267</v>
          </cell>
          <cell r="BP170">
            <v>847808</v>
          </cell>
          <cell r="BQ170">
            <v>224</v>
          </cell>
          <cell r="BR170">
            <v>439307</v>
          </cell>
          <cell r="BS170">
            <v>298</v>
          </cell>
          <cell r="BT170">
            <v>27562</v>
          </cell>
          <cell r="BU170">
            <v>248</v>
          </cell>
          <cell r="BV170">
            <v>400000</v>
          </cell>
          <cell r="BW170">
            <v>132</v>
          </cell>
          <cell r="BX170">
            <v>0</v>
          </cell>
          <cell r="BY170">
            <v>6</v>
          </cell>
          <cell r="BZ170">
            <v>1714677</v>
          </cell>
          <cell r="CA170">
            <v>246</v>
          </cell>
          <cell r="CB170">
            <v>28328</v>
          </cell>
          <cell r="CC170">
            <v>230</v>
          </cell>
          <cell r="CD170">
            <v>60000</v>
          </cell>
          <cell r="CE170">
            <v>311</v>
          </cell>
          <cell r="CF170">
            <v>0</v>
          </cell>
          <cell r="CG170">
            <v>2</v>
          </cell>
          <cell r="CH170">
            <v>0</v>
          </cell>
          <cell r="CI170">
            <v>249</v>
          </cell>
          <cell r="CJ170">
            <v>51810</v>
          </cell>
          <cell r="CK170">
            <v>217</v>
          </cell>
          <cell r="CL170">
            <v>51810</v>
          </cell>
          <cell r="CM170">
            <v>295</v>
          </cell>
          <cell r="CN170">
            <v>0</v>
          </cell>
          <cell r="CO170">
            <v>19</v>
          </cell>
          <cell r="CP170">
            <v>180147</v>
          </cell>
          <cell r="CQ170">
            <v>131</v>
          </cell>
          <cell r="CR170">
            <v>2034962</v>
          </cell>
          <cell r="CS170">
            <v>255</v>
          </cell>
          <cell r="CT170">
            <v>344.6</v>
          </cell>
          <cell r="CU170">
            <v>295</v>
          </cell>
          <cell r="CV170">
            <v>5812</v>
          </cell>
          <cell r="CW170">
            <v>107</v>
          </cell>
          <cell r="CX170">
            <v>2002815</v>
          </cell>
          <cell r="CY170">
            <v>296</v>
          </cell>
          <cell r="CZ170">
            <v>335.7</v>
          </cell>
          <cell r="DA170">
            <v>293</v>
          </cell>
          <cell r="DB170">
            <v>5927</v>
          </cell>
          <cell r="DC170">
            <v>107</v>
          </cell>
          <cell r="DD170">
            <v>2022843</v>
          </cell>
          <cell r="DE170">
            <v>295</v>
          </cell>
          <cell r="DF170">
            <v>20028</v>
          </cell>
          <cell r="DG170">
            <v>246</v>
          </cell>
          <cell r="DH170">
            <v>33149</v>
          </cell>
          <cell r="DI170">
            <v>176</v>
          </cell>
          <cell r="DJ170" t="str">
            <v>101</v>
          </cell>
          <cell r="DK170">
            <v>479.2</v>
          </cell>
          <cell r="DL170">
            <v>442</v>
          </cell>
          <cell r="DM170">
            <v>476</v>
          </cell>
          <cell r="DN170">
            <v>446</v>
          </cell>
          <cell r="DO170">
            <v>425</v>
          </cell>
          <cell r="DP170">
            <v>415.6</v>
          </cell>
          <cell r="DQ170">
            <v>412.6</v>
          </cell>
          <cell r="DR170">
            <v>288</v>
          </cell>
          <cell r="DS170">
            <v>408.1</v>
          </cell>
          <cell r="DT170">
            <v>285</v>
          </cell>
          <cell r="DU170">
            <v>397.6</v>
          </cell>
          <cell r="DV170">
            <v>287</v>
          </cell>
          <cell r="DW170">
            <v>371.6</v>
          </cell>
          <cell r="DX170">
            <v>291</v>
          </cell>
          <cell r="DY170">
            <v>371</v>
          </cell>
          <cell r="DZ170">
            <v>290</v>
          </cell>
          <cell r="EA170">
            <v>359</v>
          </cell>
          <cell r="EB170">
            <v>290</v>
          </cell>
          <cell r="EC170">
            <v>346.6</v>
          </cell>
          <cell r="ED170">
            <v>294</v>
          </cell>
          <cell r="EE170">
            <v>344.6</v>
          </cell>
          <cell r="EF170">
            <v>295.39999999999998</v>
          </cell>
          <cell r="EG170">
            <v>335.7</v>
          </cell>
          <cell r="EH170">
            <v>292</v>
          </cell>
          <cell r="EI170">
            <v>6061.8468871015793</v>
          </cell>
          <cell r="EJ170">
            <v>36</v>
          </cell>
          <cell r="EK170">
            <v>5107.7658623771222</v>
          </cell>
          <cell r="EL170">
            <v>31</v>
          </cell>
          <cell r="EM170">
            <v>680055</v>
          </cell>
          <cell r="EN170">
            <v>1419.1464941569282</v>
          </cell>
          <cell r="EO170">
            <v>676252</v>
          </cell>
          <cell r="EP170">
            <v>1529.9819004524886</v>
          </cell>
          <cell r="EQ170">
            <v>770481</v>
          </cell>
          <cell r="ER170">
            <v>1618.65756302521</v>
          </cell>
          <cell r="ES170">
            <v>934756</v>
          </cell>
          <cell r="ET170">
            <v>2095.865470852018</v>
          </cell>
          <cell r="EU170">
            <v>999641</v>
          </cell>
          <cell r="EV170">
            <v>2352.0964705882352</v>
          </cell>
          <cell r="EW170">
            <v>927156</v>
          </cell>
          <cell r="EX170">
            <v>2230.885466794995</v>
          </cell>
          <cell r="EY170">
            <v>908093</v>
          </cell>
          <cell r="EZ170">
            <v>2200.9040232670868</v>
          </cell>
          <cell r="FA170">
            <v>942853</v>
          </cell>
          <cell r="FB170">
            <v>2285.1502666020356</v>
          </cell>
          <cell r="FC170">
            <v>879622</v>
          </cell>
          <cell r="FD170">
            <v>2155.4079882381766</v>
          </cell>
          <cell r="FE170">
            <v>720856</v>
          </cell>
          <cell r="FF170">
            <v>1813.0181086519115</v>
          </cell>
          <cell r="FG170">
            <v>736387</v>
          </cell>
          <cell r="FH170">
            <v>1981.6657696447792</v>
          </cell>
          <cell r="FI170">
            <v>404282</v>
          </cell>
          <cell r="FJ170">
            <v>1089.7088948787061</v>
          </cell>
          <cell r="FK170">
            <v>228992</v>
          </cell>
          <cell r="FL170">
            <v>664.51538015089955</v>
          </cell>
          <cell r="FM170">
            <v>339354</v>
          </cell>
          <cell r="FN170">
            <v>1010.8847184986596</v>
          </cell>
          <cell r="FO170">
            <v>0.22441800412829732</v>
          </cell>
          <cell r="FP170">
            <v>0.19816792282536072</v>
          </cell>
          <cell r="FQ170">
            <v>0.21965681945047094</v>
          </cell>
          <cell r="FR170">
            <v>0.25951625204023304</v>
          </cell>
          <cell r="FS170">
            <v>0.26393398647010957</v>
          </cell>
          <cell r="FT170">
            <v>0.23603551494945565</v>
          </cell>
          <cell r="FU170">
            <v>0.23454977641275293</v>
          </cell>
          <cell r="FV170">
            <v>0.2873729136689222</v>
          </cell>
          <cell r="FW170">
            <v>0.29420586804949334</v>
          </cell>
          <cell r="FX170">
            <v>0.23397965950294869</v>
          </cell>
          <cell r="FY170">
            <v>0.23438513556955892</v>
          </cell>
          <cell r="FZ170">
            <v>0.12661665830332094</v>
          </cell>
          <cell r="GA170">
            <v>7.3846209412592539E-2</v>
          </cell>
          <cell r="GB170">
            <v>0.10701552123345817</v>
          </cell>
          <cell r="GC170">
            <v>2350250</v>
          </cell>
          <cell r="GD170">
            <v>2736268</v>
          </cell>
          <cell r="GE170">
            <v>2737177</v>
          </cell>
          <cell r="GF170">
            <v>2667161</v>
          </cell>
          <cell r="GG170">
            <v>2787825</v>
          </cell>
          <cell r="GH170">
            <v>3000880</v>
          </cell>
          <cell r="GI170">
            <v>2963550</v>
          </cell>
          <cell r="GJ170">
            <v>3280939</v>
          </cell>
          <cell r="GK170">
            <v>2989818</v>
          </cell>
          <cell r="GL170">
            <v>3080849</v>
          </cell>
          <cell r="GM170">
            <v>3141782</v>
          </cell>
          <cell r="GN170">
            <v>3192960.59</v>
          </cell>
          <cell r="GO170">
            <v>3276221</v>
          </cell>
          <cell r="GP170">
            <v>3171072.72</v>
          </cell>
          <cell r="GQ170">
            <v>0.21160681711957358</v>
          </cell>
          <cell r="GR170">
            <v>0.17886983479408325</v>
          </cell>
          <cell r="GS170">
            <v>0.18726470649854121</v>
          </cell>
          <cell r="GT170">
            <v>0.2335122662956805</v>
          </cell>
          <cell r="GU170">
            <v>0.22469979480351668</v>
          </cell>
          <cell r="GV170">
            <v>0.15790740780316406</v>
          </cell>
          <cell r="GW170">
            <v>7.3529309342321575E-2</v>
          </cell>
          <cell r="GX170">
            <v>1.3389652112865575E-2</v>
          </cell>
          <cell r="GY170">
            <v>9.5241667729493197E-3</v>
          </cell>
          <cell r="GZ170">
            <v>10.128205128205128</v>
          </cell>
          <cell r="HA170">
            <v>9.770408163265305</v>
          </cell>
          <cell r="HB170">
            <v>9.5675675675675684</v>
          </cell>
          <cell r="HC170">
            <v>9.8611111111111107</v>
          </cell>
          <cell r="HD170">
            <v>9.3243243243243246</v>
          </cell>
          <cell r="HE170">
            <v>10.090909090909092</v>
          </cell>
          <cell r="HF170">
            <v>11.551724137931034</v>
          </cell>
          <cell r="HG170">
            <v>11.486666666666668</v>
          </cell>
          <cell r="HH170">
            <v>3330</v>
          </cell>
          <cell r="HI170" t="str">
            <v>Y</v>
          </cell>
        </row>
        <row r="171">
          <cell r="A171">
            <v>166</v>
          </cell>
          <cell r="B171">
            <v>3348</v>
          </cell>
          <cell r="C171" t="str">
            <v>Kingsley-Pierson</v>
          </cell>
          <cell r="D171">
            <v>12.481252168968322</v>
          </cell>
          <cell r="E171">
            <v>161</v>
          </cell>
          <cell r="F171">
            <v>5.4</v>
          </cell>
          <cell r="G171">
            <v>1</v>
          </cell>
          <cell r="H171">
            <v>4.3329241734431614</v>
          </cell>
          <cell r="I171">
            <v>206</v>
          </cell>
          <cell r="J171">
            <v>1.2514980801775812</v>
          </cell>
          <cell r="K171">
            <v>40</v>
          </cell>
          <cell r="L171">
            <v>1.4968328169004246</v>
          </cell>
          <cell r="M171">
            <v>199</v>
          </cell>
          <cell r="N171">
            <v>0</v>
          </cell>
          <cell r="O171">
            <v>6</v>
          </cell>
          <cell r="P171">
            <v>1.6301507264590225</v>
          </cell>
          <cell r="Q171">
            <v>27</v>
          </cell>
          <cell r="R171">
            <v>0</v>
          </cell>
          <cell r="S171">
            <v>8</v>
          </cell>
          <cell r="T171">
            <v>14.111402895427345</v>
          </cell>
          <cell r="U171">
            <v>86</v>
          </cell>
          <cell r="V171">
            <v>0.38379999999999997</v>
          </cell>
          <cell r="W171">
            <v>318</v>
          </cell>
          <cell r="X171">
            <v>0</v>
          </cell>
          <cell r="Y171">
            <v>1</v>
          </cell>
          <cell r="Z171">
            <v>0.15526999999999999</v>
          </cell>
          <cell r="AA171">
            <v>231</v>
          </cell>
          <cell r="AB171">
            <v>0</v>
          </cell>
          <cell r="AC171">
            <v>329</v>
          </cell>
          <cell r="AD171">
            <v>0.15526999999999999</v>
          </cell>
          <cell r="AE171">
            <v>348</v>
          </cell>
          <cell r="AF171">
            <v>0</v>
          </cell>
          <cell r="AG171">
            <v>19</v>
          </cell>
          <cell r="AH171">
            <v>1.3675600000000001</v>
          </cell>
          <cell r="AI171">
            <v>103</v>
          </cell>
          <cell r="AJ171">
            <v>1.90663</v>
          </cell>
          <cell r="AK171">
            <v>224</v>
          </cell>
          <cell r="AL171">
            <v>16.01803</v>
          </cell>
          <cell r="AM171">
            <v>121</v>
          </cell>
          <cell r="AN171">
            <v>2090087</v>
          </cell>
          <cell r="AO171">
            <v>249</v>
          </cell>
          <cell r="AP171">
            <v>130275070</v>
          </cell>
          <cell r="AQ171">
            <v>253</v>
          </cell>
          <cell r="AR171">
            <v>0</v>
          </cell>
          <cell r="AS171">
            <v>7.9089355046833412E-2</v>
          </cell>
          <cell r="AT171">
            <v>0.03</v>
          </cell>
          <cell r="AU171">
            <v>0.03</v>
          </cell>
          <cell r="AV171">
            <v>0</v>
          </cell>
          <cell r="AW171">
            <v>284</v>
          </cell>
          <cell r="AX171">
            <v>68184</v>
          </cell>
          <cell r="AY171">
            <v>57</v>
          </cell>
          <cell r="AZ171">
            <v>2017</v>
          </cell>
          <cell r="BA171">
            <v>2011</v>
          </cell>
          <cell r="BB171">
            <v>2190599</v>
          </cell>
          <cell r="BC171">
            <v>212</v>
          </cell>
          <cell r="BD171">
            <v>132465669</v>
          </cell>
          <cell r="BE171">
            <v>254</v>
          </cell>
          <cell r="BF171">
            <v>457</v>
          </cell>
          <cell r="BG171">
            <v>254</v>
          </cell>
          <cell r="BH171">
            <v>285065.7986870897</v>
          </cell>
          <cell r="BI171">
            <v>166</v>
          </cell>
          <cell r="BJ171">
            <v>4793.4332603938728</v>
          </cell>
          <cell r="BK171">
            <v>196</v>
          </cell>
          <cell r="BL171">
            <v>289859.23194748361</v>
          </cell>
          <cell r="BM171">
            <v>180</v>
          </cell>
          <cell r="BN171">
            <v>1.6537107437248514E-2</v>
          </cell>
          <cell r="BO171">
            <v>199</v>
          </cell>
          <cell r="BP171">
            <v>703485</v>
          </cell>
          <cell r="BQ171">
            <v>259</v>
          </cell>
          <cell r="BR171">
            <v>564472</v>
          </cell>
          <cell r="BS171">
            <v>260</v>
          </cell>
          <cell r="BT171">
            <v>163039</v>
          </cell>
          <cell r="BU171">
            <v>98</v>
          </cell>
          <cell r="BV171">
            <v>195000</v>
          </cell>
          <cell r="BW171">
            <v>247</v>
          </cell>
          <cell r="BX171">
            <v>0</v>
          </cell>
          <cell r="BY171">
            <v>6</v>
          </cell>
          <cell r="BZ171">
            <v>1625996</v>
          </cell>
          <cell r="CA171">
            <v>258</v>
          </cell>
          <cell r="CB171">
            <v>212368</v>
          </cell>
          <cell r="CC171">
            <v>68</v>
          </cell>
          <cell r="CD171">
            <v>50000</v>
          </cell>
          <cell r="CE171">
            <v>314</v>
          </cell>
          <cell r="CF171">
            <v>0</v>
          </cell>
          <cell r="CG171">
            <v>2</v>
          </cell>
          <cell r="CH171">
            <v>20568</v>
          </cell>
          <cell r="CI171">
            <v>231</v>
          </cell>
          <cell r="CJ171">
            <v>0</v>
          </cell>
          <cell r="CK171">
            <v>329</v>
          </cell>
          <cell r="CL171">
            <v>20568</v>
          </cell>
          <cell r="CM171">
            <v>342</v>
          </cell>
          <cell r="CN171">
            <v>0</v>
          </cell>
          <cell r="CO171">
            <v>19</v>
          </cell>
          <cell r="CP171">
            <v>181155</v>
          </cell>
          <cell r="CQ171">
            <v>130</v>
          </cell>
          <cell r="CR171">
            <v>2090087</v>
          </cell>
          <cell r="CS171">
            <v>249</v>
          </cell>
          <cell r="CT171">
            <v>457</v>
          </cell>
          <cell r="CU171">
            <v>254</v>
          </cell>
          <cell r="CV171">
            <v>5871</v>
          </cell>
          <cell r="CW171">
            <v>44</v>
          </cell>
          <cell r="CX171">
            <v>2704402</v>
          </cell>
          <cell r="CY171">
            <v>253</v>
          </cell>
          <cell r="CZ171">
            <v>464</v>
          </cell>
          <cell r="DA171">
            <v>251</v>
          </cell>
          <cell r="DB171">
            <v>5986</v>
          </cell>
          <cell r="DC171">
            <v>44</v>
          </cell>
          <cell r="DD171">
            <v>2777504</v>
          </cell>
          <cell r="DE171">
            <v>253</v>
          </cell>
          <cell r="DF171">
            <v>73102</v>
          </cell>
          <cell r="DG171">
            <v>140</v>
          </cell>
          <cell r="DH171">
            <v>0</v>
          </cell>
          <cell r="DI171">
            <v>223</v>
          </cell>
          <cell r="DJ171" t="str">
            <v>No Guar</v>
          </cell>
          <cell r="DK171">
            <v>531.1</v>
          </cell>
          <cell r="DL171">
            <v>532.20000000000005</v>
          </cell>
          <cell r="DM171">
            <v>523.20000000000005</v>
          </cell>
          <cell r="DN171">
            <v>507.2</v>
          </cell>
          <cell r="DO171">
            <v>507</v>
          </cell>
          <cell r="DP171">
            <v>500.2</v>
          </cell>
          <cell r="DQ171">
            <v>501.4</v>
          </cell>
          <cell r="DR171">
            <v>258</v>
          </cell>
          <cell r="DS171">
            <v>494</v>
          </cell>
          <cell r="DT171">
            <v>262</v>
          </cell>
          <cell r="DU171">
            <v>502</v>
          </cell>
          <cell r="DV171">
            <v>246</v>
          </cell>
          <cell r="DW171">
            <v>503</v>
          </cell>
          <cell r="DX171">
            <v>247</v>
          </cell>
          <cell r="DY171">
            <v>486</v>
          </cell>
          <cell r="DZ171">
            <v>255</v>
          </cell>
          <cell r="EA171">
            <v>487</v>
          </cell>
          <cell r="EB171">
            <v>253</v>
          </cell>
          <cell r="EC171">
            <v>474</v>
          </cell>
          <cell r="ED171">
            <v>251</v>
          </cell>
          <cell r="EE171">
            <v>457</v>
          </cell>
          <cell r="EF171">
            <v>253</v>
          </cell>
          <cell r="EG171">
            <v>464</v>
          </cell>
          <cell r="EH171">
            <v>250</v>
          </cell>
          <cell r="EI171">
            <v>4504.4978448275861</v>
          </cell>
          <cell r="EJ171">
            <v>151</v>
          </cell>
          <cell r="EK171">
            <v>3504.3017241379312</v>
          </cell>
          <cell r="EL171">
            <v>148</v>
          </cell>
          <cell r="EM171">
            <v>-33030</v>
          </cell>
          <cell r="EN171">
            <v>-62.191677650160045</v>
          </cell>
          <cell r="EO171">
            <v>-48546</v>
          </cell>
          <cell r="EP171">
            <v>-91.217587373167973</v>
          </cell>
          <cell r="EQ171">
            <v>90162</v>
          </cell>
          <cell r="ER171">
            <v>172.32798165137612</v>
          </cell>
          <cell r="ES171">
            <v>221029</v>
          </cell>
          <cell r="ET171">
            <v>435.7827287066246</v>
          </cell>
          <cell r="EU171">
            <v>294205</v>
          </cell>
          <cell r="EV171">
            <v>580.28599605522686</v>
          </cell>
          <cell r="EW171">
            <v>434428</v>
          </cell>
          <cell r="EX171">
            <v>868.5085965613755</v>
          </cell>
          <cell r="EY171">
            <v>545708</v>
          </cell>
          <cell r="EZ171">
            <v>1088.3685680095732</v>
          </cell>
          <cell r="FA171">
            <v>544876</v>
          </cell>
          <cell r="FB171">
            <v>1086.7092142002393</v>
          </cell>
          <cell r="FC171">
            <v>567651</v>
          </cell>
          <cell r="FD171">
            <v>1149.0910931174089</v>
          </cell>
          <cell r="FE171">
            <v>539739</v>
          </cell>
          <cell r="FF171">
            <v>1075.1772908366534</v>
          </cell>
          <cell r="FG171">
            <v>550242</v>
          </cell>
          <cell r="FH171">
            <v>1093.9204771371769</v>
          </cell>
          <cell r="FI171">
            <v>589605</v>
          </cell>
          <cell r="FJ171">
            <v>1213.179012345679</v>
          </cell>
          <cell r="FK171">
            <v>448420</v>
          </cell>
          <cell r="FL171">
            <v>981.22538293216633</v>
          </cell>
          <cell r="FM171">
            <v>428848</v>
          </cell>
          <cell r="FN171">
            <v>924.24137931034488</v>
          </cell>
          <cell r="FO171">
            <v>-1.1643491313031898E-2</v>
          </cell>
          <cell r="FP171">
            <v>-1.6211716075566512E-2</v>
          </cell>
          <cell r="FQ171">
            <v>2.9711221635985635E-2</v>
          </cell>
          <cell r="FR171">
            <v>6.8736365318501497E-2</v>
          </cell>
          <cell r="FS171">
            <v>8.5680553262139886E-2</v>
          </cell>
          <cell r="FT171">
            <v>0.11812411205296752</v>
          </cell>
          <cell r="FU171">
            <v>0.14121185789590948</v>
          </cell>
          <cell r="FV171">
            <v>0.15155656195943534</v>
          </cell>
          <cell r="FW171">
            <v>0.15283070835084472</v>
          </cell>
          <cell r="FX171">
            <v>0.14345218778679394</v>
          </cell>
          <cell r="FY171">
            <v>0.12765684968706506</v>
          </cell>
          <cell r="FZ171">
            <v>0.15010460083808166</v>
          </cell>
          <cell r="GA171">
            <v>0.10768108417816631</v>
          </cell>
          <cell r="GB171">
            <v>0.10004372340516736</v>
          </cell>
          <cell r="GC171">
            <v>2869808</v>
          </cell>
          <cell r="GD171">
            <v>3043047</v>
          </cell>
          <cell r="GE171">
            <v>2944449</v>
          </cell>
          <cell r="GF171">
            <v>2994576</v>
          </cell>
          <cell r="GG171">
            <v>3139538</v>
          </cell>
          <cell r="GH171">
            <v>3243297</v>
          </cell>
          <cell r="GI171">
            <v>3318755</v>
          </cell>
          <cell r="GJ171">
            <v>3595199</v>
          </cell>
          <cell r="GK171">
            <v>3714247</v>
          </cell>
          <cell r="GL171">
            <v>3762501</v>
          </cell>
          <cell r="GM171">
            <v>4310321</v>
          </cell>
          <cell r="GN171">
            <v>3927960.88</v>
          </cell>
          <cell r="GO171">
            <v>4305519</v>
          </cell>
          <cell r="GP171">
            <v>4286605.75</v>
          </cell>
          <cell r="GQ171">
            <v>0.20349069102788142</v>
          </cell>
          <cell r="GR171">
            <v>0.2138589159040214</v>
          </cell>
          <cell r="GS171">
            <v>0.13597453162933443</v>
          </cell>
          <cell r="GT171">
            <v>6.7476342746193074E-2</v>
          </cell>
          <cell r="GU171">
            <v>3.6160272566172935E-2</v>
          </cell>
          <cell r="GV171">
            <v>3.5132001111019925E-2</v>
          </cell>
          <cell r="GW171">
            <v>8.3841907167669941E-2</v>
          </cell>
          <cell r="GX171">
            <v>7.6777928802085157E-2</v>
          </cell>
          <cell r="GY171">
            <v>9.190461304321218E-2</v>
          </cell>
          <cell r="GZ171">
            <v>11.550851357570179</v>
          </cell>
          <cell r="HA171">
            <v>11.967403958090802</v>
          </cell>
          <cell r="HB171">
            <v>12.276519666269367</v>
          </cell>
          <cell r="HC171">
            <v>12.091898428053204</v>
          </cell>
          <cell r="HD171">
            <v>12.478590653290924</v>
          </cell>
          <cell r="HE171">
            <v>11.705444950827538</v>
          </cell>
          <cell r="HF171">
            <v>12.068531116150165</v>
          </cell>
          <cell r="HG171">
            <v>11.717948717948717</v>
          </cell>
          <cell r="HH171">
            <v>3348</v>
          </cell>
          <cell r="HI171" t="str">
            <v>Y</v>
          </cell>
        </row>
        <row r="172">
          <cell r="A172">
            <v>167</v>
          </cell>
          <cell r="B172">
            <v>3375</v>
          </cell>
          <cell r="C172" t="str">
            <v>Knoxville</v>
          </cell>
          <cell r="D172">
            <v>12.677164192041623</v>
          </cell>
          <cell r="E172">
            <v>146</v>
          </cell>
          <cell r="F172">
            <v>5.4</v>
          </cell>
          <cell r="G172">
            <v>1</v>
          </cell>
          <cell r="H172">
            <v>5.0587573110696447</v>
          </cell>
          <cell r="I172">
            <v>106</v>
          </cell>
          <cell r="J172">
            <v>1.3996699176730569</v>
          </cell>
          <cell r="K172">
            <v>32</v>
          </cell>
          <cell r="L172">
            <v>0.81873631188253926</v>
          </cell>
          <cell r="M172">
            <v>268</v>
          </cell>
          <cell r="N172">
            <v>0</v>
          </cell>
          <cell r="O172">
            <v>6</v>
          </cell>
          <cell r="P172">
            <v>9.192473587521921E-2</v>
          </cell>
          <cell r="Q172">
            <v>279</v>
          </cell>
          <cell r="R172">
            <v>0</v>
          </cell>
          <cell r="S172">
            <v>8</v>
          </cell>
          <cell r="T172">
            <v>12.769088927916842</v>
          </cell>
          <cell r="U172">
            <v>173</v>
          </cell>
          <cell r="V172">
            <v>1.48861</v>
          </cell>
          <cell r="W172">
            <v>38</v>
          </cell>
          <cell r="X172">
            <v>0</v>
          </cell>
          <cell r="Y172">
            <v>1</v>
          </cell>
          <cell r="Z172">
            <v>0</v>
          </cell>
          <cell r="AA172">
            <v>249</v>
          </cell>
          <cell r="AB172">
            <v>0.15595999999999999</v>
          </cell>
          <cell r="AC172">
            <v>326</v>
          </cell>
          <cell r="AD172">
            <v>0.15595999999999999</v>
          </cell>
          <cell r="AE172">
            <v>347</v>
          </cell>
          <cell r="AF172">
            <v>0</v>
          </cell>
          <cell r="AG172">
            <v>19</v>
          </cell>
          <cell r="AH172">
            <v>2.2640500000000001</v>
          </cell>
          <cell r="AI172">
            <v>41</v>
          </cell>
          <cell r="AJ172">
            <v>3.90862</v>
          </cell>
          <cell r="AK172">
            <v>51</v>
          </cell>
          <cell r="AL172">
            <v>16.677710000000001</v>
          </cell>
          <cell r="AM172">
            <v>92</v>
          </cell>
          <cell r="AN172">
            <v>5623227</v>
          </cell>
          <cell r="AO172">
            <v>71</v>
          </cell>
          <cell r="AP172">
            <v>335883478</v>
          </cell>
          <cell r="AQ172">
            <v>74</v>
          </cell>
          <cell r="AR172">
            <v>0.06</v>
          </cell>
          <cell r="AS172">
            <v>4.6140907487050214E-2</v>
          </cell>
          <cell r="AT172">
            <v>0</v>
          </cell>
          <cell r="AU172">
            <v>0.06</v>
          </cell>
          <cell r="AV172">
            <v>463930</v>
          </cell>
          <cell r="AW172">
            <v>33</v>
          </cell>
          <cell r="AX172">
            <v>0</v>
          </cell>
          <cell r="AY172">
            <v>89</v>
          </cell>
          <cell r="AZ172">
            <v>2015</v>
          </cell>
          <cell r="BA172">
            <v>2017</v>
          </cell>
          <cell r="BB172">
            <v>8867393</v>
          </cell>
          <cell r="BC172">
            <v>132</v>
          </cell>
          <cell r="BD172">
            <v>344750871</v>
          </cell>
          <cell r="BE172">
            <v>79</v>
          </cell>
          <cell r="BF172">
            <v>1944.9</v>
          </cell>
          <cell r="BG172">
            <v>43</v>
          </cell>
          <cell r="BH172">
            <v>172699.61334772996</v>
          </cell>
          <cell r="BI172">
            <v>342</v>
          </cell>
          <cell r="BJ172">
            <v>4559.3053627435856</v>
          </cell>
          <cell r="BK172">
            <v>198</v>
          </cell>
          <cell r="BL172">
            <v>177258.91871047355</v>
          </cell>
          <cell r="BM172">
            <v>344</v>
          </cell>
          <cell r="BN172">
            <v>2.5721161992365207E-2</v>
          </cell>
          <cell r="BO172">
            <v>171</v>
          </cell>
          <cell r="BP172">
            <v>1813771</v>
          </cell>
          <cell r="BQ172">
            <v>74</v>
          </cell>
          <cell r="BR172">
            <v>1699153</v>
          </cell>
          <cell r="BS172">
            <v>73</v>
          </cell>
          <cell r="BT172">
            <v>470126</v>
          </cell>
          <cell r="BU172">
            <v>34</v>
          </cell>
          <cell r="BV172">
            <v>275000</v>
          </cell>
          <cell r="BW172">
            <v>204</v>
          </cell>
          <cell r="BX172">
            <v>0</v>
          </cell>
          <cell r="BY172">
            <v>6</v>
          </cell>
          <cell r="BZ172">
            <v>4258050</v>
          </cell>
          <cell r="CA172">
            <v>71</v>
          </cell>
          <cell r="CB172">
            <v>30876</v>
          </cell>
          <cell r="CC172">
            <v>221</v>
          </cell>
          <cell r="CD172">
            <v>500000</v>
          </cell>
          <cell r="CE172">
            <v>34</v>
          </cell>
          <cell r="CF172">
            <v>0</v>
          </cell>
          <cell r="CG172">
            <v>2</v>
          </cell>
          <cell r="CH172">
            <v>0</v>
          </cell>
          <cell r="CI172">
            <v>249</v>
          </cell>
          <cell r="CJ172">
            <v>53768</v>
          </cell>
          <cell r="CK172">
            <v>205</v>
          </cell>
          <cell r="CL172">
            <v>53768</v>
          </cell>
          <cell r="CM172">
            <v>290</v>
          </cell>
          <cell r="CN172">
            <v>0</v>
          </cell>
          <cell r="CO172">
            <v>19</v>
          </cell>
          <cell r="CP172">
            <v>780533</v>
          </cell>
          <cell r="CQ172">
            <v>27</v>
          </cell>
          <cell r="CR172">
            <v>5623227</v>
          </cell>
          <cell r="CS172">
            <v>71</v>
          </cell>
          <cell r="CT172">
            <v>1944.9</v>
          </cell>
          <cell r="CU172">
            <v>43</v>
          </cell>
          <cell r="CV172">
            <v>5768</v>
          </cell>
          <cell r="CW172">
            <v>184</v>
          </cell>
          <cell r="CX172">
            <v>11307667</v>
          </cell>
          <cell r="CY172">
            <v>43</v>
          </cell>
          <cell r="CZ172">
            <v>1949.6</v>
          </cell>
          <cell r="DA172">
            <v>43</v>
          </cell>
          <cell r="DB172">
            <v>5883</v>
          </cell>
          <cell r="DC172">
            <v>185</v>
          </cell>
          <cell r="DD172">
            <v>11469497</v>
          </cell>
          <cell r="DE172">
            <v>43</v>
          </cell>
          <cell r="DF172">
            <v>161830</v>
          </cell>
          <cell r="DG172">
            <v>72</v>
          </cell>
          <cell r="DH172">
            <v>0</v>
          </cell>
          <cell r="DI172">
            <v>223</v>
          </cell>
          <cell r="DJ172" t="str">
            <v>No Guar</v>
          </cell>
          <cell r="DK172">
            <v>2105.4</v>
          </cell>
          <cell r="DL172">
            <v>2128</v>
          </cell>
          <cell r="DM172">
            <v>2184</v>
          </cell>
          <cell r="DN172">
            <v>2176.4</v>
          </cell>
          <cell r="DO172">
            <v>2120.1</v>
          </cell>
          <cell r="DP172">
            <v>2121</v>
          </cell>
          <cell r="DQ172">
            <v>2098.6</v>
          </cell>
          <cell r="DR172">
            <v>38</v>
          </cell>
          <cell r="DS172">
            <v>2039.4</v>
          </cell>
          <cell r="DT172">
            <v>42</v>
          </cell>
          <cell r="DU172">
            <v>2072.6999999999998</v>
          </cell>
          <cell r="DV172">
            <v>42</v>
          </cell>
          <cell r="DW172">
            <v>2059.1</v>
          </cell>
          <cell r="DX172">
            <v>42</v>
          </cell>
          <cell r="DY172">
            <v>2066.8000000000002</v>
          </cell>
          <cell r="DZ172">
            <v>41</v>
          </cell>
          <cell r="EA172">
            <v>2045.7</v>
          </cell>
          <cell r="EB172">
            <v>42</v>
          </cell>
          <cell r="EC172">
            <v>2018.7</v>
          </cell>
          <cell r="ED172">
            <v>42</v>
          </cell>
          <cell r="EE172">
            <v>1944.9</v>
          </cell>
          <cell r="EF172">
            <v>43</v>
          </cell>
          <cell r="EG172">
            <v>1949.6</v>
          </cell>
          <cell r="EH172">
            <v>43</v>
          </cell>
          <cell r="EI172">
            <v>2884.2978046778826</v>
          </cell>
          <cell r="EJ172">
            <v>346</v>
          </cell>
          <cell r="EK172">
            <v>2184.0633976200247</v>
          </cell>
          <cell r="EL172">
            <v>348</v>
          </cell>
          <cell r="EM172">
            <v>188538</v>
          </cell>
          <cell r="EN172">
            <v>89.549729267597598</v>
          </cell>
          <cell r="EO172">
            <v>394374</v>
          </cell>
          <cell r="EP172">
            <v>185.32612781954887</v>
          </cell>
          <cell r="EQ172">
            <v>689791</v>
          </cell>
          <cell r="ER172">
            <v>315.83836996336998</v>
          </cell>
          <cell r="ES172">
            <v>1176832</v>
          </cell>
          <cell r="ET172">
            <v>540.72413159345706</v>
          </cell>
          <cell r="EU172">
            <v>1685127</v>
          </cell>
          <cell r="EV172">
            <v>794.83373425781804</v>
          </cell>
          <cell r="EW172">
            <v>1952608</v>
          </cell>
          <cell r="EX172">
            <v>920.60726072607258</v>
          </cell>
          <cell r="EY172">
            <v>2471830</v>
          </cell>
          <cell r="EZ172">
            <v>1177.8471361860288</v>
          </cell>
          <cell r="FA172">
            <v>3014718</v>
          </cell>
          <cell r="FB172">
            <v>1436.5376917945298</v>
          </cell>
          <cell r="FC172">
            <v>3723254</v>
          </cell>
          <cell r="FD172">
            <v>1825.6614690595272</v>
          </cell>
          <cell r="FE172">
            <v>4074198</v>
          </cell>
          <cell r="FF172">
            <v>1965.6477058908672</v>
          </cell>
          <cell r="FG172">
            <v>4014013</v>
          </cell>
          <cell r="FH172">
            <v>1949.4016803457823</v>
          </cell>
          <cell r="FI172">
            <v>3765679</v>
          </cell>
          <cell r="FJ172">
            <v>1821.9851945035803</v>
          </cell>
          <cell r="FK172">
            <v>3115573</v>
          </cell>
          <cell r="FL172">
            <v>1601.9193788883747</v>
          </cell>
          <cell r="FM172">
            <v>2760499</v>
          </cell>
          <cell r="FN172">
            <v>1415.9309601969635</v>
          </cell>
          <cell r="FO172">
            <v>1.8545572583659579E-2</v>
          </cell>
          <cell r="FP172">
            <v>3.7465098589389741E-2</v>
          </cell>
          <cell r="FQ172">
            <v>6.0827084543078842E-2</v>
          </cell>
          <cell r="FR172">
            <v>9.5400218081821947E-2</v>
          </cell>
          <cell r="FS172">
            <v>0.12514947179391775</v>
          </cell>
          <cell r="FT172">
            <v>0.13837118801375656</v>
          </cell>
          <cell r="FU172">
            <v>0.1652406659844004</v>
          </cell>
          <cell r="FV172">
            <v>0.2297963615602765</v>
          </cell>
          <cell r="FW172">
            <v>0.28454376294803607</v>
          </cell>
          <cell r="FX172">
            <v>0.29153325947324349</v>
          </cell>
          <cell r="FY172">
            <v>0.24696390425657583</v>
          </cell>
          <cell r="FZ172">
            <v>0.2393279416816361</v>
          </cell>
          <cell r="GA172">
            <v>0.19320153644797547</v>
          </cell>
          <cell r="GB172">
            <v>0.15944039615476779</v>
          </cell>
          <cell r="GC172">
            <v>9977662</v>
          </cell>
          <cell r="GD172">
            <v>10132063</v>
          </cell>
          <cell r="GE172">
            <v>10650404</v>
          </cell>
          <cell r="GF172">
            <v>11158905</v>
          </cell>
          <cell r="GG172">
            <v>11779788</v>
          </cell>
          <cell r="GH172">
            <v>12158769</v>
          </cell>
          <cell r="GI172">
            <v>12487139</v>
          </cell>
          <cell r="GJ172">
            <v>13119085</v>
          </cell>
          <cell r="GK172">
            <v>13084996</v>
          </cell>
          <cell r="GL172">
            <v>13975071</v>
          </cell>
          <cell r="GM172">
            <v>16253440</v>
          </cell>
          <cell r="GN172">
            <v>15734389.279999999</v>
          </cell>
          <cell r="GO172">
            <v>16776132</v>
          </cell>
          <cell r="GP172">
            <v>17313673.739999998</v>
          </cell>
          <cell r="GQ172">
            <v>0.12233302788676677</v>
          </cell>
          <cell r="GR172">
            <v>0.119739340206865</v>
          </cell>
          <cell r="GS172">
            <v>0.12217314971246113</v>
          </cell>
          <cell r="GT172">
            <v>0.11115590954634647</v>
          </cell>
          <cell r="GU172">
            <v>0.16168067663567112</v>
          </cell>
          <cell r="GV172">
            <v>0.14017986409191094</v>
          </cell>
          <cell r="GW172">
            <v>0.1036063187564627</v>
          </cell>
          <cell r="GX172">
            <v>4.819517207633145E-2</v>
          </cell>
          <cell r="GY172">
            <v>1.0958688392348112E-2</v>
          </cell>
          <cell r="GZ172">
            <v>14.174570446735396</v>
          </cell>
          <cell r="HA172">
            <v>14.497033158813263</v>
          </cell>
          <cell r="HB172">
            <v>13.966779661016949</v>
          </cell>
          <cell r="HC172">
            <v>13.920135363790186</v>
          </cell>
          <cell r="HD172">
            <v>13.644728005372734</v>
          </cell>
          <cell r="HE172">
            <v>13.396151028833989</v>
          </cell>
          <cell r="HF172">
            <v>12.85904255319149</v>
          </cell>
          <cell r="HG172">
            <v>14.623308270676693</v>
          </cell>
          <cell r="HH172">
            <v>3375</v>
          </cell>
          <cell r="HI172" t="str">
            <v>Y</v>
          </cell>
        </row>
        <row r="173">
          <cell r="A173">
            <v>168</v>
          </cell>
          <cell r="B173">
            <v>3420</v>
          </cell>
          <cell r="C173" t="str">
            <v>Lake Mills</v>
          </cell>
          <cell r="D173">
            <v>11.461854815224289</v>
          </cell>
          <cell r="E173">
            <v>225</v>
          </cell>
          <cell r="F173">
            <v>5.4</v>
          </cell>
          <cell r="G173">
            <v>1</v>
          </cell>
          <cell r="H173">
            <v>3.3709449532998748</v>
          </cell>
          <cell r="I173">
            <v>310</v>
          </cell>
          <cell r="J173">
            <v>1.0090908756729644</v>
          </cell>
          <cell r="K173">
            <v>64</v>
          </cell>
          <cell r="L173">
            <v>1.6818181261216074</v>
          </cell>
          <cell r="M173">
            <v>173</v>
          </cell>
          <cell r="N173">
            <v>0</v>
          </cell>
          <cell r="O173">
            <v>6</v>
          </cell>
          <cell r="P173">
            <v>0.69165491215948016</v>
          </cell>
          <cell r="Q173">
            <v>103</v>
          </cell>
          <cell r="R173">
            <v>0</v>
          </cell>
          <cell r="S173">
            <v>8</v>
          </cell>
          <cell r="T173">
            <v>12.153509727383769</v>
          </cell>
          <cell r="U173">
            <v>216</v>
          </cell>
          <cell r="V173">
            <v>0.84091000000000005</v>
          </cell>
          <cell r="W173">
            <v>176</v>
          </cell>
          <cell r="X173">
            <v>0</v>
          </cell>
          <cell r="Y173">
            <v>1</v>
          </cell>
          <cell r="Z173">
            <v>4.3040000000000002E-2</v>
          </cell>
          <cell r="AA173">
            <v>246</v>
          </cell>
          <cell r="AB173">
            <v>0.33</v>
          </cell>
          <cell r="AC173">
            <v>1</v>
          </cell>
          <cell r="AD173">
            <v>0.37304000000000004</v>
          </cell>
          <cell r="AE173">
            <v>239</v>
          </cell>
          <cell r="AF173">
            <v>0</v>
          </cell>
          <cell r="AG173">
            <v>19</v>
          </cell>
          <cell r="AH173">
            <v>1.3206899999999999</v>
          </cell>
          <cell r="AI173">
            <v>105</v>
          </cell>
          <cell r="AJ173">
            <v>2.53464</v>
          </cell>
          <cell r="AK173">
            <v>154</v>
          </cell>
          <cell r="AL173">
            <v>14.68815</v>
          </cell>
          <cell r="AM173">
            <v>194</v>
          </cell>
          <cell r="AN173">
            <v>3108317</v>
          </cell>
          <cell r="AO173">
            <v>150</v>
          </cell>
          <cell r="AP173">
            <v>208108115</v>
          </cell>
          <cell r="AQ173">
            <v>156</v>
          </cell>
          <cell r="AR173">
            <v>0.05</v>
          </cell>
          <cell r="AS173">
            <v>8.2455834799058686E-2</v>
          </cell>
          <cell r="AT173">
            <v>0.05</v>
          </cell>
          <cell r="AU173">
            <v>0.1</v>
          </cell>
          <cell r="AV173">
            <v>149572</v>
          </cell>
          <cell r="AW173">
            <v>176</v>
          </cell>
          <cell r="AX173">
            <v>149572</v>
          </cell>
          <cell r="AY173">
            <v>26</v>
          </cell>
          <cell r="AZ173">
            <v>2019</v>
          </cell>
          <cell r="BA173">
            <v>2015</v>
          </cell>
          <cell r="BB173">
            <v>30460886</v>
          </cell>
          <cell r="BC173">
            <v>61</v>
          </cell>
          <cell r="BD173">
            <v>238569001</v>
          </cell>
          <cell r="BE173">
            <v>130</v>
          </cell>
          <cell r="BF173">
            <v>623.9</v>
          </cell>
          <cell r="BG173">
            <v>189</v>
          </cell>
          <cell r="BH173">
            <v>333560.04968744994</v>
          </cell>
          <cell r="BI173">
            <v>99</v>
          </cell>
          <cell r="BJ173">
            <v>48823.346690174709</v>
          </cell>
          <cell r="BK173">
            <v>18</v>
          </cell>
          <cell r="BL173">
            <v>382383.39637762465</v>
          </cell>
          <cell r="BM173">
            <v>74</v>
          </cell>
          <cell r="BN173">
            <v>0.12768165969727141</v>
          </cell>
          <cell r="BO173">
            <v>23</v>
          </cell>
          <cell r="BP173">
            <v>1123784</v>
          </cell>
          <cell r="BQ173">
            <v>157</v>
          </cell>
          <cell r="BR173">
            <v>701521</v>
          </cell>
          <cell r="BS173">
            <v>211</v>
          </cell>
          <cell r="BT173">
            <v>210000</v>
          </cell>
          <cell r="BU173">
            <v>73</v>
          </cell>
          <cell r="BV173">
            <v>350000</v>
          </cell>
          <cell r="BW173">
            <v>163</v>
          </cell>
          <cell r="BX173">
            <v>0</v>
          </cell>
          <cell r="BY173">
            <v>6</v>
          </cell>
          <cell r="BZ173">
            <v>2385305</v>
          </cell>
          <cell r="CA173">
            <v>162</v>
          </cell>
          <cell r="CB173">
            <v>143939</v>
          </cell>
          <cell r="CC173">
            <v>94</v>
          </cell>
          <cell r="CD173">
            <v>175000</v>
          </cell>
          <cell r="CE173">
            <v>164</v>
          </cell>
          <cell r="CF173">
            <v>0</v>
          </cell>
          <cell r="CG173">
            <v>2</v>
          </cell>
          <cell r="CH173">
            <v>10269</v>
          </cell>
          <cell r="CI173">
            <v>244</v>
          </cell>
          <cell r="CJ173">
            <v>78728</v>
          </cell>
          <cell r="CK173">
            <v>120</v>
          </cell>
          <cell r="CL173">
            <v>88997</v>
          </cell>
          <cell r="CM173">
            <v>233</v>
          </cell>
          <cell r="CN173">
            <v>0</v>
          </cell>
          <cell r="CO173">
            <v>19</v>
          </cell>
          <cell r="CP173">
            <v>315076</v>
          </cell>
          <cell r="CQ173">
            <v>87</v>
          </cell>
          <cell r="CR173">
            <v>3108317</v>
          </cell>
          <cell r="CS173">
            <v>150</v>
          </cell>
          <cell r="CT173">
            <v>623.9</v>
          </cell>
          <cell r="CU173">
            <v>189</v>
          </cell>
          <cell r="CV173">
            <v>5768</v>
          </cell>
          <cell r="CW173">
            <v>184</v>
          </cell>
          <cell r="CX173">
            <v>3668956</v>
          </cell>
          <cell r="CY173">
            <v>187</v>
          </cell>
          <cell r="CZ173">
            <v>621.70000000000005</v>
          </cell>
          <cell r="DA173">
            <v>186</v>
          </cell>
          <cell r="DB173">
            <v>5883</v>
          </cell>
          <cell r="DC173">
            <v>185</v>
          </cell>
          <cell r="DD173">
            <v>3657461</v>
          </cell>
          <cell r="DE173">
            <v>190</v>
          </cell>
          <cell r="DF173">
            <v>-11495</v>
          </cell>
          <cell r="DG173">
            <v>289</v>
          </cell>
          <cell r="DH173">
            <v>0</v>
          </cell>
          <cell r="DI173">
            <v>223</v>
          </cell>
          <cell r="DJ173" t="str">
            <v>No Guar</v>
          </cell>
          <cell r="DK173">
            <v>821.4</v>
          </cell>
          <cell r="DL173">
            <v>812.4</v>
          </cell>
          <cell r="DM173">
            <v>794.3</v>
          </cell>
          <cell r="DN173">
            <v>804.2</v>
          </cell>
          <cell r="DO173">
            <v>767.3</v>
          </cell>
          <cell r="DP173">
            <v>743.2</v>
          </cell>
          <cell r="DQ173">
            <v>729.4</v>
          </cell>
          <cell r="DR173">
            <v>171</v>
          </cell>
          <cell r="DS173">
            <v>734.4</v>
          </cell>
          <cell r="DT173">
            <v>170</v>
          </cell>
          <cell r="DU173">
            <v>691</v>
          </cell>
          <cell r="DV173">
            <v>175</v>
          </cell>
          <cell r="DW173">
            <v>683.8</v>
          </cell>
          <cell r="DX173">
            <v>173</v>
          </cell>
          <cell r="DY173">
            <v>678.9</v>
          </cell>
          <cell r="DZ173">
            <v>175</v>
          </cell>
          <cell r="EA173">
            <v>647.9</v>
          </cell>
          <cell r="EB173">
            <v>189</v>
          </cell>
          <cell r="EC173">
            <v>655</v>
          </cell>
          <cell r="ED173">
            <v>181</v>
          </cell>
          <cell r="EE173">
            <v>623.9</v>
          </cell>
          <cell r="EF173">
            <v>189</v>
          </cell>
          <cell r="EG173">
            <v>621.70000000000005</v>
          </cell>
          <cell r="EH173">
            <v>186</v>
          </cell>
          <cell r="EI173">
            <v>4999.7056458098759</v>
          </cell>
          <cell r="EJ173">
            <v>97</v>
          </cell>
          <cell r="EK173">
            <v>3836.7460189802155</v>
          </cell>
          <cell r="EL173">
            <v>110</v>
          </cell>
          <cell r="EM173">
            <v>225061</v>
          </cell>
          <cell r="EN173">
            <v>273.99683467251037</v>
          </cell>
          <cell r="EO173">
            <v>219080</v>
          </cell>
          <cell r="EP173">
            <v>269.67011324470707</v>
          </cell>
          <cell r="EQ173">
            <v>97365</v>
          </cell>
          <cell r="ER173">
            <v>122.57962986277226</v>
          </cell>
          <cell r="ES173">
            <v>148031</v>
          </cell>
          <cell r="ET173">
            <v>184.07237005719969</v>
          </cell>
          <cell r="EU173">
            <v>348930</v>
          </cell>
          <cell r="EV173">
            <v>454.7504235631435</v>
          </cell>
          <cell r="EW173">
            <v>624654</v>
          </cell>
          <cell r="EX173">
            <v>840.4924650161463</v>
          </cell>
          <cell r="EY173">
            <v>816382</v>
          </cell>
          <cell r="EZ173">
            <v>1119.2514395393475</v>
          </cell>
          <cell r="FA173">
            <v>755774</v>
          </cell>
          <cell r="FB173">
            <v>1036.1584864272004</v>
          </cell>
          <cell r="FC173">
            <v>626606</v>
          </cell>
          <cell r="FD173">
            <v>853.22167755991291</v>
          </cell>
          <cell r="FE173">
            <v>679520</v>
          </cell>
          <cell r="FF173">
            <v>983.38639652677284</v>
          </cell>
          <cell r="FG173">
            <v>542137</v>
          </cell>
          <cell r="FH173">
            <v>792.82977478794976</v>
          </cell>
          <cell r="FI173">
            <v>598622</v>
          </cell>
          <cell r="FJ173">
            <v>881.75283546914125</v>
          </cell>
          <cell r="FK173">
            <v>751903</v>
          </cell>
          <cell r="FL173">
            <v>1205.1658919698671</v>
          </cell>
          <cell r="FM173">
            <v>760261</v>
          </cell>
          <cell r="FN173">
            <v>1222.8743767090236</v>
          </cell>
          <cell r="FO173">
            <v>5.4076529506489585E-2</v>
          </cell>
          <cell r="FP173">
            <v>4.9284333349980405E-2</v>
          </cell>
          <cell r="FQ173">
            <v>2.1248086384660962E-2</v>
          </cell>
          <cell r="FR173">
            <v>3.1846437656980281E-2</v>
          </cell>
          <cell r="FS173">
            <v>7.1699413570182016E-2</v>
          </cell>
          <cell r="FT173">
            <v>0.11827821797438701</v>
          </cell>
          <cell r="FU173">
            <v>0.11220744706073643</v>
          </cell>
          <cell r="FV173">
            <v>0.14662616298064499</v>
          </cell>
          <cell r="FW173">
            <v>0.11821829045461535</v>
          </cell>
          <cell r="FX173">
            <v>0.12464355194502418</v>
          </cell>
          <cell r="FY173">
            <v>8.7971836653890717E-2</v>
          </cell>
          <cell r="FZ173">
            <v>0.10660734790693994</v>
          </cell>
          <cell r="GA173">
            <v>0.12481352329790574</v>
          </cell>
          <cell r="GB173">
            <v>0.12130598096879742</v>
          </cell>
          <cell r="GC173">
            <v>3936837</v>
          </cell>
          <cell r="GD173">
            <v>4226146</v>
          </cell>
          <cell r="GE173">
            <v>4484930</v>
          </cell>
          <cell r="GF173">
            <v>4500244</v>
          </cell>
          <cell r="GG173">
            <v>4517637</v>
          </cell>
          <cell r="GH173">
            <v>4656572</v>
          </cell>
          <cell r="GI173">
            <v>6459267</v>
          </cell>
          <cell r="GJ173">
            <v>5154428</v>
          </cell>
          <cell r="GK173">
            <v>5300415</v>
          </cell>
          <cell r="GL173">
            <v>5451706</v>
          </cell>
          <cell r="GM173">
            <v>6162620</v>
          </cell>
          <cell r="GN173">
            <v>5615203.9400000004</v>
          </cell>
          <cell r="GO173">
            <v>5870930</v>
          </cell>
          <cell r="GP173">
            <v>6267300.209999999</v>
          </cell>
          <cell r="GQ173">
            <v>2.9118586195069684E-2</v>
          </cell>
          <cell r="GR173">
            <v>-2.0152439169617481E-2</v>
          </cell>
          <cell r="GS173">
            <v>-2.6684406116184944E-2</v>
          </cell>
          <cell r="GT173">
            <v>-3.7810475232578612E-2</v>
          </cell>
          <cell r="GU173">
            <v>-6.7699954703670203E-4</v>
          </cell>
          <cell r="GV173">
            <v>-1.6974563889986589E-2</v>
          </cell>
          <cell r="GW173">
            <v>2.2316290252380931E-2</v>
          </cell>
          <cell r="GX173">
            <v>2.9995440603473592E-2</v>
          </cell>
          <cell r="GY173">
            <v>6.6059538863603093E-2</v>
          </cell>
          <cell r="GZ173">
            <v>12.955145118733508</v>
          </cell>
          <cell r="HA173">
            <v>13.537063435495368</v>
          </cell>
          <cell r="HB173">
            <v>15.883333333333333</v>
          </cell>
          <cell r="HC173">
            <v>14.121559209310917</v>
          </cell>
          <cell r="HD173">
            <v>13.539170506912443</v>
          </cell>
          <cell r="HE173">
            <v>13.306801736613604</v>
          </cell>
          <cell r="HF173">
            <v>12.887527036770008</v>
          </cell>
          <cell r="HG173">
            <v>11.998076923076923</v>
          </cell>
          <cell r="HH173">
            <v>3420</v>
          </cell>
          <cell r="HI173" t="str">
            <v>Y</v>
          </cell>
        </row>
        <row r="174">
          <cell r="A174">
            <v>169</v>
          </cell>
          <cell r="B174">
            <v>3465</v>
          </cell>
          <cell r="C174" t="str">
            <v>Lamoni</v>
          </cell>
          <cell r="D174">
            <v>13.146185284793177</v>
          </cell>
          <cell r="E174">
            <v>110</v>
          </cell>
          <cell r="F174">
            <v>5.4</v>
          </cell>
          <cell r="G174">
            <v>1</v>
          </cell>
          <cell r="H174">
            <v>4.6769898575627833</v>
          </cell>
          <cell r="I174">
            <v>156</v>
          </cell>
          <cell r="J174">
            <v>0.39099840041284806</v>
          </cell>
          <cell r="K174">
            <v>177</v>
          </cell>
          <cell r="L174">
            <v>2.6781924499353762</v>
          </cell>
          <cell r="M174">
            <v>77</v>
          </cell>
          <cell r="N174">
            <v>0</v>
          </cell>
          <cell r="O174">
            <v>6</v>
          </cell>
          <cell r="P174">
            <v>3.8605006114117595E-2</v>
          </cell>
          <cell r="Q174">
            <v>322</v>
          </cell>
          <cell r="R174">
            <v>0</v>
          </cell>
          <cell r="S174">
            <v>8</v>
          </cell>
          <cell r="T174">
            <v>13.184790290907294</v>
          </cell>
          <cell r="U174">
            <v>141</v>
          </cell>
          <cell r="V174">
            <v>0.99497000000000002</v>
          </cell>
          <cell r="W174">
            <v>126</v>
          </cell>
          <cell r="X174">
            <v>0</v>
          </cell>
          <cell r="Y174">
            <v>1</v>
          </cell>
          <cell r="Z174">
            <v>1.0892599999999999</v>
          </cell>
          <cell r="AA174">
            <v>50</v>
          </cell>
          <cell r="AB174">
            <v>0.33</v>
          </cell>
          <cell r="AC174">
            <v>1</v>
          </cell>
          <cell r="AD174">
            <v>1.41926</v>
          </cell>
          <cell r="AE174">
            <v>49</v>
          </cell>
          <cell r="AF174">
            <v>0</v>
          </cell>
          <cell r="AG174">
            <v>19</v>
          </cell>
          <cell r="AH174">
            <v>3.12534</v>
          </cell>
          <cell r="AI174">
            <v>12</v>
          </cell>
          <cell r="AJ174">
            <v>5.5395699999999994</v>
          </cell>
          <cell r="AK174">
            <v>8</v>
          </cell>
          <cell r="AL174">
            <v>18.724360000000001</v>
          </cell>
          <cell r="AM174">
            <v>29</v>
          </cell>
          <cell r="AN174">
            <v>1414399</v>
          </cell>
          <cell r="AO174">
            <v>308</v>
          </cell>
          <cell r="AP174">
            <v>75378825</v>
          </cell>
          <cell r="AQ174">
            <v>336</v>
          </cell>
          <cell r="AR174">
            <v>0.1</v>
          </cell>
          <cell r="AS174">
            <v>5.1469628217101882E-2</v>
          </cell>
          <cell r="AT174">
            <v>0.02</v>
          </cell>
          <cell r="AU174">
            <v>0.12000000000000001</v>
          </cell>
          <cell r="AV174">
            <v>95323</v>
          </cell>
          <cell r="AW174">
            <v>241</v>
          </cell>
          <cell r="AX174">
            <v>19065</v>
          </cell>
          <cell r="AY174">
            <v>86</v>
          </cell>
          <cell r="AZ174">
            <v>2013</v>
          </cell>
          <cell r="BA174">
            <v>2012</v>
          </cell>
          <cell r="BB174">
            <v>655553</v>
          </cell>
          <cell r="BC174">
            <v>241</v>
          </cell>
          <cell r="BD174">
            <v>76034378</v>
          </cell>
          <cell r="BE174">
            <v>337</v>
          </cell>
          <cell r="BF174">
            <v>341.4</v>
          </cell>
          <cell r="BG174">
            <v>297</v>
          </cell>
          <cell r="BH174">
            <v>220793.2776801406</v>
          </cell>
          <cell r="BI174">
            <v>276</v>
          </cell>
          <cell r="BJ174">
            <v>1920.1903925014647</v>
          </cell>
          <cell r="BK174">
            <v>233</v>
          </cell>
          <cell r="BL174">
            <v>222713.46807264208</v>
          </cell>
          <cell r="BM174">
            <v>295</v>
          </cell>
          <cell r="BN174">
            <v>8.6217973664491614E-3</v>
          </cell>
          <cell r="BO174">
            <v>227</v>
          </cell>
          <cell r="BP174">
            <v>407046</v>
          </cell>
          <cell r="BQ174">
            <v>336</v>
          </cell>
          <cell r="BR174">
            <v>352546</v>
          </cell>
          <cell r="BS174">
            <v>329</v>
          </cell>
          <cell r="BT174">
            <v>29473</v>
          </cell>
          <cell r="BU174">
            <v>243</v>
          </cell>
          <cell r="BV174">
            <v>201879</v>
          </cell>
          <cell r="BW174">
            <v>235</v>
          </cell>
          <cell r="BX174">
            <v>0</v>
          </cell>
          <cell r="BY174">
            <v>6</v>
          </cell>
          <cell r="BZ174">
            <v>990944</v>
          </cell>
          <cell r="CA174">
            <v>327</v>
          </cell>
          <cell r="CB174">
            <v>2910</v>
          </cell>
          <cell r="CC174">
            <v>329</v>
          </cell>
          <cell r="CD174">
            <v>75000</v>
          </cell>
          <cell r="CE174">
            <v>287</v>
          </cell>
          <cell r="CF174">
            <v>0</v>
          </cell>
          <cell r="CG174">
            <v>2</v>
          </cell>
          <cell r="CH174">
            <v>82821</v>
          </cell>
          <cell r="CI174">
            <v>164</v>
          </cell>
          <cell r="CJ174">
            <v>25091</v>
          </cell>
          <cell r="CK174">
            <v>310</v>
          </cell>
          <cell r="CL174">
            <v>107912</v>
          </cell>
          <cell r="CM174">
            <v>209</v>
          </cell>
          <cell r="CN174">
            <v>0</v>
          </cell>
          <cell r="CO174">
            <v>19</v>
          </cell>
          <cell r="CP174">
            <v>237633</v>
          </cell>
          <cell r="CQ174">
            <v>109</v>
          </cell>
          <cell r="CR174">
            <v>1414399</v>
          </cell>
          <cell r="CS174">
            <v>308</v>
          </cell>
          <cell r="CT174">
            <v>341.4</v>
          </cell>
          <cell r="CU174">
            <v>297</v>
          </cell>
          <cell r="CV174">
            <v>5768</v>
          </cell>
          <cell r="CW174">
            <v>184</v>
          </cell>
          <cell r="CX174">
            <v>1969195</v>
          </cell>
          <cell r="CY174">
            <v>299</v>
          </cell>
          <cell r="CZ174">
            <v>339.8</v>
          </cell>
          <cell r="DA174">
            <v>292</v>
          </cell>
          <cell r="DB174">
            <v>5883</v>
          </cell>
          <cell r="DC174">
            <v>185</v>
          </cell>
          <cell r="DD174">
            <v>1999043</v>
          </cell>
          <cell r="DE174">
            <v>299</v>
          </cell>
          <cell r="DF174">
            <v>29848</v>
          </cell>
          <cell r="DG174">
            <v>222</v>
          </cell>
          <cell r="DH174">
            <v>0</v>
          </cell>
          <cell r="DI174">
            <v>223</v>
          </cell>
          <cell r="DJ174" t="str">
            <v>No Guar</v>
          </cell>
          <cell r="DK174">
            <v>407.2</v>
          </cell>
          <cell r="DL174">
            <v>400.3</v>
          </cell>
          <cell r="DM174">
            <v>419.6</v>
          </cell>
          <cell r="DN174">
            <v>406.1</v>
          </cell>
          <cell r="DO174">
            <v>359.6</v>
          </cell>
          <cell r="DP174">
            <v>350.4</v>
          </cell>
          <cell r="DQ174">
            <v>369</v>
          </cell>
          <cell r="DR174">
            <v>303</v>
          </cell>
          <cell r="DS174">
            <v>349.5</v>
          </cell>
          <cell r="DT174">
            <v>301</v>
          </cell>
          <cell r="DU174">
            <v>369</v>
          </cell>
          <cell r="DV174">
            <v>294</v>
          </cell>
          <cell r="DW174">
            <v>352.7</v>
          </cell>
          <cell r="DX174">
            <v>299</v>
          </cell>
          <cell r="DY174">
            <v>352.5</v>
          </cell>
          <cell r="DZ174">
            <v>296</v>
          </cell>
          <cell r="EA174">
            <v>350.9</v>
          </cell>
          <cell r="EB174">
            <v>297</v>
          </cell>
          <cell r="EC174">
            <v>339.2</v>
          </cell>
          <cell r="ED174">
            <v>298</v>
          </cell>
          <cell r="EE174">
            <v>341.4</v>
          </cell>
          <cell r="EF174">
            <v>297</v>
          </cell>
          <cell r="EG174">
            <v>339.8</v>
          </cell>
          <cell r="EH174">
            <v>291</v>
          </cell>
          <cell r="EI174">
            <v>4162.4455562095345</v>
          </cell>
          <cell r="EJ174">
            <v>197</v>
          </cell>
          <cell r="EK174">
            <v>2916.2566215420834</v>
          </cell>
          <cell r="EL174">
            <v>278</v>
          </cell>
          <cell r="EM174">
            <v>391496</v>
          </cell>
          <cell r="EN174">
            <v>961.43418467583501</v>
          </cell>
          <cell r="EO174">
            <v>255411</v>
          </cell>
          <cell r="EP174">
            <v>638.04896327754182</v>
          </cell>
          <cell r="EQ174">
            <v>390195</v>
          </cell>
          <cell r="ER174">
            <v>929.92135367016203</v>
          </cell>
          <cell r="ES174">
            <v>567118</v>
          </cell>
          <cell r="ET174">
            <v>1396.4983994090126</v>
          </cell>
          <cell r="EU174">
            <v>944740</v>
          </cell>
          <cell r="EV174">
            <v>2627.1968854282536</v>
          </cell>
          <cell r="EW174">
            <v>1140850</v>
          </cell>
          <cell r="EX174">
            <v>3255.8504566210049</v>
          </cell>
          <cell r="EY174">
            <v>1313649</v>
          </cell>
          <cell r="EZ174">
            <v>3560.0243902439024</v>
          </cell>
          <cell r="FA174">
            <v>1259104</v>
          </cell>
          <cell r="FB174">
            <v>3412.2059620596206</v>
          </cell>
          <cell r="FC174">
            <v>1371351</v>
          </cell>
          <cell r="FD174">
            <v>3923.7510729613732</v>
          </cell>
          <cell r="FE174">
            <v>1384146</v>
          </cell>
          <cell r="FF174">
            <v>3751.0731707317073</v>
          </cell>
          <cell r="FG174">
            <v>1300905</v>
          </cell>
          <cell r="FH174">
            <v>3688.417918911256</v>
          </cell>
          <cell r="FI174">
            <v>1228540</v>
          </cell>
          <cell r="FJ174">
            <v>3485.2198581560283</v>
          </cell>
          <cell r="FK174">
            <v>1240836</v>
          </cell>
          <cell r="FL174">
            <v>3634.5518453427067</v>
          </cell>
          <cell r="FM174">
            <v>1298684</v>
          </cell>
          <cell r="FN174">
            <v>3821.9070041200707</v>
          </cell>
          <cell r="FO174">
            <v>0.13385590666164746</v>
          </cell>
          <cell r="FP174">
            <v>9.0184633962903715E-2</v>
          </cell>
          <cell r="FQ174">
            <v>0.13784906076317496</v>
          </cell>
          <cell r="FR174">
            <v>0.17158595333228044</v>
          </cell>
          <cell r="FS174">
            <v>0.26308512519475746</v>
          </cell>
          <cell r="FT174">
            <v>0.28761502016721174</v>
          </cell>
          <cell r="FU174">
            <v>0.3120174491434804</v>
          </cell>
          <cell r="FV174">
            <v>0.39911333787462916</v>
          </cell>
          <cell r="FW174">
            <v>0.43713637076507017</v>
          </cell>
          <cell r="FX174">
            <v>0.43411440593444561</v>
          </cell>
          <cell r="FY174">
            <v>0.38901242239368061</v>
          </cell>
          <cell r="FZ174">
            <v>0.36075261816020293</v>
          </cell>
          <cell r="GA174">
            <v>0.34805717194922348</v>
          </cell>
          <cell r="GB174">
            <v>0.37739939627790398</v>
          </cell>
          <cell r="GC174">
            <v>2533261</v>
          </cell>
          <cell r="GD174">
            <v>2576679</v>
          </cell>
          <cell r="GE174">
            <v>2440401</v>
          </cell>
          <cell r="GF174">
            <v>2738036</v>
          </cell>
          <cell r="GG174">
            <v>2646265</v>
          </cell>
          <cell r="GH174">
            <v>2825737</v>
          </cell>
          <cell r="GI174">
            <v>2896529</v>
          </cell>
          <cell r="GJ174">
            <v>3154753</v>
          </cell>
          <cell r="GK174">
            <v>3137124</v>
          </cell>
          <cell r="GL174">
            <v>3188436</v>
          </cell>
          <cell r="GM174">
            <v>3344122</v>
          </cell>
          <cell r="GN174">
            <v>3405491.57</v>
          </cell>
          <cell r="GO174">
            <v>3552739</v>
          </cell>
          <cell r="GP174">
            <v>3441139.58</v>
          </cell>
          <cell r="GQ174">
            <v>0.39296982189797514</v>
          </cell>
          <cell r="GR174">
            <v>0.3752252755023503</v>
          </cell>
          <cell r="GS174">
            <v>0.32308477363078997</v>
          </cell>
          <cell r="GT174">
            <v>0.2807014696289864</v>
          </cell>
          <cell r="GU174">
            <v>0.29705703239145065</v>
          </cell>
          <cell r="GV174">
            <v>0.22859502467801102</v>
          </cell>
          <cell r="GW174">
            <v>0.17970486053638407</v>
          </cell>
          <cell r="GX174">
            <v>0.18788262373017028</v>
          </cell>
          <cell r="GY174">
            <v>0.18881962335371372</v>
          </cell>
          <cell r="GZ174">
            <v>9.8671978751660028</v>
          </cell>
          <cell r="HA174">
            <v>10.219922380336353</v>
          </cell>
          <cell r="HB174">
            <v>9.7470967741935475</v>
          </cell>
          <cell r="HC174">
            <v>9.814569536423841</v>
          </cell>
          <cell r="HD174">
            <v>9.4693333333333332</v>
          </cell>
          <cell r="HE174">
            <v>9.3473132372214955</v>
          </cell>
          <cell r="HF174">
            <v>9.8416666666666668</v>
          </cell>
          <cell r="HG174">
            <v>9.7542857142857144</v>
          </cell>
          <cell r="HH174">
            <v>3465</v>
          </cell>
          <cell r="HI174" t="str">
            <v>Y</v>
          </cell>
        </row>
        <row r="175">
          <cell r="A175">
            <v>170</v>
          </cell>
          <cell r="B175">
            <v>3537</v>
          </cell>
          <cell r="C175" t="str">
            <v>Laurens-Marathon</v>
          </cell>
          <cell r="D175">
            <v>12.11839043826803</v>
          </cell>
          <cell r="E175">
            <v>182</v>
          </cell>
          <cell r="F175">
            <v>5.4</v>
          </cell>
          <cell r="G175">
            <v>1</v>
          </cell>
          <cell r="H175">
            <v>3.6559008293611357</v>
          </cell>
          <cell r="I175">
            <v>284</v>
          </cell>
          <cell r="J175">
            <v>0.42276734647163028</v>
          </cell>
          <cell r="K175">
            <v>169</v>
          </cell>
          <cell r="L175">
            <v>2.6680232828177175</v>
          </cell>
          <cell r="M175">
            <v>78</v>
          </cell>
          <cell r="N175">
            <v>0</v>
          </cell>
          <cell r="O175">
            <v>6</v>
          </cell>
          <cell r="P175">
            <v>0.85141196708912481</v>
          </cell>
          <cell r="Q175">
            <v>82</v>
          </cell>
          <cell r="R175">
            <v>0</v>
          </cell>
          <cell r="S175">
            <v>8</v>
          </cell>
          <cell r="T175">
            <v>12.969802405357154</v>
          </cell>
          <cell r="U175">
            <v>157</v>
          </cell>
          <cell r="V175">
            <v>0.95286999999999999</v>
          </cell>
          <cell r="W175">
            <v>136</v>
          </cell>
          <cell r="X175">
            <v>0</v>
          </cell>
          <cell r="Y175">
            <v>1</v>
          </cell>
          <cell r="Z175">
            <v>0.87158999999999998</v>
          </cell>
          <cell r="AA175">
            <v>62</v>
          </cell>
          <cell r="AB175">
            <v>0.33</v>
          </cell>
          <cell r="AC175">
            <v>1</v>
          </cell>
          <cell r="AD175">
            <v>1.2015899999999999</v>
          </cell>
          <cell r="AE175">
            <v>60</v>
          </cell>
          <cell r="AF175">
            <v>0</v>
          </cell>
          <cell r="AG175">
            <v>19</v>
          </cell>
          <cell r="AH175">
            <v>1.20058</v>
          </cell>
          <cell r="AI175">
            <v>116</v>
          </cell>
          <cell r="AJ175">
            <v>3.3550399999999998</v>
          </cell>
          <cell r="AK175">
            <v>81</v>
          </cell>
          <cell r="AL175">
            <v>16.353149999999999</v>
          </cell>
          <cell r="AM175">
            <v>110</v>
          </cell>
          <cell r="AN175">
            <v>2147343</v>
          </cell>
          <cell r="AO175">
            <v>244</v>
          </cell>
          <cell r="AP175">
            <v>131183263</v>
          </cell>
          <cell r="AQ175">
            <v>257</v>
          </cell>
          <cell r="AR175">
            <v>0.04</v>
          </cell>
          <cell r="AS175">
            <v>8.5896848512615767E-2</v>
          </cell>
          <cell r="AT175">
            <v>0.04</v>
          </cell>
          <cell r="AU175">
            <v>0.08</v>
          </cell>
          <cell r="AV175">
            <v>62577</v>
          </cell>
          <cell r="AW175">
            <v>269</v>
          </cell>
          <cell r="AX175">
            <v>62577</v>
          </cell>
          <cell r="AY175">
            <v>62</v>
          </cell>
          <cell r="AZ175">
            <v>2018</v>
          </cell>
          <cell r="BA175">
            <v>2015</v>
          </cell>
          <cell r="BB175">
            <v>2413338</v>
          </cell>
          <cell r="BC175">
            <v>208</v>
          </cell>
          <cell r="BD175">
            <v>133596601</v>
          </cell>
          <cell r="BE175">
            <v>258</v>
          </cell>
          <cell r="BF175">
            <v>359.6</v>
          </cell>
          <cell r="BG175">
            <v>284</v>
          </cell>
          <cell r="BH175">
            <v>364803.28976640711</v>
          </cell>
          <cell r="BI175">
            <v>74</v>
          </cell>
          <cell r="BJ175">
            <v>6711.1735261401554</v>
          </cell>
          <cell r="BK175">
            <v>170</v>
          </cell>
          <cell r="BL175">
            <v>371514.46329254727</v>
          </cell>
          <cell r="BM175">
            <v>82</v>
          </cell>
          <cell r="BN175">
            <v>1.8064366772325292E-2</v>
          </cell>
          <cell r="BO175">
            <v>194</v>
          </cell>
          <cell r="BP175">
            <v>704677</v>
          </cell>
          <cell r="BQ175">
            <v>257</v>
          </cell>
          <cell r="BR175">
            <v>479593</v>
          </cell>
          <cell r="BS175">
            <v>285</v>
          </cell>
          <cell r="BT175">
            <v>55460</v>
          </cell>
          <cell r="BU175">
            <v>202</v>
          </cell>
          <cell r="BV175">
            <v>350000</v>
          </cell>
          <cell r="BW175">
            <v>163</v>
          </cell>
          <cell r="BX175">
            <v>0</v>
          </cell>
          <cell r="BY175">
            <v>6</v>
          </cell>
          <cell r="BZ175">
            <v>1589730</v>
          </cell>
          <cell r="CA175">
            <v>260</v>
          </cell>
          <cell r="CB175">
            <v>111691</v>
          </cell>
          <cell r="CC175">
            <v>115</v>
          </cell>
          <cell r="CD175">
            <v>125000</v>
          </cell>
          <cell r="CE175">
            <v>218</v>
          </cell>
          <cell r="CF175">
            <v>0</v>
          </cell>
          <cell r="CG175">
            <v>2</v>
          </cell>
          <cell r="CH175">
            <v>116442</v>
          </cell>
          <cell r="CI175">
            <v>132</v>
          </cell>
          <cell r="CJ175">
            <v>44087</v>
          </cell>
          <cell r="CK175">
            <v>238</v>
          </cell>
          <cell r="CL175">
            <v>160529</v>
          </cell>
          <cell r="CM175">
            <v>155</v>
          </cell>
          <cell r="CN175">
            <v>0</v>
          </cell>
          <cell r="CO175">
            <v>19</v>
          </cell>
          <cell r="CP175">
            <v>160393</v>
          </cell>
          <cell r="CQ175">
            <v>143</v>
          </cell>
          <cell r="CR175">
            <v>2147343</v>
          </cell>
          <cell r="CS175">
            <v>244</v>
          </cell>
          <cell r="CT175">
            <v>359.6</v>
          </cell>
          <cell r="CU175">
            <v>284</v>
          </cell>
          <cell r="CV175">
            <v>5768</v>
          </cell>
          <cell r="CW175">
            <v>184</v>
          </cell>
          <cell r="CX175">
            <v>2229381</v>
          </cell>
          <cell r="CY175">
            <v>277</v>
          </cell>
          <cell r="CZ175">
            <v>353.2</v>
          </cell>
          <cell r="DA175">
            <v>288</v>
          </cell>
          <cell r="DB175">
            <v>5883</v>
          </cell>
          <cell r="DC175">
            <v>185</v>
          </cell>
          <cell r="DD175">
            <v>2120049</v>
          </cell>
          <cell r="DE175">
            <v>286</v>
          </cell>
          <cell r="DF175">
            <v>-109332</v>
          </cell>
          <cell r="DG175">
            <v>345</v>
          </cell>
          <cell r="DH175">
            <v>42173</v>
          </cell>
          <cell r="DI175">
            <v>162</v>
          </cell>
          <cell r="DJ175" t="str">
            <v>Scale down</v>
          </cell>
          <cell r="DK175">
            <v>536.20000000000005</v>
          </cell>
          <cell r="DL175">
            <v>539.1</v>
          </cell>
          <cell r="DM175">
            <v>522.29999999999995</v>
          </cell>
          <cell r="DN175">
            <v>512.4</v>
          </cell>
          <cell r="DO175">
            <v>511.4</v>
          </cell>
          <cell r="DP175">
            <v>479.5</v>
          </cell>
          <cell r="DQ175">
            <v>462.6</v>
          </cell>
          <cell r="DR175">
            <v>272</v>
          </cell>
          <cell r="DS175">
            <v>443.2</v>
          </cell>
          <cell r="DT175">
            <v>274</v>
          </cell>
          <cell r="DU175">
            <v>435</v>
          </cell>
          <cell r="DV175">
            <v>272</v>
          </cell>
          <cell r="DW175">
            <v>423</v>
          </cell>
          <cell r="DX175">
            <v>276</v>
          </cell>
          <cell r="DY175">
            <v>392</v>
          </cell>
          <cell r="DZ175">
            <v>281</v>
          </cell>
          <cell r="EA175">
            <v>401</v>
          </cell>
          <cell r="EB175">
            <v>275</v>
          </cell>
          <cell r="EC175">
            <v>398</v>
          </cell>
          <cell r="ED175">
            <v>275</v>
          </cell>
          <cell r="EE175">
            <v>359.6</v>
          </cell>
          <cell r="EF175">
            <v>284</v>
          </cell>
          <cell r="EG175">
            <v>353.2</v>
          </cell>
          <cell r="EH175">
            <v>287</v>
          </cell>
          <cell r="EI175">
            <v>6079.6800679501703</v>
          </cell>
          <cell r="EJ175">
            <v>35</v>
          </cell>
          <cell r="EK175">
            <v>4500.9343148357875</v>
          </cell>
          <cell r="EL175">
            <v>58</v>
          </cell>
          <cell r="EM175">
            <v>234855</v>
          </cell>
          <cell r="EN175">
            <v>437.99888101454678</v>
          </cell>
          <cell r="EO175">
            <v>466499</v>
          </cell>
          <cell r="EP175">
            <v>865.32925245779995</v>
          </cell>
          <cell r="EQ175">
            <v>81512</v>
          </cell>
          <cell r="ER175">
            <v>156.06356500095731</v>
          </cell>
          <cell r="ES175">
            <v>-35665</v>
          </cell>
          <cell r="ET175">
            <v>-69.603825136612031</v>
          </cell>
          <cell r="EU175">
            <v>-93735</v>
          </cell>
          <cell r="EV175">
            <v>-183.29096597575284</v>
          </cell>
          <cell r="EW175">
            <v>56593</v>
          </cell>
          <cell r="EX175">
            <v>118.02502606882169</v>
          </cell>
          <cell r="EY175">
            <v>429619</v>
          </cell>
          <cell r="EZ175">
            <v>928.70514483354941</v>
          </cell>
          <cell r="FA175">
            <v>510688</v>
          </cell>
          <cell r="FB175">
            <v>1103.9515780371812</v>
          </cell>
          <cell r="FC175">
            <v>548357</v>
          </cell>
          <cell r="FD175">
            <v>1237.2675992779784</v>
          </cell>
          <cell r="FE175">
            <v>448778</v>
          </cell>
          <cell r="FF175">
            <v>1031.6735632183909</v>
          </cell>
          <cell r="FG175">
            <v>605893</v>
          </cell>
          <cell r="FH175">
            <v>1432.3711583924351</v>
          </cell>
          <cell r="FI175">
            <v>399073</v>
          </cell>
          <cell r="FJ175">
            <v>1018.0433673469388</v>
          </cell>
          <cell r="FK175">
            <v>420535</v>
          </cell>
          <cell r="FL175">
            <v>1169.4521690767519</v>
          </cell>
          <cell r="FM175">
            <v>602304</v>
          </cell>
          <cell r="FN175">
            <v>1705.2774631936581</v>
          </cell>
          <cell r="FO175">
            <v>8.1439533170862291E-2</v>
          </cell>
          <cell r="FP175">
            <v>0.13934227913678693</v>
          </cell>
          <cell r="FQ175">
            <v>2.2649885433460543E-2</v>
          </cell>
          <cell r="FR175">
            <v>-1.2078309029962606E-2</v>
          </cell>
          <cell r="FS175">
            <v>-3.2191416927186987E-2</v>
          </cell>
          <cell r="FT175">
            <v>1.7802710247387617E-2</v>
          </cell>
          <cell r="FU175">
            <v>0.12498985375146447</v>
          </cell>
          <cell r="FV175">
            <v>0.15455587370003712</v>
          </cell>
          <cell r="FW175">
            <v>0.158856571743098</v>
          </cell>
          <cell r="FX175">
            <v>0.13168194668791053</v>
          </cell>
          <cell r="FY175">
            <v>0.17183237995842396</v>
          </cell>
          <cell r="FZ175">
            <v>0.11147704649362672</v>
          </cell>
          <cell r="GA175">
            <v>0.11759124936665395</v>
          </cell>
          <cell r="GB175">
            <v>0.17493125331628012</v>
          </cell>
          <cell r="GC175">
            <v>2648941</v>
          </cell>
          <cell r="GD175">
            <v>2881365</v>
          </cell>
          <cell r="GE175">
            <v>3517270</v>
          </cell>
          <cell r="GF175">
            <v>2988479</v>
          </cell>
          <cell r="GG175">
            <v>3005536</v>
          </cell>
          <cell r="GH175">
            <v>3122305</v>
          </cell>
          <cell r="GI175">
            <v>3007612</v>
          </cell>
          <cell r="GJ175">
            <v>3304229</v>
          </cell>
          <cell r="GK175">
            <v>3451900</v>
          </cell>
          <cell r="GL175">
            <v>3408045</v>
          </cell>
          <cell r="GM175">
            <v>3526070</v>
          </cell>
          <cell r="GN175">
            <v>3579867</v>
          </cell>
          <cell r="GO175">
            <v>3554782</v>
          </cell>
          <cell r="GP175">
            <v>3443089.72</v>
          </cell>
          <cell r="GQ175">
            <v>4.7773127534242329E-2</v>
          </cell>
          <cell r="GR175">
            <v>0.10519303741680418</v>
          </cell>
          <cell r="GS175">
            <v>0.12440677997875985</v>
          </cell>
          <cell r="GT175">
            <v>6.8737697301659101E-2</v>
          </cell>
          <cell r="GU175">
            <v>5.1867205838353365E-2</v>
          </cell>
          <cell r="GV175">
            <v>8.6735392162896441E-2</v>
          </cell>
          <cell r="GW175">
            <v>-1.022464752555188E-2</v>
          </cell>
          <cell r="GX175">
            <v>8.0854821265189478E-3</v>
          </cell>
          <cell r="GY175">
            <v>3.6375407364561081E-2</v>
          </cell>
          <cell r="GZ175">
            <v>11.395524264520995</v>
          </cell>
          <cell r="HA175">
            <v>10.661853188929001</v>
          </cell>
          <cell r="HB175">
            <v>10.963037465426201</v>
          </cell>
          <cell r="HC175">
            <v>10.522077922077923</v>
          </cell>
          <cell r="HD175">
            <v>11.558333333333334</v>
          </cell>
          <cell r="HE175">
            <v>11.871310507674142</v>
          </cell>
          <cell r="HF175">
            <v>11.174698795180722</v>
          </cell>
          <cell r="HG175">
            <v>11.237500000000001</v>
          </cell>
          <cell r="HH175">
            <v>3537</v>
          </cell>
          <cell r="HI175" t="str">
            <v>Y</v>
          </cell>
        </row>
        <row r="176">
          <cell r="A176">
            <v>171</v>
          </cell>
          <cell r="B176">
            <v>3555</v>
          </cell>
          <cell r="C176" t="str">
            <v>Lawton-Bronson</v>
          </cell>
          <cell r="D176">
            <v>11.392144206125476</v>
          </cell>
          <cell r="E176">
            <v>233</v>
          </cell>
          <cell r="F176">
            <v>5.4</v>
          </cell>
          <cell r="G176">
            <v>1</v>
          </cell>
          <cell r="H176">
            <v>4.5410720573104975</v>
          </cell>
          <cell r="I176">
            <v>175</v>
          </cell>
          <cell r="J176">
            <v>0.45919757547509105</v>
          </cell>
          <cell r="K176">
            <v>162</v>
          </cell>
          <cell r="L176">
            <v>0.99187583160522852</v>
          </cell>
          <cell r="M176">
            <v>258</v>
          </cell>
          <cell r="N176">
            <v>0</v>
          </cell>
          <cell r="O176">
            <v>6</v>
          </cell>
          <cell r="P176">
            <v>0.13248942060514793</v>
          </cell>
          <cell r="Q176">
            <v>247</v>
          </cell>
          <cell r="R176">
            <v>0</v>
          </cell>
          <cell r="S176">
            <v>8</v>
          </cell>
          <cell r="T176">
            <v>11.524633626730624</v>
          </cell>
          <cell r="U176">
            <v>261</v>
          </cell>
          <cell r="V176">
            <v>0.76831000000000005</v>
          </cell>
          <cell r="W176">
            <v>209</v>
          </cell>
          <cell r="X176">
            <v>0</v>
          </cell>
          <cell r="Y176">
            <v>1</v>
          </cell>
          <cell r="Z176">
            <v>0</v>
          </cell>
          <cell r="AA176">
            <v>249</v>
          </cell>
          <cell r="AB176">
            <v>0.33</v>
          </cell>
          <cell r="AC176">
            <v>1</v>
          </cell>
          <cell r="AD176">
            <v>0.33</v>
          </cell>
          <cell r="AE176">
            <v>244</v>
          </cell>
          <cell r="AF176">
            <v>0</v>
          </cell>
          <cell r="AG176">
            <v>19</v>
          </cell>
          <cell r="AH176">
            <v>3.2303600000000001</v>
          </cell>
          <cell r="AI176">
            <v>11</v>
          </cell>
          <cell r="AJ176">
            <v>4.3286700000000007</v>
          </cell>
          <cell r="AK176">
            <v>35</v>
          </cell>
          <cell r="AL176">
            <v>15.853300000000001</v>
          </cell>
          <cell r="AM176">
            <v>135</v>
          </cell>
          <cell r="AN176">
            <v>2527265</v>
          </cell>
          <cell r="AO176">
            <v>200</v>
          </cell>
          <cell r="AP176">
            <v>158790037</v>
          </cell>
          <cell r="AQ176">
            <v>218</v>
          </cell>
          <cell r="AR176">
            <v>0.04</v>
          </cell>
          <cell r="AS176">
            <v>3.8740664635264502E-2</v>
          </cell>
          <cell r="AT176">
            <v>0</v>
          </cell>
          <cell r="AU176">
            <v>0.04</v>
          </cell>
          <cell r="AV176">
            <v>112688</v>
          </cell>
          <cell r="AW176">
            <v>221</v>
          </cell>
          <cell r="AX176">
            <v>0</v>
          </cell>
          <cell r="AY176">
            <v>89</v>
          </cell>
          <cell r="AZ176">
            <v>0</v>
          </cell>
          <cell r="BA176">
            <v>2014</v>
          </cell>
          <cell r="BB176">
            <v>2786000</v>
          </cell>
          <cell r="BC176">
            <v>202</v>
          </cell>
          <cell r="BD176">
            <v>161576037</v>
          </cell>
          <cell r="BE176">
            <v>222</v>
          </cell>
          <cell r="BF176">
            <v>605.29999999999995</v>
          </cell>
          <cell r="BG176">
            <v>196</v>
          </cell>
          <cell r="BH176">
            <v>262332.78869981831</v>
          </cell>
          <cell r="BI176">
            <v>204</v>
          </cell>
          <cell r="BJ176">
            <v>4602.676358830332</v>
          </cell>
          <cell r="BK176">
            <v>197</v>
          </cell>
          <cell r="BL176">
            <v>266935.46505864861</v>
          </cell>
          <cell r="BM176">
            <v>221</v>
          </cell>
          <cell r="BN176">
            <v>1.7242655852488818E-2</v>
          </cell>
          <cell r="BO176">
            <v>197</v>
          </cell>
          <cell r="BP176">
            <v>857466</v>
          </cell>
          <cell r="BQ176">
            <v>221</v>
          </cell>
          <cell r="BR176">
            <v>721077</v>
          </cell>
          <cell r="BS176">
            <v>200</v>
          </cell>
          <cell r="BT176">
            <v>72916</v>
          </cell>
          <cell r="BU176">
            <v>178</v>
          </cell>
          <cell r="BV176">
            <v>157500</v>
          </cell>
          <cell r="BW176">
            <v>260</v>
          </cell>
          <cell r="BX176">
            <v>0</v>
          </cell>
          <cell r="BY176">
            <v>6</v>
          </cell>
          <cell r="BZ176">
            <v>1808959</v>
          </cell>
          <cell r="CA176">
            <v>230</v>
          </cell>
          <cell r="CB176">
            <v>21038</v>
          </cell>
          <cell r="CC176">
            <v>253</v>
          </cell>
          <cell r="CD176">
            <v>122000</v>
          </cell>
          <cell r="CE176">
            <v>227</v>
          </cell>
          <cell r="CF176">
            <v>0</v>
          </cell>
          <cell r="CG176">
            <v>2</v>
          </cell>
          <cell r="CH176">
            <v>0</v>
          </cell>
          <cell r="CI176">
            <v>249</v>
          </cell>
          <cell r="CJ176">
            <v>53320</v>
          </cell>
          <cell r="CK176">
            <v>208</v>
          </cell>
          <cell r="CL176">
            <v>53320</v>
          </cell>
          <cell r="CM176">
            <v>291</v>
          </cell>
          <cell r="CN176">
            <v>0</v>
          </cell>
          <cell r="CO176">
            <v>19</v>
          </cell>
          <cell r="CP176">
            <v>521948</v>
          </cell>
          <cell r="CQ176">
            <v>50</v>
          </cell>
          <cell r="CR176">
            <v>2527265</v>
          </cell>
          <cell r="CS176">
            <v>200</v>
          </cell>
          <cell r="CT176">
            <v>605.29999999999995</v>
          </cell>
          <cell r="CU176">
            <v>196</v>
          </cell>
          <cell r="CV176">
            <v>5768</v>
          </cell>
          <cell r="CW176">
            <v>184</v>
          </cell>
          <cell r="CX176">
            <v>3491370</v>
          </cell>
          <cell r="CY176">
            <v>200</v>
          </cell>
          <cell r="CZ176">
            <v>609</v>
          </cell>
          <cell r="DA176">
            <v>191</v>
          </cell>
          <cell r="DB176">
            <v>5883</v>
          </cell>
          <cell r="DC176">
            <v>185</v>
          </cell>
          <cell r="DD176">
            <v>3582747</v>
          </cell>
          <cell r="DE176">
            <v>196</v>
          </cell>
          <cell r="DF176">
            <v>91377</v>
          </cell>
          <cell r="DG176">
            <v>116</v>
          </cell>
          <cell r="DH176">
            <v>0</v>
          </cell>
          <cell r="DI176">
            <v>223</v>
          </cell>
          <cell r="DJ176" t="str">
            <v>No Guar</v>
          </cell>
          <cell r="DK176">
            <v>588.5</v>
          </cell>
          <cell r="DL176">
            <v>623.79999999999995</v>
          </cell>
          <cell r="DM176">
            <v>611.1</v>
          </cell>
          <cell r="DN176">
            <v>614.1</v>
          </cell>
          <cell r="DO176">
            <v>638</v>
          </cell>
          <cell r="DP176">
            <v>642.1</v>
          </cell>
          <cell r="DQ176">
            <v>630</v>
          </cell>
          <cell r="DR176">
            <v>202</v>
          </cell>
          <cell r="DS176">
            <v>616</v>
          </cell>
          <cell r="DT176">
            <v>204</v>
          </cell>
          <cell r="DU176">
            <v>601.1</v>
          </cell>
          <cell r="DV176">
            <v>208</v>
          </cell>
          <cell r="DW176">
            <v>605.20000000000005</v>
          </cell>
          <cell r="DX176">
            <v>205</v>
          </cell>
          <cell r="DY176">
            <v>616.1</v>
          </cell>
          <cell r="DZ176">
            <v>202</v>
          </cell>
          <cell r="EA176">
            <v>630.20000000000005</v>
          </cell>
          <cell r="EB176">
            <v>194</v>
          </cell>
          <cell r="EC176">
            <v>615.20000000000005</v>
          </cell>
          <cell r="ED176">
            <v>195</v>
          </cell>
          <cell r="EE176">
            <v>605.29999999999995</v>
          </cell>
          <cell r="EF176">
            <v>196</v>
          </cell>
          <cell r="EG176">
            <v>609</v>
          </cell>
          <cell r="EH176">
            <v>191</v>
          </cell>
          <cell r="EI176">
            <v>4149.8604269293928</v>
          </cell>
          <cell r="EJ176">
            <v>200</v>
          </cell>
          <cell r="EK176">
            <v>2970.3760262725782</v>
          </cell>
          <cell r="EL176">
            <v>262</v>
          </cell>
          <cell r="EM176">
            <v>440206</v>
          </cell>
          <cell r="EN176">
            <v>748.01359388275273</v>
          </cell>
          <cell r="EO176">
            <v>408457</v>
          </cell>
          <cell r="EP176">
            <v>654.7883937159346</v>
          </cell>
          <cell r="EQ176">
            <v>484171</v>
          </cell>
          <cell r="ER176">
            <v>792.29422353133691</v>
          </cell>
          <cell r="ES176">
            <v>403376</v>
          </cell>
          <cell r="ET176">
            <v>656.85718938283662</v>
          </cell>
          <cell r="EU176">
            <v>333509</v>
          </cell>
          <cell r="EV176">
            <v>522.74137931034488</v>
          </cell>
          <cell r="EW176">
            <v>359153</v>
          </cell>
          <cell r="EX176">
            <v>559.34122410839427</v>
          </cell>
          <cell r="EY176">
            <v>575702</v>
          </cell>
          <cell r="EZ176">
            <v>913.81269841269841</v>
          </cell>
          <cell r="FA176">
            <v>556641</v>
          </cell>
          <cell r="FB176">
            <v>883.55714285714282</v>
          </cell>
          <cell r="FC176">
            <v>499810</v>
          </cell>
          <cell r="FD176">
            <v>811.37987012987014</v>
          </cell>
          <cell r="FE176">
            <v>483280</v>
          </cell>
          <cell r="FF176">
            <v>803.99268008650802</v>
          </cell>
          <cell r="FG176">
            <v>347792</v>
          </cell>
          <cell r="FH176">
            <v>574.67283542630526</v>
          </cell>
          <cell r="FI176">
            <v>236250</v>
          </cell>
          <cell r="FJ176">
            <v>383.46047719526052</v>
          </cell>
          <cell r="FK176">
            <v>334136</v>
          </cell>
          <cell r="FL176">
            <v>552.01718156286142</v>
          </cell>
          <cell r="FM176">
            <v>271205</v>
          </cell>
          <cell r="FN176">
            <v>445.32840722495894</v>
          </cell>
          <cell r="FO176">
            <v>0.13361399376557467</v>
          </cell>
          <cell r="FP176">
            <v>0.11766164840438617</v>
          </cell>
          <cell r="FQ176">
            <v>0.12962943626559187</v>
          </cell>
          <cell r="FR176">
            <v>0.10809541904339777</v>
          </cell>
          <cell r="FS176">
            <v>8.3678051676263243E-2</v>
          </cell>
          <cell r="FT176">
            <v>8.4206298667621998E-2</v>
          </cell>
          <cell r="FU176">
            <v>0.10528427570083203</v>
          </cell>
          <cell r="FV176">
            <v>0.14181235373334414</v>
          </cell>
          <cell r="FW176">
            <v>0.12501097388303378</v>
          </cell>
          <cell r="FX176">
            <v>0.1159239518918478</v>
          </cell>
          <cell r="FY176">
            <v>6.9945548611565017E-2</v>
          </cell>
          <cell r="FZ176">
            <v>4.7964336606295815E-2</v>
          </cell>
          <cell r="GA176">
            <v>6.3125984643202807E-2</v>
          </cell>
          <cell r="GB176">
            <v>5.0899218144242787E-2</v>
          </cell>
          <cell r="GC176">
            <v>2854404</v>
          </cell>
          <cell r="GD176">
            <v>3062997</v>
          </cell>
          <cell r="GE176">
            <v>3250868</v>
          </cell>
          <cell r="GF176">
            <v>3328290</v>
          </cell>
          <cell r="GG176">
            <v>3652112</v>
          </cell>
          <cell r="GH176">
            <v>3906003</v>
          </cell>
          <cell r="GI176">
            <v>4892370</v>
          </cell>
          <cell r="GJ176">
            <v>3925194</v>
          </cell>
          <cell r="GK176">
            <v>3998129</v>
          </cell>
          <cell r="GL176">
            <v>4168940</v>
          </cell>
          <cell r="GM176">
            <v>4972325</v>
          </cell>
          <cell r="GN176">
            <v>4925534.6100000003</v>
          </cell>
          <cell r="GO176">
            <v>5195275</v>
          </cell>
          <cell r="GP176">
            <v>5328274.38</v>
          </cell>
          <cell r="GQ176">
            <v>4.5370894073905224E-2</v>
          </cell>
          <cell r="GR176">
            <v>7.6133587167661429E-2</v>
          </cell>
          <cell r="GS176">
            <v>6.9446719492149978E-2</v>
          </cell>
          <cell r="GT176">
            <v>5.6030169512828541E-2</v>
          </cell>
          <cell r="GU176">
            <v>1.7362006454647666E-2</v>
          </cell>
          <cell r="GV176">
            <v>-1.4562861001278493E-2</v>
          </cell>
          <cell r="GW176">
            <v>-4.5662009315052376E-2</v>
          </cell>
          <cell r="GX176">
            <v>1.8375527000316104E-2</v>
          </cell>
          <cell r="GY176">
            <v>3.4788860319781643E-2</v>
          </cell>
          <cell r="GZ176">
            <v>13.840909090909092</v>
          </cell>
          <cell r="HA176">
            <v>13.844907407407407</v>
          </cell>
          <cell r="HB176">
            <v>13.859813084112151</v>
          </cell>
          <cell r="HC176">
            <v>13.661363636363637</v>
          </cell>
          <cell r="HD176">
            <v>13.281853281853284</v>
          </cell>
          <cell r="HE176">
            <v>13.556632877919789</v>
          </cell>
          <cell r="HF176">
            <v>13.234905244601146</v>
          </cell>
          <cell r="HG176">
            <v>13.756818181818181</v>
          </cell>
          <cell r="HH176">
            <v>3555</v>
          </cell>
          <cell r="HI176" t="str">
            <v>Y</v>
          </cell>
        </row>
        <row r="177">
          <cell r="A177">
            <v>172</v>
          </cell>
          <cell r="B177">
            <v>3600</v>
          </cell>
          <cell r="C177" t="str">
            <v>Le Mars</v>
          </cell>
          <cell r="D177">
            <v>11.930428573241867</v>
          </cell>
          <cell r="E177">
            <v>199</v>
          </cell>
          <cell r="F177">
            <v>5.4</v>
          </cell>
          <cell r="G177">
            <v>1</v>
          </cell>
          <cell r="H177">
            <v>4.9089224611113345</v>
          </cell>
          <cell r="I177">
            <v>126</v>
          </cell>
          <cell r="J177">
            <v>0.18107558061355231</v>
          </cell>
          <cell r="K177">
            <v>238</v>
          </cell>
          <cell r="L177">
            <v>1.4404306809376575</v>
          </cell>
          <cell r="M177">
            <v>212</v>
          </cell>
          <cell r="N177">
            <v>0</v>
          </cell>
          <cell r="O177">
            <v>6</v>
          </cell>
          <cell r="P177">
            <v>0</v>
          </cell>
          <cell r="Q177">
            <v>342</v>
          </cell>
          <cell r="R177">
            <v>0</v>
          </cell>
          <cell r="S177">
            <v>8</v>
          </cell>
          <cell r="T177">
            <v>11.930428573241867</v>
          </cell>
          <cell r="U177">
            <v>230</v>
          </cell>
          <cell r="V177">
            <v>0.82584999999999997</v>
          </cell>
          <cell r="W177">
            <v>187</v>
          </cell>
          <cell r="X177">
            <v>0</v>
          </cell>
          <cell r="Y177">
            <v>1</v>
          </cell>
          <cell r="Z177">
            <v>1</v>
          </cell>
          <cell r="AA177">
            <v>52</v>
          </cell>
          <cell r="AB177">
            <v>0</v>
          </cell>
          <cell r="AC177">
            <v>329</v>
          </cell>
          <cell r="AD177">
            <v>1</v>
          </cell>
          <cell r="AE177">
            <v>78</v>
          </cell>
          <cell r="AF177">
            <v>0</v>
          </cell>
          <cell r="AG177">
            <v>19</v>
          </cell>
          <cell r="AH177">
            <v>0</v>
          </cell>
          <cell r="AI177">
            <v>184</v>
          </cell>
          <cell r="AJ177">
            <v>1.82585</v>
          </cell>
          <cell r="AK177">
            <v>232</v>
          </cell>
          <cell r="AL177">
            <v>13.75628</v>
          </cell>
          <cell r="AM177">
            <v>262</v>
          </cell>
          <cell r="AN177">
            <v>7359377</v>
          </cell>
          <cell r="AO177">
            <v>48</v>
          </cell>
          <cell r="AP177">
            <v>520677607</v>
          </cell>
          <cell r="AQ177">
            <v>42</v>
          </cell>
          <cell r="AR177">
            <v>0</v>
          </cell>
          <cell r="AS177">
            <v>0</v>
          </cell>
          <cell r="AT177">
            <v>0</v>
          </cell>
          <cell r="AU177">
            <v>0</v>
          </cell>
          <cell r="AV177">
            <v>0</v>
          </cell>
          <cell r="AW177">
            <v>284</v>
          </cell>
          <cell r="AX177">
            <v>0</v>
          </cell>
          <cell r="AY177">
            <v>89</v>
          </cell>
          <cell r="AZ177">
            <v>2012</v>
          </cell>
          <cell r="BA177">
            <v>0</v>
          </cell>
          <cell r="BB177">
            <v>196792308</v>
          </cell>
          <cell r="BC177">
            <v>10</v>
          </cell>
          <cell r="BD177">
            <v>717469915</v>
          </cell>
          <cell r="BE177">
            <v>33</v>
          </cell>
          <cell r="BF177">
            <v>2195.9</v>
          </cell>
          <cell r="BG177">
            <v>39</v>
          </cell>
          <cell r="BH177">
            <v>237113.53294776627</v>
          </cell>
          <cell r="BI177">
            <v>256</v>
          </cell>
          <cell r="BJ177">
            <v>89618.064574889562</v>
          </cell>
          <cell r="BK177">
            <v>7</v>
          </cell>
          <cell r="BL177">
            <v>326731.59752265585</v>
          </cell>
          <cell r="BM177">
            <v>134</v>
          </cell>
          <cell r="BN177">
            <v>0.2742864946469567</v>
          </cell>
          <cell r="BO177">
            <v>4</v>
          </cell>
          <cell r="BP177">
            <v>2811659</v>
          </cell>
          <cell r="BQ177">
            <v>42</v>
          </cell>
          <cell r="BR177">
            <v>2555966</v>
          </cell>
          <cell r="BS177">
            <v>37</v>
          </cell>
          <cell r="BT177">
            <v>94282</v>
          </cell>
          <cell r="BU177">
            <v>148</v>
          </cell>
          <cell r="BV177">
            <v>750000</v>
          </cell>
          <cell r="BW177">
            <v>53</v>
          </cell>
          <cell r="BX177">
            <v>0</v>
          </cell>
          <cell r="BY177">
            <v>6</v>
          </cell>
          <cell r="BZ177">
            <v>6211907</v>
          </cell>
          <cell r="CA177">
            <v>42</v>
          </cell>
          <cell r="CB177">
            <v>0</v>
          </cell>
          <cell r="CC177">
            <v>342</v>
          </cell>
          <cell r="CD177">
            <v>430000</v>
          </cell>
          <cell r="CE177">
            <v>51</v>
          </cell>
          <cell r="CF177">
            <v>0</v>
          </cell>
          <cell r="CG177">
            <v>2</v>
          </cell>
          <cell r="CH177">
            <v>717470</v>
          </cell>
          <cell r="CI177">
            <v>23</v>
          </cell>
          <cell r="CJ177">
            <v>0</v>
          </cell>
          <cell r="CK177">
            <v>329</v>
          </cell>
          <cell r="CL177">
            <v>717470</v>
          </cell>
          <cell r="CM177">
            <v>32</v>
          </cell>
          <cell r="CN177">
            <v>0</v>
          </cell>
          <cell r="CO177">
            <v>19</v>
          </cell>
          <cell r="CP177">
            <v>0</v>
          </cell>
          <cell r="CQ177">
            <v>185</v>
          </cell>
          <cell r="CR177">
            <v>7359377</v>
          </cell>
          <cell r="CS177">
            <v>48</v>
          </cell>
          <cell r="CT177">
            <v>2195.9</v>
          </cell>
          <cell r="CU177">
            <v>39</v>
          </cell>
          <cell r="CV177">
            <v>5768</v>
          </cell>
          <cell r="CW177">
            <v>184</v>
          </cell>
          <cell r="CX177">
            <v>12665951</v>
          </cell>
          <cell r="CY177">
            <v>39</v>
          </cell>
          <cell r="CZ177">
            <v>2140.9</v>
          </cell>
          <cell r="DA177">
            <v>37</v>
          </cell>
          <cell r="DB177">
            <v>5883</v>
          </cell>
          <cell r="DC177">
            <v>185</v>
          </cell>
          <cell r="DD177">
            <v>12792611</v>
          </cell>
          <cell r="DE177">
            <v>39</v>
          </cell>
          <cell r="DF177">
            <v>126660</v>
          </cell>
          <cell r="DG177">
            <v>83</v>
          </cell>
          <cell r="DH177">
            <v>197696</v>
          </cell>
          <cell r="DI177">
            <v>21</v>
          </cell>
          <cell r="DJ177" t="str">
            <v>101</v>
          </cell>
          <cell r="DK177">
            <v>2232.6999999999998</v>
          </cell>
          <cell r="DL177">
            <v>2243.6</v>
          </cell>
          <cell r="DM177">
            <v>2261.8000000000002</v>
          </cell>
          <cell r="DN177">
            <v>2284.6</v>
          </cell>
          <cell r="DO177">
            <v>2228</v>
          </cell>
          <cell r="DP177">
            <v>2258.6</v>
          </cell>
          <cell r="DQ177">
            <v>2285.9</v>
          </cell>
          <cell r="DR177">
            <v>36</v>
          </cell>
          <cell r="DS177">
            <v>2293.1</v>
          </cell>
          <cell r="DT177">
            <v>36</v>
          </cell>
          <cell r="DU177">
            <v>2299.3000000000002</v>
          </cell>
          <cell r="DV177">
            <v>37</v>
          </cell>
          <cell r="DW177">
            <v>2277.9</v>
          </cell>
          <cell r="DX177">
            <v>37</v>
          </cell>
          <cell r="DY177">
            <v>2292</v>
          </cell>
          <cell r="DZ177">
            <v>37</v>
          </cell>
          <cell r="EA177">
            <v>2264.9</v>
          </cell>
          <cell r="EB177">
            <v>38</v>
          </cell>
          <cell r="EC177">
            <v>2183.8000000000002</v>
          </cell>
          <cell r="ED177">
            <v>39</v>
          </cell>
          <cell r="EE177">
            <v>2195.9</v>
          </cell>
          <cell r="EF177">
            <v>39</v>
          </cell>
          <cell r="EG177">
            <v>2140.9</v>
          </cell>
          <cell r="EH177">
            <v>37</v>
          </cell>
          <cell r="EI177">
            <v>3437.5155308515109</v>
          </cell>
          <cell r="EJ177">
            <v>305</v>
          </cell>
          <cell r="EK177">
            <v>2901.540006539306</v>
          </cell>
          <cell r="EL177">
            <v>280</v>
          </cell>
          <cell r="EM177">
            <v>2428720</v>
          </cell>
          <cell r="EN177">
            <v>1087.7950463564296</v>
          </cell>
          <cell r="EO177">
            <v>3034039</v>
          </cell>
          <cell r="EP177">
            <v>1352.3083437332859</v>
          </cell>
          <cell r="EQ177">
            <v>3560216</v>
          </cell>
          <cell r="ER177">
            <v>1574.0631355557518</v>
          </cell>
          <cell r="ES177">
            <v>4214525</v>
          </cell>
          <cell r="ET177">
            <v>1844.7540050774753</v>
          </cell>
          <cell r="EU177">
            <v>4818916</v>
          </cell>
          <cell r="EV177">
            <v>2162.8886894075404</v>
          </cell>
          <cell r="EW177">
            <v>5296807</v>
          </cell>
          <cell r="EX177">
            <v>2345.1726733374658</v>
          </cell>
          <cell r="EY177">
            <v>5759570</v>
          </cell>
          <cell r="EZ177">
            <v>2519.6071569185001</v>
          </cell>
          <cell r="FA177">
            <v>5963600</v>
          </cell>
          <cell r="FB177">
            <v>2608.8630298788221</v>
          </cell>
          <cell r="FC177">
            <v>6076018</v>
          </cell>
          <cell r="FD177">
            <v>2649.6960446557064</v>
          </cell>
          <cell r="FE177">
            <v>5959586</v>
          </cell>
          <cell r="FF177">
            <v>2591.913190971165</v>
          </cell>
          <cell r="FG177">
            <v>5665925</v>
          </cell>
          <cell r="FH177">
            <v>2487.3458009570218</v>
          </cell>
          <cell r="FI177">
            <v>5456645</v>
          </cell>
          <cell r="FJ177">
            <v>2380.7351657940662</v>
          </cell>
          <cell r="FK177">
            <v>4762810</v>
          </cell>
          <cell r="FL177">
            <v>2168.9557812286534</v>
          </cell>
          <cell r="FM177">
            <v>4886152</v>
          </cell>
          <cell r="FN177">
            <v>2282.2887570647858</v>
          </cell>
          <cell r="FO177">
            <v>0.20176701489127499</v>
          </cell>
          <cell r="FP177">
            <v>0.22810544771809899</v>
          </cell>
          <cell r="FQ177">
            <v>0.24711388836696574</v>
          </cell>
          <cell r="FR177">
            <v>0.27071837612846561</v>
          </cell>
          <cell r="FS177">
            <v>0.28507064509730579</v>
          </cell>
          <cell r="FT177">
            <v>0.29651261145378649</v>
          </cell>
          <cell r="FU177">
            <v>0.30370322014833212</v>
          </cell>
          <cell r="FV177">
            <v>0.43340018638039407</v>
          </cell>
          <cell r="FW177">
            <v>0.43042369618524318</v>
          </cell>
          <cell r="FX177">
            <v>0.40607979109150316</v>
          </cell>
          <cell r="FY177">
            <v>0.33152404780656436</v>
          </cell>
          <cell r="FZ177">
            <v>0.33239038173162927</v>
          </cell>
          <cell r="GA177">
            <v>0.28351777506517956</v>
          </cell>
          <cell r="GB177">
            <v>0.28039650861427351</v>
          </cell>
          <cell r="GC177">
            <v>9608530</v>
          </cell>
          <cell r="GD177">
            <v>10266998</v>
          </cell>
          <cell r="GE177">
            <v>10846971</v>
          </cell>
          <cell r="GF177">
            <v>11353406</v>
          </cell>
          <cell r="GG177">
            <v>12085371</v>
          </cell>
          <cell r="GH177">
            <v>12566875</v>
          </cell>
          <cell r="GI177">
            <v>13204898</v>
          </cell>
          <cell r="GJ177">
            <v>13760031</v>
          </cell>
          <cell r="GK177">
            <v>14116365</v>
          </cell>
          <cell r="GL177">
            <v>14675899</v>
          </cell>
          <cell r="GM177">
            <v>17090540</v>
          </cell>
          <cell r="GN177">
            <v>16416374.539999999</v>
          </cell>
          <cell r="GO177">
            <v>17462131</v>
          </cell>
          <cell r="GP177">
            <v>17425866.049999997</v>
          </cell>
          <cell r="GQ177">
            <v>0.27350141308122505</v>
          </cell>
          <cell r="GR177">
            <v>0.24287062507907775</v>
          </cell>
          <cell r="GS177">
            <v>0.22300911836187473</v>
          </cell>
          <cell r="GT177">
            <v>0.21045243700144017</v>
          </cell>
          <cell r="GU177">
            <v>0.19301021792530587</v>
          </cell>
          <cell r="GV177">
            <v>0.15504393994076454</v>
          </cell>
          <cell r="GW177">
            <v>0.12106313430813594</v>
          </cell>
          <cell r="GX177">
            <v>6.8670429099649821E-2</v>
          </cell>
          <cell r="GY177">
            <v>5.9418896324074023E-2</v>
          </cell>
          <cell r="GZ177">
            <v>14.666623843782117</v>
          </cell>
          <cell r="HA177">
            <v>14.229000994035786</v>
          </cell>
          <cell r="HB177">
            <v>14.040134194831014</v>
          </cell>
          <cell r="HC177">
            <v>14.218808542525291</v>
          </cell>
          <cell r="HD177">
            <v>14.030848007993008</v>
          </cell>
          <cell r="HE177">
            <v>13.419206654665093</v>
          </cell>
          <cell r="HF177">
            <v>14.24012058457304</v>
          </cell>
          <cell r="HG177">
            <v>15.04041095890411</v>
          </cell>
          <cell r="HH177">
            <v>3600</v>
          </cell>
          <cell r="HI177" t="str">
            <v>Y</v>
          </cell>
        </row>
        <row r="178">
          <cell r="A178">
            <v>173</v>
          </cell>
          <cell r="B178">
            <v>3609</v>
          </cell>
          <cell r="C178" t="str">
            <v>Lenox</v>
          </cell>
          <cell r="D178">
            <v>12.908068126825187</v>
          </cell>
          <cell r="E178">
            <v>127</v>
          </cell>
          <cell r="F178">
            <v>5.4</v>
          </cell>
          <cell r="G178">
            <v>1</v>
          </cell>
          <cell r="H178">
            <v>4.421921492564695</v>
          </cell>
          <cell r="I178">
            <v>188</v>
          </cell>
          <cell r="J178">
            <v>1.907179581477531</v>
          </cell>
          <cell r="K178">
            <v>15</v>
          </cell>
          <cell r="L178">
            <v>1.1789639239817569</v>
          </cell>
          <cell r="M178">
            <v>241</v>
          </cell>
          <cell r="N178">
            <v>0</v>
          </cell>
          <cell r="O178">
            <v>6</v>
          </cell>
          <cell r="P178">
            <v>3.699422736177687E-2</v>
          </cell>
          <cell r="Q178">
            <v>324</v>
          </cell>
          <cell r="R178">
            <v>0</v>
          </cell>
          <cell r="S178">
            <v>8</v>
          </cell>
          <cell r="T178">
            <v>12.945062354186964</v>
          </cell>
          <cell r="U178">
            <v>158</v>
          </cell>
          <cell r="V178">
            <v>1.2823</v>
          </cell>
          <cell r="W178">
            <v>60</v>
          </cell>
          <cell r="X178">
            <v>0</v>
          </cell>
          <cell r="Y178">
            <v>1</v>
          </cell>
          <cell r="Z178">
            <v>0.71818000000000004</v>
          </cell>
          <cell r="AA178">
            <v>75</v>
          </cell>
          <cell r="AB178">
            <v>0.33</v>
          </cell>
          <cell r="AC178">
            <v>1</v>
          </cell>
          <cell r="AD178">
            <v>1.0481800000000001</v>
          </cell>
          <cell r="AE178">
            <v>71</v>
          </cell>
          <cell r="AF178">
            <v>0</v>
          </cell>
          <cell r="AG178">
            <v>19</v>
          </cell>
          <cell r="AH178">
            <v>1.5007699999999999</v>
          </cell>
          <cell r="AI178">
            <v>88</v>
          </cell>
          <cell r="AJ178">
            <v>3.8312499999999998</v>
          </cell>
          <cell r="AK178">
            <v>56</v>
          </cell>
          <cell r="AL178">
            <v>16.776309999999999</v>
          </cell>
          <cell r="AM178">
            <v>86</v>
          </cell>
          <cell r="AN178">
            <v>1569963</v>
          </cell>
          <cell r="AO178">
            <v>294</v>
          </cell>
          <cell r="AP178">
            <v>93582168</v>
          </cell>
          <cell r="AQ178">
            <v>314</v>
          </cell>
          <cell r="AR178">
            <v>0.11</v>
          </cell>
          <cell r="AS178">
            <v>7.6166674797246467E-2</v>
          </cell>
          <cell r="AT178">
            <v>0.04</v>
          </cell>
          <cell r="AU178">
            <v>0.15</v>
          </cell>
          <cell r="AV178">
            <v>160026</v>
          </cell>
          <cell r="AW178">
            <v>166</v>
          </cell>
          <cell r="AX178">
            <v>58191</v>
          </cell>
          <cell r="AY178">
            <v>65</v>
          </cell>
          <cell r="AZ178">
            <v>2013</v>
          </cell>
          <cell r="BA178">
            <v>2012</v>
          </cell>
          <cell r="BB178">
            <v>0</v>
          </cell>
          <cell r="BC178">
            <v>267</v>
          </cell>
          <cell r="BD178">
            <v>93582168</v>
          </cell>
          <cell r="BE178">
            <v>317</v>
          </cell>
          <cell r="BF178">
            <v>362.3</v>
          </cell>
          <cell r="BG178">
            <v>283</v>
          </cell>
          <cell r="BH178">
            <v>258300.21529119514</v>
          </cell>
          <cell r="BI178">
            <v>214</v>
          </cell>
          <cell r="BJ178">
            <v>0</v>
          </cell>
          <cell r="BK178">
            <v>267</v>
          </cell>
          <cell r="BL178">
            <v>258300.21529119514</v>
          </cell>
          <cell r="BM178">
            <v>236</v>
          </cell>
          <cell r="BN178">
            <v>0</v>
          </cell>
          <cell r="BO178">
            <v>267</v>
          </cell>
          <cell r="BP178">
            <v>505344</v>
          </cell>
          <cell r="BQ178">
            <v>314</v>
          </cell>
          <cell r="BR178">
            <v>413813</v>
          </cell>
          <cell r="BS178">
            <v>307</v>
          </cell>
          <cell r="BT178">
            <v>178478</v>
          </cell>
          <cell r="BU178">
            <v>92</v>
          </cell>
          <cell r="BV178">
            <v>110330</v>
          </cell>
          <cell r="BW178">
            <v>279</v>
          </cell>
          <cell r="BX178">
            <v>0</v>
          </cell>
          <cell r="BY178">
            <v>6</v>
          </cell>
          <cell r="BZ178">
            <v>1207965</v>
          </cell>
          <cell r="CA178">
            <v>298</v>
          </cell>
          <cell r="CB178">
            <v>3462</v>
          </cell>
          <cell r="CC178">
            <v>324</v>
          </cell>
          <cell r="CD178">
            <v>120000</v>
          </cell>
          <cell r="CE178">
            <v>228</v>
          </cell>
          <cell r="CF178">
            <v>0</v>
          </cell>
          <cell r="CG178">
            <v>2</v>
          </cell>
          <cell r="CH178">
            <v>67209</v>
          </cell>
          <cell r="CI178">
            <v>180</v>
          </cell>
          <cell r="CJ178">
            <v>30882</v>
          </cell>
          <cell r="CK178">
            <v>294</v>
          </cell>
          <cell r="CL178">
            <v>98091</v>
          </cell>
          <cell r="CM178">
            <v>217</v>
          </cell>
          <cell r="CN178">
            <v>0</v>
          </cell>
          <cell r="CO178">
            <v>19</v>
          </cell>
          <cell r="CP178">
            <v>140445</v>
          </cell>
          <cell r="CQ178">
            <v>149</v>
          </cell>
          <cell r="CR178">
            <v>1569963</v>
          </cell>
          <cell r="CS178">
            <v>294</v>
          </cell>
          <cell r="CT178">
            <v>362.3</v>
          </cell>
          <cell r="CU178">
            <v>283</v>
          </cell>
          <cell r="CV178">
            <v>5768</v>
          </cell>
          <cell r="CW178">
            <v>184</v>
          </cell>
          <cell r="CX178">
            <v>2089746</v>
          </cell>
          <cell r="CY178">
            <v>287</v>
          </cell>
          <cell r="CZ178">
            <v>379.8</v>
          </cell>
          <cell r="DA178">
            <v>278</v>
          </cell>
          <cell r="DB178">
            <v>5883</v>
          </cell>
          <cell r="DC178">
            <v>185</v>
          </cell>
          <cell r="DD178">
            <v>2234363</v>
          </cell>
          <cell r="DE178">
            <v>280</v>
          </cell>
          <cell r="DF178">
            <v>144617</v>
          </cell>
          <cell r="DG178">
            <v>77</v>
          </cell>
          <cell r="DH178">
            <v>0</v>
          </cell>
          <cell r="DI178">
            <v>223</v>
          </cell>
          <cell r="DJ178" t="str">
            <v>No Guar</v>
          </cell>
          <cell r="DK178">
            <v>459.1</v>
          </cell>
          <cell r="DL178">
            <v>438.8</v>
          </cell>
          <cell r="DM178">
            <v>408.4</v>
          </cell>
          <cell r="DN178">
            <v>419.6</v>
          </cell>
          <cell r="DO178">
            <v>395.3</v>
          </cell>
          <cell r="DP178">
            <v>391.5</v>
          </cell>
          <cell r="DQ178">
            <v>392.5</v>
          </cell>
          <cell r="DR178">
            <v>294</v>
          </cell>
          <cell r="DS178">
            <v>373</v>
          </cell>
          <cell r="DT178">
            <v>294</v>
          </cell>
          <cell r="DU178">
            <v>349.9</v>
          </cell>
          <cell r="DV178">
            <v>304</v>
          </cell>
          <cell r="DW178">
            <v>326.60000000000002</v>
          </cell>
          <cell r="DX178">
            <v>310</v>
          </cell>
          <cell r="DY178">
            <v>357.5</v>
          </cell>
          <cell r="DZ178">
            <v>295</v>
          </cell>
          <cell r="EA178">
            <v>347.1</v>
          </cell>
          <cell r="EB178">
            <v>299</v>
          </cell>
          <cell r="EC178">
            <v>361.5</v>
          </cell>
          <cell r="ED178">
            <v>289</v>
          </cell>
          <cell r="EE178">
            <v>362.3</v>
          </cell>
          <cell r="EF178">
            <v>283</v>
          </cell>
          <cell r="EG178">
            <v>379.8</v>
          </cell>
          <cell r="EH178">
            <v>278</v>
          </cell>
          <cell r="EI178">
            <v>4133.657187993681</v>
          </cell>
          <cell r="EJ178">
            <v>203</v>
          </cell>
          <cell r="EK178">
            <v>3180.5292259083726</v>
          </cell>
          <cell r="EL178">
            <v>222</v>
          </cell>
          <cell r="EM178">
            <v>829250</v>
          </cell>
          <cell r="EN178">
            <v>1806.2513613591809</v>
          </cell>
          <cell r="EO178">
            <v>1042944</v>
          </cell>
          <cell r="EP178">
            <v>2376.8094804010939</v>
          </cell>
          <cell r="EQ178">
            <v>1069757</v>
          </cell>
          <cell r="ER178">
            <v>2619.385406464251</v>
          </cell>
          <cell r="ES178">
            <v>1110110</v>
          </cell>
          <cell r="ET178">
            <v>2645.6387035271687</v>
          </cell>
          <cell r="EU178">
            <v>1282990</v>
          </cell>
          <cell r="EV178">
            <v>3245.6109284088034</v>
          </cell>
          <cell r="EW178">
            <v>1023138</v>
          </cell>
          <cell r="EX178">
            <v>2613.3793103448274</v>
          </cell>
          <cell r="EY178">
            <v>686463</v>
          </cell>
          <cell r="EZ178">
            <v>1748.9503184713376</v>
          </cell>
          <cell r="FA178">
            <v>653149</v>
          </cell>
          <cell r="FB178">
            <v>1664.0738853503185</v>
          </cell>
          <cell r="FC178">
            <v>824790</v>
          </cell>
          <cell r="FD178">
            <v>2211.2332439678285</v>
          </cell>
          <cell r="FE178">
            <v>839938</v>
          </cell>
          <cell r="FF178">
            <v>2400.5087167762217</v>
          </cell>
          <cell r="FG178">
            <v>1126856</v>
          </cell>
          <cell r="FH178">
            <v>3450.2633190447027</v>
          </cell>
          <cell r="FI178">
            <v>1125052</v>
          </cell>
          <cell r="FJ178">
            <v>3146.9986013986013</v>
          </cell>
          <cell r="FK178">
            <v>1093683</v>
          </cell>
          <cell r="FL178">
            <v>3018.7220535467845</v>
          </cell>
          <cell r="FM178">
            <v>1160555</v>
          </cell>
          <cell r="FN178">
            <v>3055.7003686150606</v>
          </cell>
          <cell r="FO178">
            <v>0.25485954219634988</v>
          </cell>
          <cell r="FP178">
            <v>0.28801322888450048</v>
          </cell>
          <cell r="FQ178">
            <v>0.27476058935407605</v>
          </cell>
          <cell r="FR178">
            <v>0.27764799923166655</v>
          </cell>
          <cell r="FS178">
            <v>0.31140700265875204</v>
          </cell>
          <cell r="FT178">
            <v>0.25132165569892634</v>
          </cell>
          <cell r="FU178">
            <v>0.17733690454601114</v>
          </cell>
          <cell r="FV178">
            <v>0.20984322536101346</v>
          </cell>
          <cell r="FW178">
            <v>0.28732370815109759</v>
          </cell>
          <cell r="FX178">
            <v>0.26148290429330584</v>
          </cell>
          <cell r="FY178">
            <v>0.34907976144303915</v>
          </cell>
          <cell r="FZ178">
            <v>0.34518011069141435</v>
          </cell>
          <cell r="GA178">
            <v>0.30820708163063443</v>
          </cell>
          <cell r="GB178">
            <v>0.29525798085142385</v>
          </cell>
          <cell r="GC178">
            <v>2424503</v>
          </cell>
          <cell r="GD178">
            <v>2578223</v>
          </cell>
          <cell r="GE178">
            <v>2823658</v>
          </cell>
          <cell r="GF178">
            <v>2888154</v>
          </cell>
          <cell r="GG178">
            <v>2836988</v>
          </cell>
          <cell r="GH178">
            <v>3047892</v>
          </cell>
          <cell r="GI178">
            <v>3184491</v>
          </cell>
          <cell r="GJ178">
            <v>3112557</v>
          </cell>
          <cell r="GK178">
            <v>2870595</v>
          </cell>
          <cell r="GL178">
            <v>3212210</v>
          </cell>
          <cell r="GM178">
            <v>3228076</v>
          </cell>
          <cell r="GN178">
            <v>3259318.73</v>
          </cell>
          <cell r="GO178">
            <v>3579902</v>
          </cell>
          <cell r="GP178">
            <v>3930647.35</v>
          </cell>
          <cell r="GQ178">
            <v>0.25834340147510154</v>
          </cell>
          <cell r="GR178">
            <v>0.14896531806040306</v>
          </cell>
          <cell r="GS178">
            <v>9.9897829299511701E-2</v>
          </cell>
          <cell r="GT178">
            <v>0.12316113053992753</v>
          </cell>
          <cell r="GU178">
            <v>0.12671226084647791</v>
          </cell>
          <cell r="GV178">
            <v>0.11591817019017221</v>
          </cell>
          <cell r="GW178">
            <v>0.14817740963084985</v>
          </cell>
          <cell r="GX178">
            <v>0.13656289676663638</v>
          </cell>
          <cell r="GY178">
            <v>0.15360127018620331</v>
          </cell>
          <cell r="GZ178">
            <v>11.083333333333334</v>
          </cell>
          <cell r="HA178">
            <v>10.562535693889204</v>
          </cell>
          <cell r="HB178">
            <v>10.002836879432625</v>
          </cell>
          <cell r="HC178">
            <v>10.839457320520067</v>
          </cell>
          <cell r="HD178">
            <v>10.259197324414716</v>
          </cell>
          <cell r="HE178">
            <v>10.356098857294711</v>
          </cell>
          <cell r="HF178">
            <v>10.976315789473684</v>
          </cell>
          <cell r="HG178">
            <v>8.4255813953488374</v>
          </cell>
          <cell r="HH178">
            <v>3609</v>
          </cell>
          <cell r="HI178" t="str">
            <v>Y</v>
          </cell>
        </row>
        <row r="179">
          <cell r="A179">
            <v>174</v>
          </cell>
          <cell r="B179">
            <v>3645</v>
          </cell>
          <cell r="C179" t="str">
            <v>Lewis Central</v>
          </cell>
          <cell r="D179">
            <v>10.228401547588774</v>
          </cell>
          <cell r="E179">
            <v>305</v>
          </cell>
          <cell r="F179">
            <v>5.4</v>
          </cell>
          <cell r="G179">
            <v>1</v>
          </cell>
          <cell r="H179">
            <v>3.4897575544049215</v>
          </cell>
          <cell r="I179">
            <v>296</v>
          </cell>
          <cell r="J179">
            <v>0</v>
          </cell>
          <cell r="K179">
            <v>272</v>
          </cell>
          <cell r="L179">
            <v>1.3386438689130804</v>
          </cell>
          <cell r="M179">
            <v>223</v>
          </cell>
          <cell r="N179">
            <v>0</v>
          </cell>
          <cell r="O179">
            <v>6</v>
          </cell>
          <cell r="P179">
            <v>0.27135538313081314</v>
          </cell>
          <cell r="Q179">
            <v>184</v>
          </cell>
          <cell r="R179">
            <v>0</v>
          </cell>
          <cell r="S179">
            <v>8</v>
          </cell>
          <cell r="T179">
            <v>10.499756930719588</v>
          </cell>
          <cell r="U179">
            <v>305</v>
          </cell>
          <cell r="V179">
            <v>0.5</v>
          </cell>
          <cell r="W179">
            <v>291</v>
          </cell>
          <cell r="X179">
            <v>0</v>
          </cell>
          <cell r="Y179">
            <v>1</v>
          </cell>
          <cell r="Z179">
            <v>0.5</v>
          </cell>
          <cell r="AA179">
            <v>179</v>
          </cell>
          <cell r="AB179">
            <v>0.33</v>
          </cell>
          <cell r="AC179">
            <v>1</v>
          </cell>
          <cell r="AD179">
            <v>0.83000000000000007</v>
          </cell>
          <cell r="AE179">
            <v>170</v>
          </cell>
          <cell r="AF179">
            <v>0</v>
          </cell>
          <cell r="AG179">
            <v>19</v>
          </cell>
          <cell r="AH179">
            <v>1.4602900000000001</v>
          </cell>
          <cell r="AI179">
            <v>92</v>
          </cell>
          <cell r="AJ179">
            <v>2.7902900000000002</v>
          </cell>
          <cell r="AK179">
            <v>129</v>
          </cell>
          <cell r="AL179">
            <v>13.290050000000001</v>
          </cell>
          <cell r="AM179">
            <v>281</v>
          </cell>
          <cell r="AN179">
            <v>12037907</v>
          </cell>
          <cell r="AO179">
            <v>29</v>
          </cell>
          <cell r="AP179">
            <v>896429609</v>
          </cell>
          <cell r="AQ179">
            <v>25</v>
          </cell>
          <cell r="AR179">
            <v>0.06</v>
          </cell>
          <cell r="AS179">
            <v>8.3059939406945227E-2</v>
          </cell>
          <cell r="AT179">
            <v>0</v>
          </cell>
          <cell r="AU179">
            <v>0.06</v>
          </cell>
          <cell r="AV179">
            <v>988068</v>
          </cell>
          <cell r="AW179">
            <v>7</v>
          </cell>
          <cell r="AX179">
            <v>0</v>
          </cell>
          <cell r="AY179">
            <v>89</v>
          </cell>
          <cell r="AZ179">
            <v>2013</v>
          </cell>
          <cell r="BA179">
            <v>2016</v>
          </cell>
          <cell r="BB179">
            <v>54278446</v>
          </cell>
          <cell r="BC179">
            <v>34</v>
          </cell>
          <cell r="BD179">
            <v>950708055</v>
          </cell>
          <cell r="BE179">
            <v>25</v>
          </cell>
          <cell r="BF179">
            <v>2581.6999999999998</v>
          </cell>
          <cell r="BG179">
            <v>32</v>
          </cell>
          <cell r="BH179">
            <v>347224.54545454547</v>
          </cell>
          <cell r="BI179">
            <v>89</v>
          </cell>
          <cell r="BJ179">
            <v>21024.304140682496</v>
          </cell>
          <cell r="BK179">
            <v>74</v>
          </cell>
          <cell r="BL179">
            <v>368248.84959522798</v>
          </cell>
          <cell r="BM179">
            <v>89</v>
          </cell>
          <cell r="BN179">
            <v>5.7092653958843338E-2</v>
          </cell>
          <cell r="BO179">
            <v>92</v>
          </cell>
          <cell r="BP179">
            <v>4840720</v>
          </cell>
          <cell r="BQ179">
            <v>25</v>
          </cell>
          <cell r="BR179">
            <v>3128322</v>
          </cell>
          <cell r="BS179">
            <v>32</v>
          </cell>
          <cell r="BT179">
            <v>0</v>
          </cell>
          <cell r="BU179">
            <v>272</v>
          </cell>
          <cell r="BV179">
            <v>1200000</v>
          </cell>
          <cell r="BW179">
            <v>26</v>
          </cell>
          <cell r="BX179">
            <v>0</v>
          </cell>
          <cell r="BY179">
            <v>6</v>
          </cell>
          <cell r="BZ179">
            <v>9169042</v>
          </cell>
          <cell r="CA179">
            <v>30</v>
          </cell>
          <cell r="CB179">
            <v>243251</v>
          </cell>
          <cell r="CC179">
            <v>60</v>
          </cell>
          <cell r="CD179">
            <v>448216</v>
          </cell>
          <cell r="CE179">
            <v>50</v>
          </cell>
          <cell r="CF179">
            <v>0</v>
          </cell>
          <cell r="CG179">
            <v>2</v>
          </cell>
          <cell r="CH179">
            <v>475354</v>
          </cell>
          <cell r="CI179">
            <v>32</v>
          </cell>
          <cell r="CJ179">
            <v>313734</v>
          </cell>
          <cell r="CK179">
            <v>24</v>
          </cell>
          <cell r="CL179">
            <v>789088</v>
          </cell>
          <cell r="CM179">
            <v>29</v>
          </cell>
          <cell r="CN179">
            <v>0</v>
          </cell>
          <cell r="CO179">
            <v>19</v>
          </cell>
          <cell r="CP179">
            <v>1388310</v>
          </cell>
          <cell r="CQ179">
            <v>13</v>
          </cell>
          <cell r="CR179">
            <v>12037907</v>
          </cell>
          <cell r="CS179">
            <v>29</v>
          </cell>
          <cell r="CT179">
            <v>2581.6999999999998</v>
          </cell>
          <cell r="CU179">
            <v>32</v>
          </cell>
          <cell r="CV179">
            <v>5768</v>
          </cell>
          <cell r="CW179">
            <v>184</v>
          </cell>
          <cell r="CX179">
            <v>14891246</v>
          </cell>
          <cell r="CY179">
            <v>32</v>
          </cell>
          <cell r="CZ179">
            <v>2586.1999999999998</v>
          </cell>
          <cell r="DA179">
            <v>32</v>
          </cell>
          <cell r="DB179">
            <v>5883</v>
          </cell>
          <cell r="DC179">
            <v>185</v>
          </cell>
          <cell r="DD179">
            <v>15214615</v>
          </cell>
          <cell r="DE179">
            <v>32</v>
          </cell>
          <cell r="DF179">
            <v>323369</v>
          </cell>
          <cell r="DG179">
            <v>38</v>
          </cell>
          <cell r="DH179">
            <v>0</v>
          </cell>
          <cell r="DI179">
            <v>223</v>
          </cell>
          <cell r="DJ179" t="str">
            <v>No Guar</v>
          </cell>
          <cell r="DK179">
            <v>2614.5</v>
          </cell>
          <cell r="DL179">
            <v>2531.4</v>
          </cell>
          <cell r="DM179">
            <v>2557.6999999999998</v>
          </cell>
          <cell r="DN179">
            <v>2585.5</v>
          </cell>
          <cell r="DO179">
            <v>2615.1</v>
          </cell>
          <cell r="DP179">
            <v>2559.1999999999998</v>
          </cell>
          <cell r="DQ179">
            <v>2563.8000000000002</v>
          </cell>
          <cell r="DR179">
            <v>34</v>
          </cell>
          <cell r="DS179">
            <v>2497</v>
          </cell>
          <cell r="DT179">
            <v>34</v>
          </cell>
          <cell r="DU179">
            <v>2464.6999999999998</v>
          </cell>
          <cell r="DV179">
            <v>34</v>
          </cell>
          <cell r="DW179">
            <v>2478.8000000000002</v>
          </cell>
          <cell r="DX179">
            <v>32</v>
          </cell>
          <cell r="DY179">
            <v>2559.9</v>
          </cell>
          <cell r="DZ179">
            <v>32</v>
          </cell>
          <cell r="EA179">
            <v>2498.6</v>
          </cell>
          <cell r="EB179">
            <v>32</v>
          </cell>
          <cell r="EC179">
            <v>2559.1999999999998</v>
          </cell>
          <cell r="ED179">
            <v>32</v>
          </cell>
          <cell r="EE179">
            <v>2581.6999999999998</v>
          </cell>
          <cell r="EF179">
            <v>32</v>
          </cell>
          <cell r="EG179">
            <v>2586.1999999999998</v>
          </cell>
          <cell r="EH179">
            <v>32</v>
          </cell>
          <cell r="EI179">
            <v>4654.6697857860954</v>
          </cell>
          <cell r="EJ179">
            <v>135</v>
          </cell>
          <cell r="EK179">
            <v>3545.372360992963</v>
          </cell>
          <cell r="EL179">
            <v>145</v>
          </cell>
          <cell r="EM179">
            <v>580458</v>
          </cell>
          <cell r="EN179">
            <v>222.01491681009753</v>
          </cell>
          <cell r="EO179">
            <v>1561910</v>
          </cell>
          <cell r="EP179">
            <v>617.0143003871375</v>
          </cell>
          <cell r="EQ179">
            <v>1598867</v>
          </cell>
          <cell r="ER179">
            <v>625.11905227352702</v>
          </cell>
          <cell r="ES179">
            <v>1827990</v>
          </cell>
          <cell r="ET179">
            <v>707.0160510539547</v>
          </cell>
          <cell r="EU179">
            <v>1997303</v>
          </cell>
          <cell r="EV179">
            <v>763.75779128905208</v>
          </cell>
          <cell r="EW179">
            <v>1924749</v>
          </cell>
          <cell r="EX179">
            <v>752.09010628321357</v>
          </cell>
          <cell r="EY179">
            <v>1899227</v>
          </cell>
          <cell r="EZ179">
            <v>740.78594274124339</v>
          </cell>
          <cell r="FA179">
            <v>2144855</v>
          </cell>
          <cell r="FB179">
            <v>836.59216787580931</v>
          </cell>
          <cell r="FC179">
            <v>2800265</v>
          </cell>
          <cell r="FD179">
            <v>1121.4517420905086</v>
          </cell>
          <cell r="FE179">
            <v>3267535</v>
          </cell>
          <cell r="FF179">
            <v>1325.7333549722077</v>
          </cell>
          <cell r="FG179">
            <v>3096731</v>
          </cell>
          <cell r="FH179">
            <v>1249.2863482330158</v>
          </cell>
          <cell r="FI179">
            <v>2923644</v>
          </cell>
          <cell r="FJ179">
            <v>1142.0930505097856</v>
          </cell>
          <cell r="FK179">
            <v>3307488</v>
          </cell>
          <cell r="FL179">
            <v>1281.1279389549522</v>
          </cell>
          <cell r="FM179">
            <v>3775195</v>
          </cell>
          <cell r="FN179">
            <v>1459.7459593225583</v>
          </cell>
          <cell r="FO179">
            <v>4.2938362310749621E-2</v>
          </cell>
          <cell r="FP179">
            <v>9.9752112573871593E-2</v>
          </cell>
          <cell r="FQ179">
            <v>9.8229057392597185E-2</v>
          </cell>
          <cell r="FR179">
            <v>0.10340593755842425</v>
          </cell>
          <cell r="FS179">
            <v>0.10739804916869206</v>
          </cell>
          <cell r="FT179">
            <v>9.9266610320576515E-2</v>
          </cell>
          <cell r="FU179">
            <v>9.4268879094833086E-2</v>
          </cell>
          <cell r="FV179">
            <v>0.11771587876124229</v>
          </cell>
          <cell r="FW179">
            <v>0.13679126178045994</v>
          </cell>
          <cell r="FX179">
            <v>0.17689689092494834</v>
          </cell>
          <cell r="FY179">
            <v>0.15299506317090913</v>
          </cell>
          <cell r="FZ179">
            <v>0.13168785750994058</v>
          </cell>
          <cell r="GA179">
            <v>0.14139745654657637</v>
          </cell>
          <cell r="GB179">
            <v>0.1513133944682796</v>
          </cell>
          <cell r="GC179">
            <v>12937943</v>
          </cell>
          <cell r="GD179">
            <v>14096004</v>
          </cell>
          <cell r="GE179">
            <v>14678058</v>
          </cell>
          <cell r="GF179">
            <v>15849815</v>
          </cell>
          <cell r="GG179">
            <v>16599897</v>
          </cell>
          <cell r="GH179">
            <v>17464943</v>
          </cell>
          <cell r="GI179">
            <v>18247687</v>
          </cell>
          <cell r="GJ179">
            <v>18220609</v>
          </cell>
          <cell r="GK179">
            <v>20471081</v>
          </cell>
          <cell r="GL179">
            <v>18471410</v>
          </cell>
          <cell r="GM179">
            <v>20240725</v>
          </cell>
          <cell r="GN179">
            <v>22201317.989999998</v>
          </cell>
          <cell r="GO179">
            <v>23003834</v>
          </cell>
          <cell r="GP179">
            <v>24949509.68</v>
          </cell>
          <cell r="GQ179">
            <v>8.3296247992409075E-2</v>
          </cell>
          <cell r="GR179">
            <v>7.704502309068087E-2</v>
          </cell>
          <cell r="GS179">
            <v>8.8606162769813757E-2</v>
          </cell>
          <cell r="GT179">
            <v>0.12453499240993889</v>
          </cell>
          <cell r="GU179">
            <v>0.15194710096095018</v>
          </cell>
          <cell r="GV179">
            <v>0.13713184375896037</v>
          </cell>
          <cell r="GW179">
            <v>0.1122019632988045</v>
          </cell>
          <cell r="GX179">
            <v>0.10985348843563415</v>
          </cell>
          <cell r="GY179">
            <v>0.12618375268504262</v>
          </cell>
          <cell r="GZ179">
            <v>14.141087775982768</v>
          </cell>
          <cell r="HA179">
            <v>14.807949231796927</v>
          </cell>
          <cell r="HB179">
            <v>14.996930289669031</v>
          </cell>
          <cell r="HC179">
            <v>15.633888888888889</v>
          </cell>
          <cell r="HD179">
            <v>14.817610726917595</v>
          </cell>
          <cell r="HE179">
            <v>15.132085283411335</v>
          </cell>
          <cell r="HF179">
            <v>14.953592814371255</v>
          </cell>
          <cell r="HG179">
            <v>13.307731958762886</v>
          </cell>
          <cell r="HH179">
            <v>3645</v>
          </cell>
          <cell r="HI179" t="str">
            <v>Y</v>
          </cell>
        </row>
        <row r="180">
          <cell r="A180">
            <v>175</v>
          </cell>
          <cell r="B180">
            <v>3705</v>
          </cell>
          <cell r="C180" t="str">
            <v>Lineville-Clio</v>
          </cell>
          <cell r="D180">
            <v>13.145197668776134</v>
          </cell>
          <cell r="E180">
            <v>111</v>
          </cell>
          <cell r="F180">
            <v>5.4</v>
          </cell>
          <cell r="G180">
            <v>1</v>
          </cell>
          <cell r="H180">
            <v>5.959015083567694</v>
          </cell>
          <cell r="I180">
            <v>25</v>
          </cell>
          <cell r="J180">
            <v>0</v>
          </cell>
          <cell r="K180">
            <v>272</v>
          </cell>
          <cell r="L180">
            <v>1.7861735546567927</v>
          </cell>
          <cell r="M180">
            <v>161</v>
          </cell>
          <cell r="N180">
            <v>0</v>
          </cell>
          <cell r="O180">
            <v>6</v>
          </cell>
          <cell r="P180">
            <v>0.7313256234946881</v>
          </cell>
          <cell r="Q180">
            <v>95</v>
          </cell>
          <cell r="R180">
            <v>0</v>
          </cell>
          <cell r="S180">
            <v>8</v>
          </cell>
          <cell r="T180">
            <v>13.876523292270823</v>
          </cell>
          <cell r="U180">
            <v>104</v>
          </cell>
          <cell r="V180">
            <v>3.7265000000000001</v>
          </cell>
          <cell r="W180">
            <v>1</v>
          </cell>
          <cell r="X180">
            <v>0</v>
          </cell>
          <cell r="Y180">
            <v>1</v>
          </cell>
          <cell r="Z180">
            <v>0.66998999999999997</v>
          </cell>
          <cell r="AA180">
            <v>155</v>
          </cell>
          <cell r="AB180">
            <v>0</v>
          </cell>
          <cell r="AC180">
            <v>329</v>
          </cell>
          <cell r="AD180">
            <v>0.66998999999999997</v>
          </cell>
          <cell r="AE180">
            <v>196</v>
          </cell>
          <cell r="AF180">
            <v>0</v>
          </cell>
          <cell r="AG180">
            <v>19</v>
          </cell>
          <cell r="AH180">
            <v>1.44858</v>
          </cell>
          <cell r="AI180">
            <v>95</v>
          </cell>
          <cell r="AJ180">
            <v>5.8450699999999998</v>
          </cell>
          <cell r="AK180">
            <v>5</v>
          </cell>
          <cell r="AL180">
            <v>19.721589999999999</v>
          </cell>
          <cell r="AM180">
            <v>19</v>
          </cell>
          <cell r="AN180">
            <v>635071</v>
          </cell>
          <cell r="AO180">
            <v>356</v>
          </cell>
          <cell r="AP180">
            <v>32201798</v>
          </cell>
          <cell r="AQ180">
            <v>358</v>
          </cell>
          <cell r="AR180">
            <v>0.1</v>
          </cell>
          <cell r="AS180">
            <v>9.7964126208913024E-2</v>
          </cell>
          <cell r="AT180">
            <v>0</v>
          </cell>
          <cell r="AU180">
            <v>0.1</v>
          </cell>
          <cell r="AV180">
            <v>24152</v>
          </cell>
          <cell r="AW180">
            <v>282</v>
          </cell>
          <cell r="AX180">
            <v>0</v>
          </cell>
          <cell r="AY180">
            <v>89</v>
          </cell>
          <cell r="AZ180">
            <v>2016</v>
          </cell>
          <cell r="BA180">
            <v>2015</v>
          </cell>
          <cell r="BB180">
            <v>0</v>
          </cell>
          <cell r="BC180">
            <v>267</v>
          </cell>
          <cell r="BD180">
            <v>32201798</v>
          </cell>
          <cell r="BE180">
            <v>358</v>
          </cell>
          <cell r="BF180">
            <v>95.6</v>
          </cell>
          <cell r="BG180">
            <v>356</v>
          </cell>
          <cell r="BH180">
            <v>336838.89121338911</v>
          </cell>
          <cell r="BI180">
            <v>96</v>
          </cell>
          <cell r="BJ180">
            <v>0</v>
          </cell>
          <cell r="BK180">
            <v>267</v>
          </cell>
          <cell r="BL180">
            <v>336838.89121338911</v>
          </cell>
          <cell r="BM180">
            <v>117</v>
          </cell>
          <cell r="BN180">
            <v>0</v>
          </cell>
          <cell r="BO180">
            <v>267</v>
          </cell>
          <cell r="BP180">
            <v>173890</v>
          </cell>
          <cell r="BQ180">
            <v>358</v>
          </cell>
          <cell r="BR180">
            <v>191891</v>
          </cell>
          <cell r="BS180">
            <v>354</v>
          </cell>
          <cell r="BT180">
            <v>0</v>
          </cell>
          <cell r="BU180">
            <v>272</v>
          </cell>
          <cell r="BV180">
            <v>57518</v>
          </cell>
          <cell r="BW180">
            <v>298</v>
          </cell>
          <cell r="BX180">
            <v>0</v>
          </cell>
          <cell r="BY180">
            <v>6</v>
          </cell>
          <cell r="BZ180">
            <v>423299</v>
          </cell>
          <cell r="CA180">
            <v>358</v>
          </cell>
          <cell r="CB180">
            <v>23550</v>
          </cell>
          <cell r="CC180">
            <v>246</v>
          </cell>
          <cell r="CD180">
            <v>120000</v>
          </cell>
          <cell r="CE180">
            <v>228</v>
          </cell>
          <cell r="CF180">
            <v>0</v>
          </cell>
          <cell r="CG180">
            <v>2</v>
          </cell>
          <cell r="CH180">
            <v>21575</v>
          </cell>
          <cell r="CI180">
            <v>229</v>
          </cell>
          <cell r="CJ180">
            <v>0</v>
          </cell>
          <cell r="CK180">
            <v>329</v>
          </cell>
          <cell r="CL180">
            <v>21575</v>
          </cell>
          <cell r="CM180">
            <v>340</v>
          </cell>
          <cell r="CN180">
            <v>0</v>
          </cell>
          <cell r="CO180">
            <v>19</v>
          </cell>
          <cell r="CP180">
            <v>46647</v>
          </cell>
          <cell r="CQ180">
            <v>177</v>
          </cell>
          <cell r="CR180">
            <v>635071</v>
          </cell>
          <cell r="CS180">
            <v>356</v>
          </cell>
          <cell r="CT180">
            <v>95.6</v>
          </cell>
          <cell r="CU180">
            <v>356</v>
          </cell>
          <cell r="CV180">
            <v>5943</v>
          </cell>
          <cell r="CW180">
            <v>1</v>
          </cell>
          <cell r="CX180">
            <v>568151</v>
          </cell>
          <cell r="CY180">
            <v>357</v>
          </cell>
          <cell r="CZ180">
            <v>82.2</v>
          </cell>
          <cell r="DA180">
            <v>357</v>
          </cell>
          <cell r="DB180">
            <v>6058</v>
          </cell>
          <cell r="DC180">
            <v>1</v>
          </cell>
          <cell r="DD180">
            <v>573833</v>
          </cell>
          <cell r="DE180">
            <v>356</v>
          </cell>
          <cell r="DF180">
            <v>5682</v>
          </cell>
          <cell r="DG180">
            <v>274</v>
          </cell>
          <cell r="DH180">
            <v>75865</v>
          </cell>
          <cell r="DI180">
            <v>109</v>
          </cell>
          <cell r="DJ180" t="str">
            <v>101</v>
          </cell>
          <cell r="DK180">
            <v>117.2</v>
          </cell>
          <cell r="DL180">
            <v>115.7</v>
          </cell>
          <cell r="DM180">
            <v>114.3</v>
          </cell>
          <cell r="DN180">
            <v>113.4</v>
          </cell>
          <cell r="DO180">
            <v>113.2</v>
          </cell>
          <cell r="DP180">
            <v>99.5</v>
          </cell>
          <cell r="DQ180">
            <v>94.7</v>
          </cell>
          <cell r="DR180">
            <v>370</v>
          </cell>
          <cell r="DS180">
            <v>104.3</v>
          </cell>
          <cell r="DT180">
            <v>368</v>
          </cell>
          <cell r="DU180">
            <v>104.8</v>
          </cell>
          <cell r="DV180">
            <v>368</v>
          </cell>
          <cell r="DW180">
            <v>91.9</v>
          </cell>
          <cell r="DX180">
            <v>362</v>
          </cell>
          <cell r="DY180">
            <v>86.1</v>
          </cell>
          <cell r="DZ180">
            <v>362</v>
          </cell>
          <cell r="EA180">
            <v>95.8</v>
          </cell>
          <cell r="EB180">
            <v>361</v>
          </cell>
          <cell r="EC180">
            <v>89.2</v>
          </cell>
          <cell r="ED180">
            <v>359</v>
          </cell>
          <cell r="EE180">
            <v>95.6</v>
          </cell>
          <cell r="EF180">
            <v>359</v>
          </cell>
          <cell r="EG180">
            <v>82.2</v>
          </cell>
          <cell r="EH180">
            <v>357</v>
          </cell>
          <cell r="EI180">
            <v>7725.9245742092453</v>
          </cell>
          <cell r="EJ180">
            <v>10</v>
          </cell>
          <cell r="EK180">
            <v>5149.6228710462283</v>
          </cell>
          <cell r="EL180">
            <v>29</v>
          </cell>
          <cell r="EM180">
            <v>57097</v>
          </cell>
          <cell r="EN180">
            <v>487.17576791808875</v>
          </cell>
          <cell r="EO180">
            <v>137562</v>
          </cell>
          <cell r="EP180">
            <v>1188.9541918755401</v>
          </cell>
          <cell r="EQ180">
            <v>142783</v>
          </cell>
          <cell r="ER180">
            <v>1249.1951006124234</v>
          </cell>
          <cell r="ES180">
            <v>172124</v>
          </cell>
          <cell r="ET180">
            <v>1517.8483245149912</v>
          </cell>
          <cell r="EU180">
            <v>208170</v>
          </cell>
          <cell r="EV180">
            <v>1838.9575971731449</v>
          </cell>
          <cell r="EW180">
            <v>210741</v>
          </cell>
          <cell r="EX180">
            <v>2118</v>
          </cell>
          <cell r="EY180">
            <v>196144</v>
          </cell>
          <cell r="EZ180">
            <v>2071.2143611404435</v>
          </cell>
          <cell r="FA180">
            <v>171154</v>
          </cell>
          <cell r="FB180">
            <v>1807.3284054910243</v>
          </cell>
          <cell r="FC180">
            <v>128141</v>
          </cell>
          <cell r="FD180">
            <v>1228.5810162991372</v>
          </cell>
          <cell r="FE180">
            <v>142692</v>
          </cell>
          <cell r="FF180">
            <v>1361.5648854961833</v>
          </cell>
          <cell r="FG180">
            <v>132651</v>
          </cell>
          <cell r="FH180">
            <v>1443.4276387377583</v>
          </cell>
          <cell r="FI180">
            <v>82497</v>
          </cell>
          <cell r="FJ180">
            <v>958.15331010452962</v>
          </cell>
          <cell r="FK180">
            <v>47164</v>
          </cell>
          <cell r="FL180">
            <v>493.34728033472805</v>
          </cell>
          <cell r="FM180">
            <v>3527</v>
          </cell>
          <cell r="FN180">
            <v>42.907542579075425</v>
          </cell>
          <cell r="FO180">
            <v>7.4263632840037355E-2</v>
          </cell>
          <cell r="FP180">
            <v>0.1572672750262375</v>
          </cell>
          <cell r="FQ180">
            <v>0.15151126070679719</v>
          </cell>
          <cell r="FR180">
            <v>0.16577147144283896</v>
          </cell>
          <cell r="FS180">
            <v>0.18440972852783155</v>
          </cell>
          <cell r="FT180">
            <v>0.17978920894488448</v>
          </cell>
          <cell r="FU180">
            <v>0.16275025224364081</v>
          </cell>
          <cell r="FV180">
            <v>0.16904900182922253</v>
          </cell>
          <cell r="FW180">
            <v>0.12136943510707118</v>
          </cell>
          <cell r="FX180">
            <v>0.10327494750921168</v>
          </cell>
          <cell r="FY180">
            <v>6.8749076830984274E-2</v>
          </cell>
          <cell r="FZ180">
            <v>4.8667296434551408E-2</v>
          </cell>
          <cell r="GA180">
            <v>2.5933607676928525E-2</v>
          </cell>
          <cell r="GB180">
            <v>2.4675432706834804E-3</v>
          </cell>
          <cell r="GC180">
            <v>711745</v>
          </cell>
          <cell r="GD180">
            <v>737140</v>
          </cell>
          <cell r="GE180">
            <v>799609</v>
          </cell>
          <cell r="GF180">
            <v>866197</v>
          </cell>
          <cell r="GG180">
            <v>920675</v>
          </cell>
          <cell r="GH180">
            <v>961415</v>
          </cell>
          <cell r="GI180">
            <v>1009040</v>
          </cell>
          <cell r="GJ180">
            <v>1012452</v>
          </cell>
          <cell r="GK180">
            <v>1055793</v>
          </cell>
          <cell r="GL180">
            <v>1381671</v>
          </cell>
          <cell r="GM180">
            <v>1929495</v>
          </cell>
          <cell r="GN180">
            <v>1695121.9</v>
          </cell>
          <cell r="GO180">
            <v>1866163</v>
          </cell>
          <cell r="GP180">
            <v>1429356.9</v>
          </cell>
          <cell r="GQ180">
            <v>0.25425721746930274</v>
          </cell>
          <cell r="GR180">
            <v>0.21847651603025592</v>
          </cell>
          <cell r="GS180">
            <v>0.11086619756302456</v>
          </cell>
          <cell r="GT180">
            <v>3.4576864926302041E-2</v>
          </cell>
          <cell r="GU180">
            <v>9.72060934050029E-2</v>
          </cell>
          <cell r="GV180">
            <v>7.0368252165852171E-2</v>
          </cell>
          <cell r="GW180">
            <v>3.2212036127809152E-2</v>
          </cell>
          <cell r="GX180">
            <v>3.3796322138657915E-2</v>
          </cell>
          <cell r="GY180">
            <v>4.9352538619653427E-5</v>
          </cell>
          <cell r="GZ180">
            <v>5.5</v>
          </cell>
          <cell r="HA180">
            <v>5.4874999999999998</v>
          </cell>
          <cell r="HB180">
            <v>5.9317406143344709</v>
          </cell>
          <cell r="HC180">
            <v>5.1862068965517247</v>
          </cell>
          <cell r="HD180">
            <v>5.8848920863309351</v>
          </cell>
          <cell r="HE180">
            <v>5.3768115942028984</v>
          </cell>
          <cell r="HF180">
            <v>5.8832684824902719</v>
          </cell>
          <cell r="HG180">
            <v>6.3733333333333331</v>
          </cell>
          <cell r="HH180">
            <v>3705</v>
          </cell>
          <cell r="HI180" t="str">
            <v>Y</v>
          </cell>
        </row>
        <row r="181">
          <cell r="A181">
            <v>176</v>
          </cell>
          <cell r="B181">
            <v>3715</v>
          </cell>
          <cell r="C181" t="str">
            <v>Linn-Mar</v>
          </cell>
          <cell r="D181">
            <v>13.300567355697574</v>
          </cell>
          <cell r="E181">
            <v>102</v>
          </cell>
          <cell r="F181">
            <v>5.4</v>
          </cell>
          <cell r="G181">
            <v>1</v>
          </cell>
          <cell r="H181">
            <v>4.5560928999739057</v>
          </cell>
          <cell r="I181">
            <v>170</v>
          </cell>
          <cell r="J181">
            <v>0.85472564019649377</v>
          </cell>
          <cell r="K181">
            <v>84</v>
          </cell>
          <cell r="L181">
            <v>2.489748939959517</v>
          </cell>
          <cell r="M181">
            <v>90</v>
          </cell>
          <cell r="N181">
            <v>0</v>
          </cell>
          <cell r="O181">
            <v>6</v>
          </cell>
          <cell r="P181">
            <v>1.8177349548025112</v>
          </cell>
          <cell r="Q181">
            <v>15</v>
          </cell>
          <cell r="R181">
            <v>0</v>
          </cell>
          <cell r="S181">
            <v>8</v>
          </cell>
          <cell r="T181">
            <v>15.118302310500084</v>
          </cell>
          <cell r="U181">
            <v>40</v>
          </cell>
          <cell r="V181">
            <v>1.1466799999999999</v>
          </cell>
          <cell r="W181">
            <v>90</v>
          </cell>
          <cell r="X181">
            <v>0</v>
          </cell>
          <cell r="Y181">
            <v>1</v>
          </cell>
          <cell r="Z181">
            <v>0.67</v>
          </cell>
          <cell r="AA181">
            <v>81</v>
          </cell>
          <cell r="AB181">
            <v>0.33</v>
          </cell>
          <cell r="AC181">
            <v>1</v>
          </cell>
          <cell r="AD181">
            <v>1</v>
          </cell>
          <cell r="AE181">
            <v>78</v>
          </cell>
          <cell r="AF181">
            <v>0.13500000000000001</v>
          </cell>
          <cell r="AG181">
            <v>1</v>
          </cell>
          <cell r="AH181">
            <v>2.3384100000000001</v>
          </cell>
          <cell r="AI181">
            <v>36</v>
          </cell>
          <cell r="AJ181">
            <v>4.6200899999999994</v>
          </cell>
          <cell r="AK181">
            <v>30</v>
          </cell>
          <cell r="AL181">
            <v>19.738389999999999</v>
          </cell>
          <cell r="AM181">
            <v>18</v>
          </cell>
          <cell r="AN181">
            <v>30261870</v>
          </cell>
          <cell r="AO181">
            <v>12</v>
          </cell>
          <cell r="AP181">
            <v>1525326887</v>
          </cell>
          <cell r="AQ181">
            <v>14</v>
          </cell>
          <cell r="AR181">
            <v>0</v>
          </cell>
          <cell r="AS181">
            <v>7.4585463231433807E-2</v>
          </cell>
          <cell r="AT181">
            <v>0</v>
          </cell>
          <cell r="AU181">
            <v>0</v>
          </cell>
          <cell r="AV181">
            <v>0</v>
          </cell>
          <cell r="AW181">
            <v>284</v>
          </cell>
          <cell r="AX181">
            <v>0</v>
          </cell>
          <cell r="AY181">
            <v>89</v>
          </cell>
          <cell r="AZ181">
            <v>2015</v>
          </cell>
          <cell r="BA181">
            <v>2016</v>
          </cell>
          <cell r="BB181">
            <v>46241476</v>
          </cell>
          <cell r="BC181">
            <v>45</v>
          </cell>
          <cell r="BD181">
            <v>1571568363</v>
          </cell>
          <cell r="BE181">
            <v>14</v>
          </cell>
          <cell r="BF181">
            <v>6490.9</v>
          </cell>
          <cell r="BG181">
            <v>11</v>
          </cell>
          <cell r="BH181">
            <v>234994.66745751747</v>
          </cell>
          <cell r="BI181">
            <v>258</v>
          </cell>
          <cell r="BJ181">
            <v>7124.0468964242255</v>
          </cell>
          <cell r="BK181">
            <v>160</v>
          </cell>
          <cell r="BL181">
            <v>242118.71435394167</v>
          </cell>
          <cell r="BM181">
            <v>262</v>
          </cell>
          <cell r="BN181">
            <v>2.94237763298624E-2</v>
          </cell>
          <cell r="BO181">
            <v>153</v>
          </cell>
          <cell r="BP181">
            <v>8236765</v>
          </cell>
          <cell r="BQ181">
            <v>14</v>
          </cell>
          <cell r="BR181">
            <v>6949531</v>
          </cell>
          <cell r="BS181">
            <v>12</v>
          </cell>
          <cell r="BT181">
            <v>1303736</v>
          </cell>
          <cell r="BU181">
            <v>13</v>
          </cell>
          <cell r="BV181">
            <v>3797681</v>
          </cell>
          <cell r="BW181">
            <v>11</v>
          </cell>
          <cell r="BX181">
            <v>0</v>
          </cell>
          <cell r="BY181">
            <v>6</v>
          </cell>
          <cell r="BZ181">
            <v>20287713</v>
          </cell>
          <cell r="CA181">
            <v>14</v>
          </cell>
          <cell r="CB181">
            <v>2772640</v>
          </cell>
          <cell r="CC181">
            <v>8</v>
          </cell>
          <cell r="CD181">
            <v>1749061</v>
          </cell>
          <cell r="CE181">
            <v>9</v>
          </cell>
          <cell r="CF181">
            <v>0</v>
          </cell>
          <cell r="CG181">
            <v>2</v>
          </cell>
          <cell r="CH181">
            <v>1052951</v>
          </cell>
          <cell r="CI181">
            <v>16</v>
          </cell>
          <cell r="CJ181">
            <v>518618</v>
          </cell>
          <cell r="CK181">
            <v>14</v>
          </cell>
          <cell r="CL181">
            <v>1571569</v>
          </cell>
          <cell r="CM181">
            <v>15</v>
          </cell>
          <cell r="CN181">
            <v>205919</v>
          </cell>
          <cell r="CO181">
            <v>3</v>
          </cell>
          <cell r="CP181">
            <v>3674968</v>
          </cell>
          <cell r="CQ181">
            <v>4</v>
          </cell>
          <cell r="CR181">
            <v>30261870</v>
          </cell>
          <cell r="CS181">
            <v>12</v>
          </cell>
          <cell r="CT181">
            <v>6490.9</v>
          </cell>
          <cell r="CU181">
            <v>11</v>
          </cell>
          <cell r="CV181">
            <v>5769</v>
          </cell>
          <cell r="CW181">
            <v>181</v>
          </cell>
          <cell r="CX181">
            <v>37446002</v>
          </cell>
          <cell r="CY181">
            <v>11</v>
          </cell>
          <cell r="CZ181">
            <v>6600.6</v>
          </cell>
          <cell r="DA181">
            <v>11</v>
          </cell>
          <cell r="DB181">
            <v>5884</v>
          </cell>
          <cell r="DC181">
            <v>182</v>
          </cell>
          <cell r="DD181">
            <v>38837930</v>
          </cell>
          <cell r="DE181">
            <v>11</v>
          </cell>
          <cell r="DF181">
            <v>1391928</v>
          </cell>
          <cell r="DG181">
            <v>9</v>
          </cell>
          <cell r="DH181">
            <v>0</v>
          </cell>
          <cell r="DI181">
            <v>223</v>
          </cell>
          <cell r="DJ181" t="str">
            <v>No Guar</v>
          </cell>
          <cell r="DK181">
            <v>4097.1000000000004</v>
          </cell>
          <cell r="DL181">
            <v>4311.8999999999996</v>
          </cell>
          <cell r="DM181">
            <v>4495.6000000000004</v>
          </cell>
          <cell r="DN181">
            <v>4667.6000000000004</v>
          </cell>
          <cell r="DO181">
            <v>4881.1000000000004</v>
          </cell>
          <cell r="DP181">
            <v>4998</v>
          </cell>
          <cell r="DQ181">
            <v>5149.8999999999996</v>
          </cell>
          <cell r="DR181">
            <v>12</v>
          </cell>
          <cell r="DS181">
            <v>5261.1</v>
          </cell>
          <cell r="DT181">
            <v>12</v>
          </cell>
          <cell r="DU181">
            <v>5412.8</v>
          </cell>
          <cell r="DV181">
            <v>12</v>
          </cell>
          <cell r="DW181">
            <v>5628.2</v>
          </cell>
          <cell r="DX181">
            <v>11</v>
          </cell>
          <cell r="DY181">
            <v>5779.9</v>
          </cell>
          <cell r="DZ181">
            <v>11</v>
          </cell>
          <cell r="EA181">
            <v>6196.2</v>
          </cell>
          <cell r="EB181">
            <v>11</v>
          </cell>
          <cell r="EC181">
            <v>6371.6</v>
          </cell>
          <cell r="ED181">
            <v>11</v>
          </cell>
          <cell r="EE181">
            <v>6490.9</v>
          </cell>
          <cell r="EF181">
            <v>11</v>
          </cell>
          <cell r="EG181">
            <v>6600.6</v>
          </cell>
          <cell r="EH181">
            <v>11</v>
          </cell>
          <cell r="EI181">
            <v>4584.7150259067357</v>
          </cell>
          <cell r="EJ181">
            <v>144</v>
          </cell>
          <cell r="EK181">
            <v>3073.6164894100534</v>
          </cell>
          <cell r="EL181">
            <v>242</v>
          </cell>
          <cell r="EM181">
            <v>1299144</v>
          </cell>
          <cell r="EN181">
            <v>317.08867247565348</v>
          </cell>
          <cell r="EO181">
            <v>1065828</v>
          </cell>
          <cell r="EP181">
            <v>247.18291240520423</v>
          </cell>
          <cell r="EQ181">
            <v>1733034</v>
          </cell>
          <cell r="ER181">
            <v>385.495595693567</v>
          </cell>
          <cell r="ES181">
            <v>3565004</v>
          </cell>
          <cell r="ET181">
            <v>763.77667323678111</v>
          </cell>
          <cell r="EU181">
            <v>4399984</v>
          </cell>
          <cell r="EV181">
            <v>901.43287373747717</v>
          </cell>
          <cell r="EW181">
            <v>5208391</v>
          </cell>
          <cell r="EX181">
            <v>1042.095038015206</v>
          </cell>
          <cell r="EY181">
            <v>6455042</v>
          </cell>
          <cell r="EZ181">
            <v>1253.4305520495545</v>
          </cell>
          <cell r="FA181">
            <v>7758906</v>
          </cell>
          <cell r="FB181">
            <v>1506.6129439406591</v>
          </cell>
          <cell r="FC181">
            <v>7259174</v>
          </cell>
          <cell r="FD181">
            <v>1379.7825549789966</v>
          </cell>
          <cell r="FE181">
            <v>7435067</v>
          </cell>
          <cell r="FF181">
            <v>1373.6082988471769</v>
          </cell>
          <cell r="FG181">
            <v>10496940</v>
          </cell>
          <cell r="FH181">
            <v>1865.0616538147187</v>
          </cell>
          <cell r="FI181">
            <v>10977117</v>
          </cell>
          <cell r="FJ181">
            <v>1899.1880482361287</v>
          </cell>
          <cell r="FK181">
            <v>11468002</v>
          </cell>
          <cell r="FL181">
            <v>1766.7814940917285</v>
          </cell>
          <cell r="FM181">
            <v>10733052</v>
          </cell>
          <cell r="FN181">
            <v>1626.0721752567947</v>
          </cell>
          <cell r="FO181">
            <v>5.850801112871061E-2</v>
          </cell>
          <cell r="FP181">
            <v>4.4905308870512008E-2</v>
          </cell>
          <cell r="FQ181">
            <v>6.6943613878355679E-2</v>
          </cell>
          <cell r="FR181">
            <v>0.12548836567515129</v>
          </cell>
          <cell r="FS181">
            <v>0.13614246172271152</v>
          </cell>
          <cell r="FT181">
            <v>0.14673833729095159</v>
          </cell>
          <cell r="FU181">
            <v>0.16846504652280098</v>
          </cell>
          <cell r="FV181">
            <v>0.23294818306772547</v>
          </cell>
          <cell r="FW181">
            <v>0.19984286048968172</v>
          </cell>
          <cell r="FX181">
            <v>0.19284104747200634</v>
          </cell>
          <cell r="FY181">
            <v>0.24715611092680187</v>
          </cell>
          <cell r="FZ181">
            <v>0.23737012907925698</v>
          </cell>
          <cell r="GA181">
            <v>0.21623741717837786</v>
          </cell>
          <cell r="GB181">
            <v>0.19010562670701658</v>
          </cell>
          <cell r="GC181">
            <v>20905405</v>
          </cell>
          <cell r="GD181">
            <v>22669183</v>
          </cell>
          <cell r="GE181">
            <v>24154932</v>
          </cell>
          <cell r="GF181">
            <v>24844036</v>
          </cell>
          <cell r="GG181">
            <v>27918985</v>
          </cell>
          <cell r="GH181">
            <v>30286021</v>
          </cell>
          <cell r="GI181">
            <v>31861761</v>
          </cell>
          <cell r="GJ181">
            <v>33307433</v>
          </cell>
          <cell r="GK181">
            <v>36324410</v>
          </cell>
          <cell r="GL181">
            <v>38555417</v>
          </cell>
          <cell r="GM181">
            <v>42470890</v>
          </cell>
          <cell r="GN181">
            <v>46244727.770000003</v>
          </cell>
          <cell r="GO181">
            <v>52543424</v>
          </cell>
          <cell r="GP181">
            <v>56458360.469999991</v>
          </cell>
          <cell r="GQ181">
            <v>0.11208972117822472</v>
          </cell>
          <cell r="GR181">
            <v>8.8952059237286107E-2</v>
          </cell>
          <cell r="GS181">
            <v>0.11657572485388124</v>
          </cell>
          <cell r="GT181">
            <v>7.2841253037681214E-2</v>
          </cell>
          <cell r="GU181">
            <v>7.0986592047936226E-2</v>
          </cell>
          <cell r="GV181">
            <v>5.2070897033841053E-2</v>
          </cell>
          <cell r="GW181">
            <v>4.8056748834036433E-2</v>
          </cell>
          <cell r="GX181">
            <v>5.7817810351926735E-2</v>
          </cell>
          <cell r="GY181">
            <v>8.0469508837269998E-2</v>
          </cell>
          <cell r="GZ181">
            <v>14.925648273319405</v>
          </cell>
          <cell r="HA181">
            <v>14.199908691434116</v>
          </cell>
          <cell r="HB181">
            <v>14.174411272856869</v>
          </cell>
          <cell r="HC181">
            <v>13.387719077039463</v>
          </cell>
          <cell r="HD181">
            <v>13.892061332102156</v>
          </cell>
          <cell r="HE181">
            <v>13.460038986354776</v>
          </cell>
          <cell r="HF181">
            <v>13.374294398610507</v>
          </cell>
          <cell r="HG181">
            <v>14.887385321100917</v>
          </cell>
          <cell r="HH181">
            <v>3715</v>
          </cell>
          <cell r="HI181" t="str">
            <v>Y</v>
          </cell>
        </row>
        <row r="182">
          <cell r="A182">
            <v>177</v>
          </cell>
          <cell r="B182">
            <v>3744</v>
          </cell>
          <cell r="C182" t="str">
            <v>Lisbon</v>
          </cell>
          <cell r="D182">
            <v>15.01597381564989</v>
          </cell>
          <cell r="E182">
            <v>25</v>
          </cell>
          <cell r="F182">
            <v>5.4</v>
          </cell>
          <cell r="G182">
            <v>1</v>
          </cell>
          <cell r="H182">
            <v>5.2983464129399973</v>
          </cell>
          <cell r="I182">
            <v>76</v>
          </cell>
          <cell r="J182">
            <v>1.1524126982843017</v>
          </cell>
          <cell r="K182">
            <v>49</v>
          </cell>
          <cell r="L182">
            <v>3.1652165396715595</v>
          </cell>
          <cell r="M182">
            <v>44</v>
          </cell>
          <cell r="N182">
            <v>0</v>
          </cell>
          <cell r="O182">
            <v>6</v>
          </cell>
          <cell r="P182">
            <v>0.24384417404863915</v>
          </cell>
          <cell r="Q182">
            <v>195</v>
          </cell>
          <cell r="R182">
            <v>0</v>
          </cell>
          <cell r="S182">
            <v>8</v>
          </cell>
          <cell r="T182">
            <v>15.259817989698529</v>
          </cell>
          <cell r="U182">
            <v>32</v>
          </cell>
          <cell r="V182">
            <v>1.3481700000000001</v>
          </cell>
          <cell r="W182">
            <v>49</v>
          </cell>
          <cell r="X182">
            <v>0</v>
          </cell>
          <cell r="Y182">
            <v>1</v>
          </cell>
          <cell r="Z182">
            <v>0.67</v>
          </cell>
          <cell r="AA182">
            <v>81</v>
          </cell>
          <cell r="AB182">
            <v>0.33</v>
          </cell>
          <cell r="AC182">
            <v>1</v>
          </cell>
          <cell r="AD182">
            <v>1</v>
          </cell>
          <cell r="AE182">
            <v>78</v>
          </cell>
          <cell r="AF182">
            <v>0</v>
          </cell>
          <cell r="AG182">
            <v>19</v>
          </cell>
          <cell r="AH182">
            <v>1.2297199999999999</v>
          </cell>
          <cell r="AI182">
            <v>109</v>
          </cell>
          <cell r="AJ182">
            <v>3.57789</v>
          </cell>
          <cell r="AK182">
            <v>69</v>
          </cell>
          <cell r="AL182">
            <v>18.837710000000001</v>
          </cell>
          <cell r="AM182">
            <v>27</v>
          </cell>
          <cell r="AN182">
            <v>2173759</v>
          </cell>
          <cell r="AO182">
            <v>242</v>
          </cell>
          <cell r="AP182">
            <v>114970965</v>
          </cell>
          <cell r="AQ182">
            <v>278</v>
          </cell>
          <cell r="AR182">
            <v>0.08</v>
          </cell>
          <cell r="AS182">
            <v>6.8717687208253247E-2</v>
          </cell>
          <cell r="AT182">
            <v>0</v>
          </cell>
          <cell r="AU182">
            <v>0.08</v>
          </cell>
          <cell r="AV182">
            <v>218320</v>
          </cell>
          <cell r="AW182">
            <v>126</v>
          </cell>
          <cell r="AX182">
            <v>0</v>
          </cell>
          <cell r="AY182">
            <v>89</v>
          </cell>
          <cell r="AZ182">
            <v>2015</v>
          </cell>
          <cell r="BA182">
            <v>2011</v>
          </cell>
          <cell r="BB182">
            <v>3574380</v>
          </cell>
          <cell r="BC182">
            <v>189</v>
          </cell>
          <cell r="BD182">
            <v>118545345</v>
          </cell>
          <cell r="BE182">
            <v>276</v>
          </cell>
          <cell r="BF182">
            <v>675.2</v>
          </cell>
          <cell r="BG182">
            <v>166</v>
          </cell>
          <cell r="BH182">
            <v>170276.90313981043</v>
          </cell>
          <cell r="BI182">
            <v>345</v>
          </cell>
          <cell r="BJ182">
            <v>5293.8092417061607</v>
          </cell>
          <cell r="BK182">
            <v>190</v>
          </cell>
          <cell r="BL182">
            <v>175570.71238151658</v>
          </cell>
          <cell r="BM182">
            <v>346</v>
          </cell>
          <cell r="BN182">
            <v>3.015200639046603E-2</v>
          </cell>
          <cell r="BO182">
            <v>150</v>
          </cell>
          <cell r="BP182">
            <v>620843</v>
          </cell>
          <cell r="BQ182">
            <v>280</v>
          </cell>
          <cell r="BR182">
            <v>609156</v>
          </cell>
          <cell r="BS182">
            <v>241</v>
          </cell>
          <cell r="BT182">
            <v>132494</v>
          </cell>
          <cell r="BU182">
            <v>109</v>
          </cell>
          <cell r="BV182">
            <v>363908</v>
          </cell>
          <cell r="BW182">
            <v>157</v>
          </cell>
          <cell r="BX182">
            <v>0</v>
          </cell>
          <cell r="BY182">
            <v>6</v>
          </cell>
          <cell r="BZ182">
            <v>1726401</v>
          </cell>
          <cell r="CA182">
            <v>242</v>
          </cell>
          <cell r="CB182">
            <v>28035</v>
          </cell>
          <cell r="CC182">
            <v>233</v>
          </cell>
          <cell r="CD182">
            <v>155000</v>
          </cell>
          <cell r="CE182">
            <v>183</v>
          </cell>
          <cell r="CF182">
            <v>0</v>
          </cell>
          <cell r="CG182">
            <v>2</v>
          </cell>
          <cell r="CH182">
            <v>79425</v>
          </cell>
          <cell r="CI182">
            <v>168</v>
          </cell>
          <cell r="CJ182">
            <v>39120</v>
          </cell>
          <cell r="CK182">
            <v>257</v>
          </cell>
          <cell r="CL182">
            <v>118545</v>
          </cell>
          <cell r="CM182">
            <v>196</v>
          </cell>
          <cell r="CN182">
            <v>0</v>
          </cell>
          <cell r="CO182">
            <v>19</v>
          </cell>
          <cell r="CP182">
            <v>145778</v>
          </cell>
          <cell r="CQ182">
            <v>146</v>
          </cell>
          <cell r="CR182">
            <v>2173759</v>
          </cell>
          <cell r="CS182">
            <v>242</v>
          </cell>
          <cell r="CT182">
            <v>675.2</v>
          </cell>
          <cell r="CU182">
            <v>166</v>
          </cell>
          <cell r="CV182">
            <v>5768</v>
          </cell>
          <cell r="CW182">
            <v>184</v>
          </cell>
          <cell r="CX182">
            <v>3894554</v>
          </cell>
          <cell r="CY182">
            <v>170</v>
          </cell>
          <cell r="CZ182">
            <v>650</v>
          </cell>
          <cell r="DA182">
            <v>173</v>
          </cell>
          <cell r="DB182">
            <v>5883</v>
          </cell>
          <cell r="DC182">
            <v>185</v>
          </cell>
          <cell r="DD182">
            <v>3933500</v>
          </cell>
          <cell r="DE182">
            <v>173</v>
          </cell>
          <cell r="DF182">
            <v>38946</v>
          </cell>
          <cell r="DG182">
            <v>195</v>
          </cell>
          <cell r="DH182">
            <v>109550</v>
          </cell>
          <cell r="DI182">
            <v>80</v>
          </cell>
          <cell r="DJ182" t="str">
            <v>101</v>
          </cell>
          <cell r="DK182">
            <v>582.4</v>
          </cell>
          <cell r="DL182">
            <v>604.5</v>
          </cell>
          <cell r="DM182">
            <v>614.6</v>
          </cell>
          <cell r="DN182">
            <v>630.29999999999995</v>
          </cell>
          <cell r="DO182">
            <v>620.29999999999995</v>
          </cell>
          <cell r="DP182">
            <v>634</v>
          </cell>
          <cell r="DQ182">
            <v>620.29999999999995</v>
          </cell>
          <cell r="DR182">
            <v>209</v>
          </cell>
          <cell r="DS182">
            <v>631</v>
          </cell>
          <cell r="DT182">
            <v>201</v>
          </cell>
          <cell r="DU182">
            <v>640</v>
          </cell>
          <cell r="DV182">
            <v>196</v>
          </cell>
          <cell r="DW182">
            <v>651.5</v>
          </cell>
          <cell r="DX182">
            <v>189</v>
          </cell>
          <cell r="DY182">
            <v>634.20000000000005</v>
          </cell>
          <cell r="DZ182">
            <v>193</v>
          </cell>
          <cell r="EA182">
            <v>657.3</v>
          </cell>
          <cell r="EB182">
            <v>183</v>
          </cell>
          <cell r="EC182">
            <v>666</v>
          </cell>
          <cell r="ED182">
            <v>176</v>
          </cell>
          <cell r="EE182">
            <v>675.2</v>
          </cell>
          <cell r="EF182">
            <v>166</v>
          </cell>
          <cell r="EG182">
            <v>650</v>
          </cell>
          <cell r="EH182">
            <v>173</v>
          </cell>
          <cell r="EI182">
            <v>3344.2446153846154</v>
          </cell>
          <cell r="EJ182">
            <v>314</v>
          </cell>
          <cell r="EK182">
            <v>2656.0015384615385</v>
          </cell>
          <cell r="EL182">
            <v>319</v>
          </cell>
          <cell r="EM182">
            <v>146628</v>
          </cell>
          <cell r="EN182">
            <v>251.7651098901099</v>
          </cell>
          <cell r="EO182">
            <v>287251</v>
          </cell>
          <cell r="EP182">
            <v>475.18775847808104</v>
          </cell>
          <cell r="EQ182">
            <v>607674</v>
          </cell>
          <cell r="ER182">
            <v>988.73088187438987</v>
          </cell>
          <cell r="ES182">
            <v>818121</v>
          </cell>
          <cell r="ET182">
            <v>1297.986673012851</v>
          </cell>
          <cell r="EU182">
            <v>883498</v>
          </cell>
          <cell r="EV182">
            <v>1424.3075931001129</v>
          </cell>
          <cell r="EW182">
            <v>839893</v>
          </cell>
          <cell r="EX182">
            <v>1324.7523659305994</v>
          </cell>
          <cell r="EY182">
            <v>871098</v>
          </cell>
          <cell r="EZ182">
            <v>1404.3172658391102</v>
          </cell>
          <cell r="FA182">
            <v>979123</v>
          </cell>
          <cell r="FB182">
            <v>1578.4668708689344</v>
          </cell>
          <cell r="FC182">
            <v>942069</v>
          </cell>
          <cell r="FD182">
            <v>1492.9778129952456</v>
          </cell>
          <cell r="FE182">
            <v>946608</v>
          </cell>
          <cell r="FF182">
            <v>1479.075</v>
          </cell>
          <cell r="FG182">
            <v>988009</v>
          </cell>
          <cell r="FH182">
            <v>1516.5141980046049</v>
          </cell>
          <cell r="FI182">
            <v>958134</v>
          </cell>
          <cell r="FJ182">
            <v>1510.7757805108797</v>
          </cell>
          <cell r="FK182">
            <v>962744</v>
          </cell>
          <cell r="FL182">
            <v>1425.8649289099526</v>
          </cell>
          <cell r="FM182">
            <v>931060</v>
          </cell>
          <cell r="FN182">
            <v>1432.4</v>
          </cell>
          <cell r="FO182">
            <v>5.0098811798374727E-2</v>
          </cell>
          <cell r="FP182">
            <v>8.6602353525705958E-2</v>
          </cell>
          <cell r="FQ182">
            <v>0.16624203873930782</v>
          </cell>
          <cell r="FR182">
            <v>0.19732031372666303</v>
          </cell>
          <cell r="FS182">
            <v>0.19251795312967132</v>
          </cell>
          <cell r="FT182">
            <v>0.17759527773202238</v>
          </cell>
          <cell r="FU182">
            <v>0.17204977703198343</v>
          </cell>
          <cell r="FV182">
            <v>0.23179951363728477</v>
          </cell>
          <cell r="FW182">
            <v>0.21402380261089915</v>
          </cell>
          <cell r="FX182">
            <v>0.20566586640305043</v>
          </cell>
          <cell r="FY182">
            <v>0.18564559263903141</v>
          </cell>
          <cell r="FZ182">
            <v>0.18864035902020748</v>
          </cell>
          <cell r="GA182">
            <v>0.17672813288937017</v>
          </cell>
          <cell r="GB182">
            <v>0.16107727880627026</v>
          </cell>
          <cell r="GC182">
            <v>2780148</v>
          </cell>
          <cell r="GD182">
            <v>3029645</v>
          </cell>
          <cell r="GE182">
            <v>3047683</v>
          </cell>
          <cell r="GF182">
            <v>3328036</v>
          </cell>
          <cell r="GG182">
            <v>3705674</v>
          </cell>
          <cell r="GH182">
            <v>3889360</v>
          </cell>
          <cell r="GI182">
            <v>4191960</v>
          </cell>
          <cell r="GJ182">
            <v>4224008</v>
          </cell>
          <cell r="GK182">
            <v>4401702</v>
          </cell>
          <cell r="GL182">
            <v>4602650</v>
          </cell>
          <cell r="GM182">
            <v>5322017</v>
          </cell>
          <cell r="GN182">
            <v>5079157</v>
          </cell>
          <cell r="GO182">
            <v>5442989</v>
          </cell>
          <cell r="GP182">
            <v>5780206.9100000001</v>
          </cell>
          <cell r="GQ182">
            <v>0.12713667539312309</v>
          </cell>
          <cell r="GR182">
            <v>0.13537972397201042</v>
          </cell>
          <cell r="GS182">
            <v>0.12471671407149576</v>
          </cell>
          <cell r="GT182">
            <v>9.0077457297885868E-2</v>
          </cell>
          <cell r="GU182">
            <v>3.266079326929746E-2</v>
          </cell>
          <cell r="GV182">
            <v>5.3465989185036839E-2</v>
          </cell>
          <cell r="GW182">
            <v>3.9854387699072784E-2</v>
          </cell>
          <cell r="GX182">
            <v>4.2966255391571027E-2</v>
          </cell>
          <cell r="GY182">
            <v>5.6734508527405275E-2</v>
          </cell>
          <cell r="GZ182">
            <v>14.46883025916414</v>
          </cell>
          <cell r="HA182">
            <v>14.181307097680955</v>
          </cell>
          <cell r="HB182">
            <v>13.471206581352835</v>
          </cell>
          <cell r="HC182">
            <v>12.988399071925752</v>
          </cell>
          <cell r="HD182">
            <v>13.243727598566309</v>
          </cell>
          <cell r="HE182">
            <v>12.674914675767919</v>
          </cell>
          <cell r="HF182">
            <v>12.791135270750575</v>
          </cell>
          <cell r="HG182">
            <v>14.365957446808512</v>
          </cell>
          <cell r="HH182">
            <v>3744</v>
          </cell>
          <cell r="HI182" t="str">
            <v>Y</v>
          </cell>
        </row>
        <row r="183">
          <cell r="A183">
            <v>178</v>
          </cell>
          <cell r="B183">
            <v>3798</v>
          </cell>
          <cell r="C183" t="str">
            <v>Logan-Magnolia</v>
          </cell>
          <cell r="D183">
            <v>13.681071382808515</v>
          </cell>
          <cell r="E183">
            <v>78</v>
          </cell>
          <cell r="F183">
            <v>5.4</v>
          </cell>
          <cell r="G183">
            <v>1</v>
          </cell>
          <cell r="H183">
            <v>4.6859471224366862</v>
          </cell>
          <cell r="I183">
            <v>154</v>
          </cell>
          <cell r="J183">
            <v>0.73977134140906764</v>
          </cell>
          <cell r="K183">
            <v>102</v>
          </cell>
          <cell r="L183">
            <v>2.8553568648401018</v>
          </cell>
          <cell r="M183">
            <v>57</v>
          </cell>
          <cell r="N183">
            <v>0</v>
          </cell>
          <cell r="O183">
            <v>6</v>
          </cell>
          <cell r="P183">
            <v>0.72520418181047663</v>
          </cell>
          <cell r="Q183">
            <v>96</v>
          </cell>
          <cell r="R183">
            <v>0</v>
          </cell>
          <cell r="S183">
            <v>8</v>
          </cell>
          <cell r="T183">
            <v>14.406275564618992</v>
          </cell>
          <cell r="U183">
            <v>71</v>
          </cell>
          <cell r="V183">
            <v>1.6132</v>
          </cell>
          <cell r="W183">
            <v>24</v>
          </cell>
          <cell r="X183">
            <v>0</v>
          </cell>
          <cell r="Y183">
            <v>1</v>
          </cell>
          <cell r="Z183">
            <v>0</v>
          </cell>
          <cell r="AA183">
            <v>249</v>
          </cell>
          <cell r="AB183">
            <v>0.33</v>
          </cell>
          <cell r="AC183">
            <v>1</v>
          </cell>
          <cell r="AD183">
            <v>0.33</v>
          </cell>
          <cell r="AE183">
            <v>244</v>
          </cell>
          <cell r="AF183">
            <v>0</v>
          </cell>
          <cell r="AG183">
            <v>19</v>
          </cell>
          <cell r="AH183">
            <v>1.3631500000000001</v>
          </cell>
          <cell r="AI183">
            <v>104</v>
          </cell>
          <cell r="AJ183">
            <v>3.3063500000000001</v>
          </cell>
          <cell r="AK183">
            <v>85</v>
          </cell>
          <cell r="AL183">
            <v>17.712630000000001</v>
          </cell>
          <cell r="AM183">
            <v>50</v>
          </cell>
          <cell r="AN183">
            <v>2195967</v>
          </cell>
          <cell r="AO183">
            <v>236</v>
          </cell>
          <cell r="AP183">
            <v>123977498</v>
          </cell>
          <cell r="AQ183">
            <v>262</v>
          </cell>
          <cell r="AR183">
            <v>7.0000000000000007E-2</v>
          </cell>
          <cell r="AS183">
            <v>7.1355676647257713E-2</v>
          </cell>
          <cell r="AT183">
            <v>0</v>
          </cell>
          <cell r="AU183">
            <v>7.0000000000000007E-2</v>
          </cell>
          <cell r="AV183">
            <v>159679</v>
          </cell>
          <cell r="AW183">
            <v>167</v>
          </cell>
          <cell r="AX183">
            <v>0</v>
          </cell>
          <cell r="AY183">
            <v>89</v>
          </cell>
          <cell r="AZ183">
            <v>0</v>
          </cell>
          <cell r="BA183">
            <v>2013</v>
          </cell>
          <cell r="BB183">
            <v>0</v>
          </cell>
          <cell r="BC183">
            <v>267</v>
          </cell>
          <cell r="BD183">
            <v>123977498</v>
          </cell>
          <cell r="BE183">
            <v>269</v>
          </cell>
          <cell r="BF183">
            <v>643.1</v>
          </cell>
          <cell r="BG183">
            <v>181</v>
          </cell>
          <cell r="BH183">
            <v>192781.05737832375</v>
          </cell>
          <cell r="BI183">
            <v>326</v>
          </cell>
          <cell r="BJ183">
            <v>0</v>
          </cell>
          <cell r="BK183">
            <v>267</v>
          </cell>
          <cell r="BL183">
            <v>192781.05737832375</v>
          </cell>
          <cell r="BM183">
            <v>333</v>
          </cell>
          <cell r="BN183">
            <v>0</v>
          </cell>
          <cell r="BO183">
            <v>267</v>
          </cell>
          <cell r="BP183">
            <v>669478</v>
          </cell>
          <cell r="BQ183">
            <v>266</v>
          </cell>
          <cell r="BR183">
            <v>580952</v>
          </cell>
          <cell r="BS183">
            <v>253</v>
          </cell>
          <cell r="BT183">
            <v>91715</v>
          </cell>
          <cell r="BU183">
            <v>151</v>
          </cell>
          <cell r="BV183">
            <v>354000</v>
          </cell>
          <cell r="BW183">
            <v>162</v>
          </cell>
          <cell r="BX183">
            <v>0</v>
          </cell>
          <cell r="BY183">
            <v>6</v>
          </cell>
          <cell r="BZ183">
            <v>1696145</v>
          </cell>
          <cell r="CA183">
            <v>249</v>
          </cell>
          <cell r="CB183">
            <v>89909</v>
          </cell>
          <cell r="CC183">
            <v>137</v>
          </cell>
          <cell r="CD183">
            <v>200000</v>
          </cell>
          <cell r="CE183">
            <v>128</v>
          </cell>
          <cell r="CF183">
            <v>0</v>
          </cell>
          <cell r="CG183">
            <v>2</v>
          </cell>
          <cell r="CH183">
            <v>0</v>
          </cell>
          <cell r="CI183">
            <v>249</v>
          </cell>
          <cell r="CJ183">
            <v>40913</v>
          </cell>
          <cell r="CK183">
            <v>251</v>
          </cell>
          <cell r="CL183">
            <v>40913</v>
          </cell>
          <cell r="CM183">
            <v>314</v>
          </cell>
          <cell r="CN183">
            <v>0</v>
          </cell>
          <cell r="CO183">
            <v>19</v>
          </cell>
          <cell r="CP183">
            <v>169000</v>
          </cell>
          <cell r="CQ183">
            <v>139</v>
          </cell>
          <cell r="CR183">
            <v>2195967</v>
          </cell>
          <cell r="CS183">
            <v>236</v>
          </cell>
          <cell r="CT183">
            <v>643.1</v>
          </cell>
          <cell r="CU183">
            <v>181</v>
          </cell>
          <cell r="CV183">
            <v>5774</v>
          </cell>
          <cell r="CW183">
            <v>173</v>
          </cell>
          <cell r="CX183">
            <v>3727880</v>
          </cell>
          <cell r="CY183">
            <v>182</v>
          </cell>
          <cell r="CZ183">
            <v>627.29999999999995</v>
          </cell>
          <cell r="DA183">
            <v>184</v>
          </cell>
          <cell r="DB183">
            <v>5889</v>
          </cell>
          <cell r="DC183">
            <v>174</v>
          </cell>
          <cell r="DD183">
            <v>3750392</v>
          </cell>
          <cell r="DE183">
            <v>182</v>
          </cell>
          <cell r="DF183">
            <v>22512</v>
          </cell>
          <cell r="DG183">
            <v>241</v>
          </cell>
          <cell r="DH183">
            <v>56222</v>
          </cell>
          <cell r="DI183">
            <v>136</v>
          </cell>
          <cell r="DJ183" t="str">
            <v>101</v>
          </cell>
          <cell r="DK183">
            <v>648.5</v>
          </cell>
          <cell r="DL183">
            <v>679.4</v>
          </cell>
          <cell r="DM183">
            <v>671.5</v>
          </cell>
          <cell r="DN183">
            <v>665.4</v>
          </cell>
          <cell r="DO183">
            <v>681.5</v>
          </cell>
          <cell r="DP183">
            <v>652.4</v>
          </cell>
          <cell r="DQ183">
            <v>671.5</v>
          </cell>
          <cell r="DR183">
            <v>195</v>
          </cell>
          <cell r="DS183">
            <v>660.6</v>
          </cell>
          <cell r="DT183">
            <v>193</v>
          </cell>
          <cell r="DU183">
            <v>674.1</v>
          </cell>
          <cell r="DV183">
            <v>183</v>
          </cell>
          <cell r="DW183">
            <v>670.6</v>
          </cell>
          <cell r="DX183">
            <v>179</v>
          </cell>
          <cell r="DY183">
            <v>672.8</v>
          </cell>
          <cell r="DZ183">
            <v>179</v>
          </cell>
          <cell r="EA183">
            <v>660.3</v>
          </cell>
          <cell r="EB183">
            <v>181</v>
          </cell>
          <cell r="EC183">
            <v>664.8</v>
          </cell>
          <cell r="ED183">
            <v>177</v>
          </cell>
          <cell r="EE183">
            <v>643.1</v>
          </cell>
          <cell r="EF183">
            <v>181</v>
          </cell>
          <cell r="EG183">
            <v>627.29999999999995</v>
          </cell>
          <cell r="EH183">
            <v>184</v>
          </cell>
          <cell r="EI183">
            <v>3500.6647537063609</v>
          </cell>
          <cell r="EJ183">
            <v>296</v>
          </cell>
          <cell r="EK183">
            <v>2703.8817152877414</v>
          </cell>
          <cell r="EL183">
            <v>309</v>
          </cell>
          <cell r="EM183">
            <v>633677</v>
          </cell>
          <cell r="EN183">
            <v>977.14263685427909</v>
          </cell>
          <cell r="EO183">
            <v>628068</v>
          </cell>
          <cell r="EP183">
            <v>924.44509861642632</v>
          </cell>
          <cell r="EQ183">
            <v>715306</v>
          </cell>
          <cell r="ER183">
            <v>1065.2360387192853</v>
          </cell>
          <cell r="ES183">
            <v>800410</v>
          </cell>
          <cell r="ET183">
            <v>1202.9005109708446</v>
          </cell>
          <cell r="EU183">
            <v>788056</v>
          </cell>
          <cell r="EV183">
            <v>1156.3550990462215</v>
          </cell>
          <cell r="EW183">
            <v>851779</v>
          </cell>
          <cell r="EX183">
            <v>1305.6085223789087</v>
          </cell>
          <cell r="EY183">
            <v>867495</v>
          </cell>
          <cell r="EZ183">
            <v>1291.8763961280715</v>
          </cell>
          <cell r="FA183">
            <v>1038663</v>
          </cell>
          <cell r="FB183">
            <v>1546.7803425167535</v>
          </cell>
          <cell r="FC183">
            <v>1362998</v>
          </cell>
          <cell r="FD183">
            <v>2063.272782319104</v>
          </cell>
          <cell r="FE183">
            <v>1404456</v>
          </cell>
          <cell r="FF183">
            <v>2083.4534935469514</v>
          </cell>
          <cell r="FG183">
            <v>1441123</v>
          </cell>
          <cell r="FH183">
            <v>2149.0053683268716</v>
          </cell>
          <cell r="FI183">
            <v>1408533</v>
          </cell>
          <cell r="FJ183">
            <v>2093.5389417360288</v>
          </cell>
          <cell r="FK183">
            <v>1266100</v>
          </cell>
          <cell r="FL183">
            <v>1968.7451407246151</v>
          </cell>
          <cell r="FM183">
            <v>1111849</v>
          </cell>
          <cell r="FN183">
            <v>1772.4358361230672</v>
          </cell>
          <cell r="FO183">
            <v>0.16235464542784833</v>
          </cell>
          <cell r="FP183">
            <v>0.15495451664482818</v>
          </cell>
          <cell r="FQ183">
            <v>0.16628866707953707</v>
          </cell>
          <cell r="FR183">
            <v>0.177042102271282</v>
          </cell>
          <cell r="FS183">
            <v>0.16307928090458698</v>
          </cell>
          <cell r="FT183">
            <v>0.16887001406822216</v>
          </cell>
          <cell r="FU183">
            <v>0.16102814324106693</v>
          </cell>
          <cell r="FV183">
            <v>0.24110030334177343</v>
          </cell>
          <cell r="FW183">
            <v>0.30782541688611209</v>
          </cell>
          <cell r="FX183">
            <v>0.28836634781458892</v>
          </cell>
          <cell r="FY183">
            <v>0.25747737304733215</v>
          </cell>
          <cell r="FZ183">
            <v>0.24884154299737846</v>
          </cell>
          <cell r="GA183">
            <v>0.21822428754794393</v>
          </cell>
          <cell r="GB183">
            <v>0.17884769691709321</v>
          </cell>
          <cell r="GC183">
            <v>3269365</v>
          </cell>
          <cell r="GD183">
            <v>3425173</v>
          </cell>
          <cell r="GE183">
            <v>3586286</v>
          </cell>
          <cell r="GF183">
            <v>3720605</v>
          </cell>
          <cell r="GG183">
            <v>4044293</v>
          </cell>
          <cell r="GH183">
            <v>4192213</v>
          </cell>
          <cell r="GI183">
            <v>4519731</v>
          </cell>
          <cell r="GJ183">
            <v>4308012</v>
          </cell>
          <cell r="GK183">
            <v>4427828</v>
          </cell>
          <cell r="GL183">
            <v>4870388</v>
          </cell>
          <cell r="GM183">
            <v>5597086</v>
          </cell>
          <cell r="GN183">
            <v>5660361.1399999997</v>
          </cell>
          <cell r="GO183">
            <v>5944262</v>
          </cell>
          <cell r="GP183">
            <v>6216736.4700000007</v>
          </cell>
          <cell r="GQ183">
            <v>2.3852854654543138E-2</v>
          </cell>
          <cell r="GR183">
            <v>-3.4592010763580983E-2</v>
          </cell>
          <cell r="GS183">
            <v>-7.9518037115794277E-3</v>
          </cell>
          <cell r="GT183">
            <v>3.6098535233025454E-2</v>
          </cell>
          <cell r="GU183">
            <v>9.3050951619994507E-2</v>
          </cell>
          <cell r="GV183">
            <v>8.5034608182449442E-2</v>
          </cell>
          <cell r="GW183">
            <v>8.7751398405094605E-2</v>
          </cell>
          <cell r="GX183">
            <v>9.2905827071436992E-2</v>
          </cell>
          <cell r="GY183">
            <v>7.8357305395651389E-2</v>
          </cell>
          <cell r="GZ183">
            <v>13.705996131528046</v>
          </cell>
          <cell r="HA183">
            <v>13.735009671179883</v>
          </cell>
          <cell r="HB183">
            <v>14.476767676767677</v>
          </cell>
          <cell r="HC183">
            <v>14.174257425742573</v>
          </cell>
          <cell r="HD183">
            <v>13.65631067961165</v>
          </cell>
          <cell r="HE183">
            <v>14.219123505976095</v>
          </cell>
          <cell r="HF183">
            <v>13.556640625</v>
          </cell>
          <cell r="HG183">
            <v>12.367307692307692</v>
          </cell>
          <cell r="HH183">
            <v>3798</v>
          </cell>
          <cell r="HI183" t="str">
            <v>Y</v>
          </cell>
        </row>
        <row r="184">
          <cell r="A184">
            <v>179</v>
          </cell>
          <cell r="B184">
            <v>3816</v>
          </cell>
          <cell r="C184" t="str">
            <v>Lone Tree</v>
          </cell>
          <cell r="D184">
            <v>9.879815365614725</v>
          </cell>
          <cell r="E184">
            <v>315</v>
          </cell>
          <cell r="F184">
            <v>5.4</v>
          </cell>
          <cell r="G184">
            <v>1</v>
          </cell>
          <cell r="H184">
            <v>3.6673066160329721</v>
          </cell>
          <cell r="I184">
            <v>283</v>
          </cell>
          <cell r="J184">
            <v>0</v>
          </cell>
          <cell r="K184">
            <v>272</v>
          </cell>
          <cell r="L184">
            <v>0.81250686619083612</v>
          </cell>
          <cell r="M184">
            <v>270</v>
          </cell>
          <cell r="N184">
            <v>0</v>
          </cell>
          <cell r="O184">
            <v>6</v>
          </cell>
          <cell r="P184">
            <v>7.2881865897318002E-3</v>
          </cell>
          <cell r="Q184">
            <v>336</v>
          </cell>
          <cell r="R184">
            <v>0</v>
          </cell>
          <cell r="S184">
            <v>8</v>
          </cell>
          <cell r="T184">
            <v>9.8871035522044561</v>
          </cell>
          <cell r="U184">
            <v>328</v>
          </cell>
          <cell r="V184">
            <v>0.52812999999999999</v>
          </cell>
          <cell r="W184">
            <v>286</v>
          </cell>
          <cell r="X184">
            <v>0</v>
          </cell>
          <cell r="Y184">
            <v>1</v>
          </cell>
          <cell r="Z184">
            <v>0.67</v>
          </cell>
          <cell r="AA184">
            <v>81</v>
          </cell>
          <cell r="AB184">
            <v>0.33</v>
          </cell>
          <cell r="AC184">
            <v>1</v>
          </cell>
          <cell r="AD184">
            <v>1</v>
          </cell>
          <cell r="AE184">
            <v>78</v>
          </cell>
          <cell r="AF184">
            <v>0</v>
          </cell>
          <cell r="AG184">
            <v>19</v>
          </cell>
          <cell r="AH184">
            <v>1.2237199999999999</v>
          </cell>
          <cell r="AI184">
            <v>110</v>
          </cell>
          <cell r="AJ184">
            <v>2.7518500000000001</v>
          </cell>
          <cell r="AK184">
            <v>132</v>
          </cell>
          <cell r="AL184">
            <v>12.638949999999999</v>
          </cell>
          <cell r="AM184">
            <v>308</v>
          </cell>
          <cell r="AN184">
            <v>1573703</v>
          </cell>
          <cell r="AO184">
            <v>293</v>
          </cell>
          <cell r="AP184">
            <v>123075883</v>
          </cell>
          <cell r="AQ184">
            <v>263</v>
          </cell>
          <cell r="AR184">
            <v>0.1</v>
          </cell>
          <cell r="AS184">
            <v>8.0181749882764455E-2</v>
          </cell>
          <cell r="AT184">
            <v>0</v>
          </cell>
          <cell r="AU184">
            <v>0.1</v>
          </cell>
          <cell r="AV184">
            <v>188962</v>
          </cell>
          <cell r="AW184">
            <v>148</v>
          </cell>
          <cell r="AX184">
            <v>0</v>
          </cell>
          <cell r="AY184">
            <v>89</v>
          </cell>
          <cell r="AZ184">
            <v>2016</v>
          </cell>
          <cell r="BA184">
            <v>2011</v>
          </cell>
          <cell r="BB184">
            <v>8163136</v>
          </cell>
          <cell r="BC184">
            <v>141</v>
          </cell>
          <cell r="BD184">
            <v>131239019</v>
          </cell>
          <cell r="BE184">
            <v>255</v>
          </cell>
          <cell r="BF184">
            <v>385</v>
          </cell>
          <cell r="BG184">
            <v>277</v>
          </cell>
          <cell r="BH184">
            <v>319677.61818181816</v>
          </cell>
          <cell r="BI184">
            <v>129</v>
          </cell>
          <cell r="BJ184">
            <v>21202.950649350649</v>
          </cell>
          <cell r="BK184">
            <v>73</v>
          </cell>
          <cell r="BL184">
            <v>340880.56883116881</v>
          </cell>
          <cell r="BM184">
            <v>113</v>
          </cell>
          <cell r="BN184">
            <v>6.2200525896951422E-2</v>
          </cell>
          <cell r="BO184">
            <v>81</v>
          </cell>
          <cell r="BP184">
            <v>664610</v>
          </cell>
          <cell r="BQ184">
            <v>267</v>
          </cell>
          <cell r="BR184">
            <v>451357</v>
          </cell>
          <cell r="BS184">
            <v>293</v>
          </cell>
          <cell r="BT184">
            <v>0</v>
          </cell>
          <cell r="BU184">
            <v>272</v>
          </cell>
          <cell r="BV184">
            <v>100000</v>
          </cell>
          <cell r="BW184">
            <v>285</v>
          </cell>
          <cell r="BX184">
            <v>0</v>
          </cell>
          <cell r="BY184">
            <v>6</v>
          </cell>
          <cell r="BZ184">
            <v>1215967</v>
          </cell>
          <cell r="CA184">
            <v>297</v>
          </cell>
          <cell r="CB184">
            <v>897</v>
          </cell>
          <cell r="CC184">
            <v>337</v>
          </cell>
          <cell r="CD184">
            <v>65000</v>
          </cell>
          <cell r="CE184">
            <v>309</v>
          </cell>
          <cell r="CF184">
            <v>0</v>
          </cell>
          <cell r="CG184">
            <v>2</v>
          </cell>
          <cell r="CH184">
            <v>87930</v>
          </cell>
          <cell r="CI184">
            <v>158</v>
          </cell>
          <cell r="CJ184">
            <v>43309</v>
          </cell>
          <cell r="CK184">
            <v>240</v>
          </cell>
          <cell r="CL184">
            <v>131239</v>
          </cell>
          <cell r="CM184">
            <v>179</v>
          </cell>
          <cell r="CN184">
            <v>0</v>
          </cell>
          <cell r="CO184">
            <v>19</v>
          </cell>
          <cell r="CP184">
            <v>160600</v>
          </cell>
          <cell r="CQ184">
            <v>142</v>
          </cell>
          <cell r="CR184">
            <v>1573703</v>
          </cell>
          <cell r="CS184">
            <v>293</v>
          </cell>
          <cell r="CT184">
            <v>385</v>
          </cell>
          <cell r="CU184">
            <v>277</v>
          </cell>
          <cell r="CV184">
            <v>5768</v>
          </cell>
          <cell r="CW184">
            <v>184</v>
          </cell>
          <cell r="CX184">
            <v>2220680</v>
          </cell>
          <cell r="CY184">
            <v>280</v>
          </cell>
          <cell r="CZ184">
            <v>415.4</v>
          </cell>
          <cell r="DA184">
            <v>267</v>
          </cell>
          <cell r="DB184">
            <v>5883</v>
          </cell>
          <cell r="DC184">
            <v>185</v>
          </cell>
          <cell r="DD184">
            <v>2443798</v>
          </cell>
          <cell r="DE184">
            <v>272</v>
          </cell>
          <cell r="DF184">
            <v>223118</v>
          </cell>
          <cell r="DG184">
            <v>51</v>
          </cell>
          <cell r="DH184">
            <v>0</v>
          </cell>
          <cell r="DI184">
            <v>223</v>
          </cell>
          <cell r="DJ184" t="str">
            <v>No Guar</v>
          </cell>
          <cell r="DK184">
            <v>416.2</v>
          </cell>
          <cell r="DL184">
            <v>406.1</v>
          </cell>
          <cell r="DM184">
            <v>418.1</v>
          </cell>
          <cell r="DN184">
            <v>410.2</v>
          </cell>
          <cell r="DO184">
            <v>392.2</v>
          </cell>
          <cell r="DP184">
            <v>429.1</v>
          </cell>
          <cell r="DQ184">
            <v>405.1</v>
          </cell>
          <cell r="DR184">
            <v>291</v>
          </cell>
          <cell r="DS184">
            <v>403.1</v>
          </cell>
          <cell r="DT184">
            <v>287</v>
          </cell>
          <cell r="DU184">
            <v>391.7</v>
          </cell>
          <cell r="DV184">
            <v>288</v>
          </cell>
          <cell r="DW184">
            <v>398.7</v>
          </cell>
          <cell r="DX184">
            <v>282</v>
          </cell>
          <cell r="DY184">
            <v>391.6</v>
          </cell>
          <cell r="DZ184">
            <v>282</v>
          </cell>
          <cell r="EA184">
            <v>389</v>
          </cell>
          <cell r="EB184">
            <v>282</v>
          </cell>
          <cell r="EC184">
            <v>396.4</v>
          </cell>
          <cell r="ED184">
            <v>277</v>
          </cell>
          <cell r="EE184">
            <v>385</v>
          </cell>
          <cell r="EF184">
            <v>277</v>
          </cell>
          <cell r="EG184">
            <v>415.4</v>
          </cell>
          <cell r="EH184">
            <v>267</v>
          </cell>
          <cell r="EI184">
            <v>3788.403948001926</v>
          </cell>
          <cell r="EJ184">
            <v>250</v>
          </cell>
          <cell r="EK184">
            <v>2927.2195474241698</v>
          </cell>
          <cell r="EL184">
            <v>272</v>
          </cell>
          <cell r="EM184">
            <v>407114</v>
          </cell>
          <cell r="EN184">
            <v>978.16914944738107</v>
          </cell>
          <cell r="EO184">
            <v>313908</v>
          </cell>
          <cell r="EP184">
            <v>772.98202413198715</v>
          </cell>
          <cell r="EQ184">
            <v>355753</v>
          </cell>
          <cell r="ER184">
            <v>850.88017220760582</v>
          </cell>
          <cell r="ES184">
            <v>478176</v>
          </cell>
          <cell r="ET184">
            <v>1165.7142857142858</v>
          </cell>
          <cell r="EU184">
            <v>588859</v>
          </cell>
          <cell r="EV184">
            <v>1501.425293217746</v>
          </cell>
          <cell r="EW184">
            <v>723296</v>
          </cell>
          <cell r="EX184">
            <v>1685.6117455138663</v>
          </cell>
          <cell r="EY184">
            <v>965493</v>
          </cell>
          <cell r="EZ184">
            <v>2383.3448531226854</v>
          </cell>
          <cell r="FA184">
            <v>1171223</v>
          </cell>
          <cell r="FB184">
            <v>2891.1947667242653</v>
          </cell>
          <cell r="FC184">
            <v>1362639</v>
          </cell>
          <cell r="FD184">
            <v>3380.3994046142393</v>
          </cell>
          <cell r="FE184">
            <v>1666895</v>
          </cell>
          <cell r="FF184">
            <v>4255.5399540464641</v>
          </cell>
          <cell r="FG184">
            <v>1994670</v>
          </cell>
          <cell r="FH184">
            <v>5002.9345372460502</v>
          </cell>
          <cell r="FI184">
            <v>1889920</v>
          </cell>
          <cell r="FJ184">
            <v>4826.1491317671089</v>
          </cell>
          <cell r="FK184">
            <v>1776186</v>
          </cell>
          <cell r="FL184">
            <v>4613.4701298701302</v>
          </cell>
          <cell r="FM184">
            <v>1684483</v>
          </cell>
          <cell r="FN184">
            <v>4055.0866634569093</v>
          </cell>
          <cell r="FO184">
            <v>0.16282117682347647</v>
          </cell>
          <cell r="FP184">
            <v>0.11437111698274895</v>
          </cell>
          <cell r="FQ184">
            <v>0.13287504435355857</v>
          </cell>
          <cell r="FR184">
            <v>0.16087813861851161</v>
          </cell>
          <cell r="FS184">
            <v>0.18568935152410518</v>
          </cell>
          <cell r="FT184">
            <v>0.21124268218066269</v>
          </cell>
          <cell r="FU184">
            <v>0.25758067696054199</v>
          </cell>
          <cell r="FV184">
            <v>0.40851923058141693</v>
          </cell>
          <cell r="FW184">
            <v>0.47072379398184455</v>
          </cell>
          <cell r="FX184">
            <v>0.5667632752344548</v>
          </cell>
          <cell r="FY184">
            <v>0.60020672192290503</v>
          </cell>
          <cell r="FZ184">
            <v>0.51737662129906548</v>
          </cell>
          <cell r="GA184">
            <v>0.47479937416447671</v>
          </cell>
          <cell r="GB184">
            <v>0.42149581488966098</v>
          </cell>
          <cell r="GC184">
            <v>2093261</v>
          </cell>
          <cell r="GD184">
            <v>2430736</v>
          </cell>
          <cell r="GE184">
            <v>2321597</v>
          </cell>
          <cell r="GF184">
            <v>2494111</v>
          </cell>
          <cell r="GG184">
            <v>2582346</v>
          </cell>
          <cell r="GH184">
            <v>2700709</v>
          </cell>
          <cell r="GI184">
            <v>2782820</v>
          </cell>
          <cell r="GJ184">
            <v>2866996</v>
          </cell>
          <cell r="GK184">
            <v>2894774</v>
          </cell>
          <cell r="GL184">
            <v>2941078</v>
          </cell>
          <cell r="GM184">
            <v>3323305</v>
          </cell>
          <cell r="GN184">
            <v>3652890.22</v>
          </cell>
          <cell r="GO184">
            <v>3854653</v>
          </cell>
          <cell r="GP184">
            <v>3996440.63</v>
          </cell>
          <cell r="GQ184">
            <v>0.26974392076667131</v>
          </cell>
          <cell r="GR184">
            <v>0.30976149790641311</v>
          </cell>
          <cell r="GS184">
            <v>0.34026324625517645</v>
          </cell>
          <cell r="GT184">
            <v>0.3683381499533937</v>
          </cell>
          <cell r="GU184">
            <v>0.41395726571224034</v>
          </cell>
          <cell r="GV184">
            <v>0.3943462538603979</v>
          </cell>
          <cell r="GW184">
            <v>0.32551056610336515</v>
          </cell>
          <cell r="GX184">
            <v>0.24936976617121165</v>
          </cell>
          <cell r="GY184">
            <v>0.17972222890901324</v>
          </cell>
          <cell r="GZ184">
            <v>12.627239124253625</v>
          </cell>
          <cell r="HA184">
            <v>12.705714285714285</v>
          </cell>
          <cell r="HB184">
            <v>12.876712328767123</v>
          </cell>
          <cell r="HC184">
            <v>12.526595744680851</v>
          </cell>
          <cell r="HD184">
            <v>11.382716049382717</v>
          </cell>
          <cell r="HE184">
            <v>11.535802469135803</v>
          </cell>
          <cell r="HF184">
            <v>11.59748427672956</v>
          </cell>
          <cell r="HG184">
            <v>9.8717948717948723</v>
          </cell>
          <cell r="HH184">
            <v>3816</v>
          </cell>
          <cell r="HI184" t="str">
            <v>Y</v>
          </cell>
        </row>
        <row r="185">
          <cell r="A185">
            <v>180</v>
          </cell>
          <cell r="B185">
            <v>3841</v>
          </cell>
          <cell r="C185" t="str">
            <v>Louisa-Muscatine</v>
          </cell>
          <cell r="D185">
            <v>9.6239727216773989</v>
          </cell>
          <cell r="E185">
            <v>322</v>
          </cell>
          <cell r="F185">
            <v>5.4</v>
          </cell>
          <cell r="G185">
            <v>1</v>
          </cell>
          <cell r="H185">
            <v>4.2239738516313867</v>
          </cell>
          <cell r="I185">
            <v>216</v>
          </cell>
          <cell r="J185">
            <v>0</v>
          </cell>
          <cell r="K185">
            <v>272</v>
          </cell>
          <cell r="L185">
            <v>0</v>
          </cell>
          <cell r="M185">
            <v>310</v>
          </cell>
          <cell r="N185">
            <v>0</v>
          </cell>
          <cell r="O185">
            <v>6</v>
          </cell>
          <cell r="P185">
            <v>0.42837936679176314</v>
          </cell>
          <cell r="Q185">
            <v>152</v>
          </cell>
          <cell r="R185">
            <v>0</v>
          </cell>
          <cell r="S185">
            <v>8</v>
          </cell>
          <cell r="T185">
            <v>10.052352088469162</v>
          </cell>
          <cell r="U185">
            <v>318</v>
          </cell>
          <cell r="V185">
            <v>1.3027899999999999</v>
          </cell>
          <cell r="W185">
            <v>55</v>
          </cell>
          <cell r="X185">
            <v>0</v>
          </cell>
          <cell r="Y185">
            <v>1</v>
          </cell>
          <cell r="Z185">
            <v>0.54157999999999995</v>
          </cell>
          <cell r="AA185">
            <v>176</v>
          </cell>
          <cell r="AB185">
            <v>0.33</v>
          </cell>
          <cell r="AC185">
            <v>1</v>
          </cell>
          <cell r="AD185">
            <v>0.87158000000000002</v>
          </cell>
          <cell r="AE185">
            <v>167</v>
          </cell>
          <cell r="AF185">
            <v>0</v>
          </cell>
          <cell r="AG185">
            <v>19</v>
          </cell>
          <cell r="AH185">
            <v>1.8630100000000001</v>
          </cell>
          <cell r="AI185">
            <v>67</v>
          </cell>
          <cell r="AJ185">
            <v>4.0373799999999997</v>
          </cell>
          <cell r="AK185">
            <v>47</v>
          </cell>
          <cell r="AL185">
            <v>14.089729999999999</v>
          </cell>
          <cell r="AM185">
            <v>235</v>
          </cell>
          <cell r="AN185">
            <v>3247294</v>
          </cell>
          <cell r="AO185">
            <v>145</v>
          </cell>
          <cell r="AP185">
            <v>230274863</v>
          </cell>
          <cell r="AQ185">
            <v>126</v>
          </cell>
          <cell r="AR185">
            <v>0.09</v>
          </cell>
          <cell r="AS185">
            <v>7.9831065508863347E-2</v>
          </cell>
          <cell r="AT185">
            <v>0.01</v>
          </cell>
          <cell r="AU185">
            <v>9.9999999999999992E-2</v>
          </cell>
          <cell r="AV185">
            <v>267316</v>
          </cell>
          <cell r="AW185">
            <v>90</v>
          </cell>
          <cell r="AX185">
            <v>29702</v>
          </cell>
          <cell r="AY185">
            <v>81</v>
          </cell>
          <cell r="AZ185">
            <v>2015</v>
          </cell>
          <cell r="BA185">
            <v>2013</v>
          </cell>
          <cell r="BB185">
            <v>1017009</v>
          </cell>
          <cell r="BC185">
            <v>233</v>
          </cell>
          <cell r="BD185">
            <v>231291872</v>
          </cell>
          <cell r="BE185">
            <v>136</v>
          </cell>
          <cell r="BF185">
            <v>817.1</v>
          </cell>
          <cell r="BG185">
            <v>134</v>
          </cell>
          <cell r="BH185">
            <v>281819.68302533351</v>
          </cell>
          <cell r="BI185">
            <v>171</v>
          </cell>
          <cell r="BJ185">
            <v>1244.6567127646554</v>
          </cell>
          <cell r="BK185">
            <v>243</v>
          </cell>
          <cell r="BL185">
            <v>283064.33973809815</v>
          </cell>
          <cell r="BM185">
            <v>190</v>
          </cell>
          <cell r="BN185">
            <v>4.397080585693906E-3</v>
          </cell>
          <cell r="BO185">
            <v>242</v>
          </cell>
          <cell r="BP185">
            <v>1243484</v>
          </cell>
          <cell r="BQ185">
            <v>128</v>
          </cell>
          <cell r="BR185">
            <v>972675</v>
          </cell>
          <cell r="BS185">
            <v>140</v>
          </cell>
          <cell r="BT185">
            <v>0</v>
          </cell>
          <cell r="BU185">
            <v>272</v>
          </cell>
          <cell r="BV185">
            <v>0</v>
          </cell>
          <cell r="BW185">
            <v>310</v>
          </cell>
          <cell r="BX185">
            <v>0</v>
          </cell>
          <cell r="BY185">
            <v>6</v>
          </cell>
          <cell r="BZ185">
            <v>2216159</v>
          </cell>
          <cell r="CA185">
            <v>177</v>
          </cell>
          <cell r="CB185">
            <v>98645</v>
          </cell>
          <cell r="CC185">
            <v>129</v>
          </cell>
          <cell r="CD185">
            <v>300000</v>
          </cell>
          <cell r="CE185">
            <v>78</v>
          </cell>
          <cell r="CF185">
            <v>0</v>
          </cell>
          <cell r="CG185">
            <v>2</v>
          </cell>
          <cell r="CH185">
            <v>125264</v>
          </cell>
          <cell r="CI185">
            <v>123</v>
          </cell>
          <cell r="CJ185">
            <v>76326</v>
          </cell>
          <cell r="CK185">
            <v>126</v>
          </cell>
          <cell r="CL185">
            <v>201590</v>
          </cell>
          <cell r="CM185">
            <v>121</v>
          </cell>
          <cell r="CN185">
            <v>0</v>
          </cell>
          <cell r="CO185">
            <v>19</v>
          </cell>
          <cell r="CP185">
            <v>430900</v>
          </cell>
          <cell r="CQ185">
            <v>60</v>
          </cell>
          <cell r="CR185">
            <v>3247294</v>
          </cell>
          <cell r="CS185">
            <v>145</v>
          </cell>
          <cell r="CT185">
            <v>817.1</v>
          </cell>
          <cell r="CU185">
            <v>134</v>
          </cell>
          <cell r="CV185">
            <v>5768</v>
          </cell>
          <cell r="CW185">
            <v>184</v>
          </cell>
          <cell r="CX185">
            <v>4827338</v>
          </cell>
          <cell r="CY185">
            <v>134</v>
          </cell>
          <cell r="CZ185">
            <v>805.4</v>
          </cell>
          <cell r="DA185">
            <v>132</v>
          </cell>
          <cell r="DB185">
            <v>5883</v>
          </cell>
          <cell r="DC185">
            <v>185</v>
          </cell>
          <cell r="DD185">
            <v>4760163</v>
          </cell>
          <cell r="DE185">
            <v>134</v>
          </cell>
          <cell r="DF185">
            <v>-67175</v>
          </cell>
          <cell r="DG185">
            <v>331</v>
          </cell>
          <cell r="DH185">
            <v>21995</v>
          </cell>
          <cell r="DI185">
            <v>195</v>
          </cell>
          <cell r="DJ185" t="str">
            <v>101</v>
          </cell>
          <cell r="DK185">
            <v>1051.5</v>
          </cell>
          <cell r="DL185">
            <v>997.7</v>
          </cell>
          <cell r="DM185">
            <v>1010.7</v>
          </cell>
          <cell r="DN185">
            <v>943.9</v>
          </cell>
          <cell r="DO185">
            <v>929.2</v>
          </cell>
          <cell r="DP185">
            <v>900.4</v>
          </cell>
          <cell r="DQ185">
            <v>879.9</v>
          </cell>
          <cell r="DR185">
            <v>132</v>
          </cell>
          <cell r="DS185">
            <v>882.6</v>
          </cell>
          <cell r="DT185">
            <v>132</v>
          </cell>
          <cell r="DU185">
            <v>888.5</v>
          </cell>
          <cell r="DV185">
            <v>131</v>
          </cell>
          <cell r="DW185">
            <v>892.4</v>
          </cell>
          <cell r="DX185">
            <v>130</v>
          </cell>
          <cell r="DY185">
            <v>890.2</v>
          </cell>
          <cell r="DZ185">
            <v>129</v>
          </cell>
          <cell r="EA185">
            <v>913.7</v>
          </cell>
          <cell r="EB185">
            <v>122</v>
          </cell>
          <cell r="EC185">
            <v>861.8</v>
          </cell>
          <cell r="ED185">
            <v>130</v>
          </cell>
          <cell r="EE185">
            <v>817.1</v>
          </cell>
          <cell r="EF185">
            <v>134</v>
          </cell>
          <cell r="EG185">
            <v>805.4</v>
          </cell>
          <cell r="EH185">
            <v>132</v>
          </cell>
          <cell r="EI185">
            <v>4031.9021604171839</v>
          </cell>
          <cell r="EJ185">
            <v>221</v>
          </cell>
          <cell r="EK185">
            <v>2751.6252793642911</v>
          </cell>
          <cell r="EL185">
            <v>299</v>
          </cell>
          <cell r="EM185">
            <v>1252677</v>
          </cell>
          <cell r="EN185">
            <v>1191.323823109843</v>
          </cell>
          <cell r="EO185">
            <v>1285766</v>
          </cell>
          <cell r="EP185">
            <v>1288.7300791821187</v>
          </cell>
          <cell r="EQ185">
            <v>1733896</v>
          </cell>
          <cell r="ER185">
            <v>1715.5397249431087</v>
          </cell>
          <cell r="ES185">
            <v>1265355</v>
          </cell>
          <cell r="ET185">
            <v>1340.5604407246531</v>
          </cell>
          <cell r="EU185">
            <v>1238101</v>
          </cell>
          <cell r="EV185">
            <v>1332.4375807145932</v>
          </cell>
          <cell r="EW185">
            <v>1083951</v>
          </cell>
          <cell r="EX185">
            <v>1203.8549533540649</v>
          </cell>
          <cell r="EY185">
            <v>1127694</v>
          </cell>
          <cell r="EZ185">
            <v>1281.6160927378112</v>
          </cell>
          <cell r="FA185">
            <v>1063411</v>
          </cell>
          <cell r="FB185">
            <v>1208.5589271508127</v>
          </cell>
          <cell r="FC185">
            <v>1213140</v>
          </cell>
          <cell r="FD185">
            <v>1374.5071380013596</v>
          </cell>
          <cell r="FE185">
            <v>1271681</v>
          </cell>
          <cell r="FF185">
            <v>1431.2673044456949</v>
          </cell>
          <cell r="FG185">
            <v>1930863</v>
          </cell>
          <cell r="FH185">
            <v>2163.674361272972</v>
          </cell>
          <cell r="FI185">
            <v>1901531</v>
          </cell>
          <cell r="FJ185">
            <v>2136.0716692878004</v>
          </cell>
          <cell r="FK185">
            <v>1920964</v>
          </cell>
          <cell r="FL185">
            <v>2350.953371680333</v>
          </cell>
          <cell r="FM185">
            <v>2131389</v>
          </cell>
          <cell r="FN185">
            <v>2646.3732306928237</v>
          </cell>
          <cell r="FO185">
            <v>0.19987860586301132</v>
          </cell>
          <cell r="FP185">
            <v>0.18760948005936309</v>
          </cell>
          <cell r="FQ185">
            <v>0.25243658133196673</v>
          </cell>
          <cell r="FR185">
            <v>0.16086359898764457</v>
          </cell>
          <cell r="FS185">
            <v>0.16672704081220419</v>
          </cell>
          <cell r="FT185">
            <v>0.14481155744656293</v>
          </cell>
          <cell r="FU185">
            <v>0.15211183253446206</v>
          </cell>
          <cell r="FV185">
            <v>0.16855660829697611</v>
          </cell>
          <cell r="FW185">
            <v>0.19170025774625385</v>
          </cell>
          <cell r="FX185">
            <v>0.19694518997124064</v>
          </cell>
          <cell r="FY185">
            <v>0.27832460053766156</v>
          </cell>
          <cell r="FZ185">
            <v>0.25662322545570854</v>
          </cell>
          <cell r="GA185">
            <v>0.2399857180211164</v>
          </cell>
          <cell r="GB185">
            <v>0.26440850925061837</v>
          </cell>
          <cell r="GC185">
            <v>5014512</v>
          </cell>
          <cell r="GD185">
            <v>5567651</v>
          </cell>
          <cell r="GE185">
            <v>5134744</v>
          </cell>
          <cell r="GF185">
            <v>6600657</v>
          </cell>
          <cell r="GG185">
            <v>6187815</v>
          </cell>
          <cell r="GH185">
            <v>6401301</v>
          </cell>
          <cell r="GI185">
            <v>6285891</v>
          </cell>
          <cell r="GJ185">
            <v>6308925</v>
          </cell>
          <cell r="GK185">
            <v>6328317</v>
          </cell>
          <cell r="GL185">
            <v>6457030</v>
          </cell>
          <cell r="GM185">
            <v>6937450</v>
          </cell>
          <cell r="GN185">
            <v>7409816.46</v>
          </cell>
          <cell r="GO185">
            <v>7985060</v>
          </cell>
          <cell r="GP185">
            <v>8060969.7699999996</v>
          </cell>
          <cell r="GQ185">
            <v>5.9032158713960579E-2</v>
          </cell>
          <cell r="GR185">
            <v>4.113050668219765E-2</v>
          </cell>
          <cell r="GS185">
            <v>0.14423673957761879</v>
          </cell>
          <cell r="GT185">
            <v>9.7596375123781359E-2</v>
          </cell>
          <cell r="GU185">
            <v>0.14145583674128537</v>
          </cell>
          <cell r="GV185">
            <v>0.20915759867561576</v>
          </cell>
          <cell r="GW185">
            <v>0.22845725693374583</v>
          </cell>
          <cell r="GX185">
            <v>0.25209305156919798</v>
          </cell>
          <cell r="GY185">
            <v>0.2554673445041486</v>
          </cell>
          <cell r="GZ185">
            <v>13.001360544217688</v>
          </cell>
          <cell r="HA185">
            <v>13.02027027027027</v>
          </cell>
          <cell r="HB185">
            <v>12.868918918918919</v>
          </cell>
          <cell r="HC185">
            <v>12.754666666666667</v>
          </cell>
          <cell r="HD185">
            <v>12.62</v>
          </cell>
          <cell r="HE185">
            <v>12.184210526315789</v>
          </cell>
          <cell r="HF185">
            <v>12.008053691275169</v>
          </cell>
          <cell r="HG185">
            <v>11.672857142857143</v>
          </cell>
          <cell r="HH185">
            <v>3841</v>
          </cell>
          <cell r="HI185" t="str">
            <v>Y</v>
          </cell>
        </row>
        <row r="186">
          <cell r="A186">
            <v>181</v>
          </cell>
          <cell r="B186">
            <v>3897</v>
          </cell>
          <cell r="C186" t="str">
            <v>LuVerne</v>
          </cell>
          <cell r="D186">
            <v>9.8053505254016713</v>
          </cell>
          <cell r="E186">
            <v>318</v>
          </cell>
          <cell r="F186">
            <v>5.4</v>
          </cell>
          <cell r="G186">
            <v>1</v>
          </cell>
          <cell r="H186">
            <v>1.3671334692605293</v>
          </cell>
          <cell r="I186">
            <v>358</v>
          </cell>
          <cell r="J186">
            <v>0</v>
          </cell>
          <cell r="K186">
            <v>272</v>
          </cell>
          <cell r="L186">
            <v>1.5921186590178409</v>
          </cell>
          <cell r="M186">
            <v>183</v>
          </cell>
          <cell r="N186">
            <v>1.4460999999999999</v>
          </cell>
          <cell r="O186">
            <v>3</v>
          </cell>
          <cell r="P186">
            <v>9.7400861776429259E-2</v>
          </cell>
          <cell r="Q186">
            <v>275</v>
          </cell>
          <cell r="R186">
            <v>0</v>
          </cell>
          <cell r="S186">
            <v>8</v>
          </cell>
          <cell r="T186">
            <v>9.9027513871781014</v>
          </cell>
          <cell r="U186">
            <v>326</v>
          </cell>
          <cell r="V186">
            <v>0.73978999999999995</v>
          </cell>
          <cell r="W186">
            <v>226</v>
          </cell>
          <cell r="X186">
            <v>0</v>
          </cell>
          <cell r="Y186">
            <v>1</v>
          </cell>
          <cell r="Z186">
            <v>0</v>
          </cell>
          <cell r="AA186">
            <v>249</v>
          </cell>
          <cell r="AB186">
            <v>0.33</v>
          </cell>
          <cell r="AC186">
            <v>1</v>
          </cell>
          <cell r="AD186">
            <v>0.33</v>
          </cell>
          <cell r="AE186">
            <v>244</v>
          </cell>
          <cell r="AF186">
            <v>0</v>
          </cell>
          <cell r="AG186">
            <v>19</v>
          </cell>
          <cell r="AH186">
            <v>0</v>
          </cell>
          <cell r="AI186">
            <v>184</v>
          </cell>
          <cell r="AJ186">
            <v>1.06979</v>
          </cell>
          <cell r="AK186">
            <v>322</v>
          </cell>
          <cell r="AL186">
            <v>10.97254</v>
          </cell>
          <cell r="AM186">
            <v>353</v>
          </cell>
          <cell r="AN186">
            <v>741598</v>
          </cell>
          <cell r="AO186">
            <v>354</v>
          </cell>
          <cell r="AP186">
            <v>67586671</v>
          </cell>
          <cell r="AQ186">
            <v>345</v>
          </cell>
          <cell r="AR186">
            <v>0.1</v>
          </cell>
          <cell r="AS186">
            <v>0.10282271376691977</v>
          </cell>
          <cell r="AT186">
            <v>0</v>
          </cell>
          <cell r="AU186">
            <v>0.1</v>
          </cell>
          <cell r="AV186">
            <v>36665</v>
          </cell>
          <cell r="AW186">
            <v>280</v>
          </cell>
          <cell r="AX186">
            <v>0</v>
          </cell>
          <cell r="AY186">
            <v>89</v>
          </cell>
          <cell r="AZ186">
            <v>0</v>
          </cell>
          <cell r="BA186">
            <v>2011</v>
          </cell>
          <cell r="BB186">
            <v>0</v>
          </cell>
          <cell r="BC186">
            <v>267</v>
          </cell>
          <cell r="BD186">
            <v>67586671</v>
          </cell>
          <cell r="BE186">
            <v>347</v>
          </cell>
          <cell r="BF186">
            <v>74</v>
          </cell>
          <cell r="BG186">
            <v>359</v>
          </cell>
          <cell r="BH186">
            <v>913333.39189189184</v>
          </cell>
          <cell r="BI186">
            <v>2</v>
          </cell>
          <cell r="BJ186">
            <v>0</v>
          </cell>
          <cell r="BK186">
            <v>267</v>
          </cell>
          <cell r="BL186">
            <v>913333.39189189184</v>
          </cell>
          <cell r="BM186">
            <v>2</v>
          </cell>
          <cell r="BN186">
            <v>0</v>
          </cell>
          <cell r="BO186">
            <v>267</v>
          </cell>
          <cell r="BP186">
            <v>364968</v>
          </cell>
          <cell r="BQ186">
            <v>345</v>
          </cell>
          <cell r="BR186">
            <v>92400</v>
          </cell>
          <cell r="BS186">
            <v>359</v>
          </cell>
          <cell r="BT186">
            <v>0</v>
          </cell>
          <cell r="BU186">
            <v>272</v>
          </cell>
          <cell r="BV186">
            <v>107606</v>
          </cell>
          <cell r="BW186">
            <v>283</v>
          </cell>
          <cell r="BX186">
            <v>97737</v>
          </cell>
          <cell r="BY186">
            <v>3</v>
          </cell>
          <cell r="BZ186">
            <v>662711</v>
          </cell>
          <cell r="CA186">
            <v>354</v>
          </cell>
          <cell r="CB186">
            <v>6583</v>
          </cell>
          <cell r="CC186">
            <v>315</v>
          </cell>
          <cell r="CD186">
            <v>50000</v>
          </cell>
          <cell r="CE186">
            <v>314</v>
          </cell>
          <cell r="CF186">
            <v>0</v>
          </cell>
          <cell r="CG186">
            <v>2</v>
          </cell>
          <cell r="CH186">
            <v>0</v>
          </cell>
          <cell r="CI186">
            <v>249</v>
          </cell>
          <cell r="CJ186">
            <v>22304</v>
          </cell>
          <cell r="CK186">
            <v>318</v>
          </cell>
          <cell r="CL186">
            <v>22304</v>
          </cell>
          <cell r="CM186">
            <v>339</v>
          </cell>
          <cell r="CN186">
            <v>0</v>
          </cell>
          <cell r="CO186">
            <v>19</v>
          </cell>
          <cell r="CP186">
            <v>0</v>
          </cell>
          <cell r="CQ186">
            <v>185</v>
          </cell>
          <cell r="CR186">
            <v>741598</v>
          </cell>
          <cell r="CS186">
            <v>354</v>
          </cell>
          <cell r="CT186">
            <v>74</v>
          </cell>
          <cell r="CU186">
            <v>359</v>
          </cell>
          <cell r="CV186">
            <v>5943</v>
          </cell>
          <cell r="CW186">
            <v>1</v>
          </cell>
          <cell r="CX186">
            <v>487118</v>
          </cell>
          <cell r="CY186">
            <v>359</v>
          </cell>
          <cell r="CZ186">
            <v>70</v>
          </cell>
          <cell r="DA186">
            <v>359</v>
          </cell>
          <cell r="DB186">
            <v>6058</v>
          </cell>
          <cell r="DC186">
            <v>1</v>
          </cell>
          <cell r="DD186">
            <v>464279</v>
          </cell>
          <cell r="DE186">
            <v>359</v>
          </cell>
          <cell r="DF186">
            <v>-22839</v>
          </cell>
          <cell r="DG186">
            <v>302</v>
          </cell>
          <cell r="DH186">
            <v>40219</v>
          </cell>
          <cell r="DI186">
            <v>165</v>
          </cell>
          <cell r="DJ186" t="str">
            <v>Scale down</v>
          </cell>
          <cell r="DK186">
            <v>140</v>
          </cell>
          <cell r="DL186">
            <v>133</v>
          </cell>
          <cell r="DM186">
            <v>118</v>
          </cell>
          <cell r="DN186">
            <v>120</v>
          </cell>
          <cell r="DO186">
            <v>114</v>
          </cell>
          <cell r="DP186">
            <v>111</v>
          </cell>
          <cell r="DQ186">
            <v>107</v>
          </cell>
          <cell r="DR186">
            <v>368</v>
          </cell>
          <cell r="DS186">
            <v>104</v>
          </cell>
          <cell r="DT186">
            <v>369</v>
          </cell>
          <cell r="DU186">
            <v>115</v>
          </cell>
          <cell r="DV186">
            <v>367</v>
          </cell>
          <cell r="DW186">
            <v>117</v>
          </cell>
          <cell r="DX186">
            <v>358</v>
          </cell>
          <cell r="DY186">
            <v>107</v>
          </cell>
          <cell r="DZ186">
            <v>359</v>
          </cell>
          <cell r="EA186">
            <v>91</v>
          </cell>
          <cell r="EB186">
            <v>362</v>
          </cell>
          <cell r="EC186">
            <v>78</v>
          </cell>
          <cell r="ED186">
            <v>362</v>
          </cell>
          <cell r="EE186">
            <v>74</v>
          </cell>
          <cell r="EF186">
            <v>362</v>
          </cell>
          <cell r="EG186">
            <v>70</v>
          </cell>
          <cell r="EH186">
            <v>359</v>
          </cell>
          <cell r="EI186">
            <v>10594.257142857143</v>
          </cell>
          <cell r="EJ186">
            <v>2</v>
          </cell>
          <cell r="EK186">
            <v>9467.2999999999993</v>
          </cell>
          <cell r="EL186">
            <v>2</v>
          </cell>
          <cell r="EM186">
            <v>483026</v>
          </cell>
          <cell r="EN186">
            <v>3450.1857142857143</v>
          </cell>
          <cell r="EO186">
            <v>447704</v>
          </cell>
          <cell r="EP186">
            <v>3366.1954887218044</v>
          </cell>
          <cell r="EQ186">
            <v>435169</v>
          </cell>
          <cell r="ER186">
            <v>3687.8728813559323</v>
          </cell>
          <cell r="ES186">
            <v>335755</v>
          </cell>
          <cell r="ET186">
            <v>2797.9583333333335</v>
          </cell>
          <cell r="EU186">
            <v>285243</v>
          </cell>
          <cell r="EV186">
            <v>2502.1315789473683</v>
          </cell>
          <cell r="EW186">
            <v>244442</v>
          </cell>
          <cell r="EX186">
            <v>2202.1801801801803</v>
          </cell>
          <cell r="EY186">
            <v>183857</v>
          </cell>
          <cell r="EZ186">
            <v>1718.2897196261683</v>
          </cell>
          <cell r="FA186">
            <v>142608</v>
          </cell>
          <cell r="FB186">
            <v>1332.785046728972</v>
          </cell>
          <cell r="FC186">
            <v>237280</v>
          </cell>
          <cell r="FD186">
            <v>2281.5384615384614</v>
          </cell>
          <cell r="FE186">
            <v>303480</v>
          </cell>
          <cell r="FF186">
            <v>2638.9565217391305</v>
          </cell>
          <cell r="FG186">
            <v>316992</v>
          </cell>
          <cell r="FH186">
            <v>2709.3333333333335</v>
          </cell>
          <cell r="FI186">
            <v>370442</v>
          </cell>
          <cell r="FJ186">
            <v>3462.0747663551401</v>
          </cell>
          <cell r="FK186">
            <v>324388</v>
          </cell>
          <cell r="FL186">
            <v>4383.6216216216217</v>
          </cell>
          <cell r="FM186">
            <v>275891</v>
          </cell>
          <cell r="FN186">
            <v>3941.3</v>
          </cell>
          <cell r="FO186">
            <v>0.35757798741067509</v>
          </cell>
          <cell r="FP186">
            <v>0.31716583650767899</v>
          </cell>
          <cell r="FQ186">
            <v>0.30962921536985966</v>
          </cell>
          <cell r="FR186">
            <v>0.23626931556455036</v>
          </cell>
          <cell r="FS186">
            <v>0.20840965466348596</v>
          </cell>
          <cell r="FT186">
            <v>0.18445223176017483</v>
          </cell>
          <cell r="FU186">
            <v>0.14190701565896069</v>
          </cell>
          <cell r="FV186">
            <v>0.13129376021359357</v>
          </cell>
          <cell r="FW186">
            <v>0.23976128958592474</v>
          </cell>
          <cell r="FX186">
            <v>0.27922999210559729</v>
          </cell>
          <cell r="FY186">
            <v>0.26351986632471952</v>
          </cell>
          <cell r="FZ186">
            <v>0.33134568735755049</v>
          </cell>
          <cell r="GA186">
            <v>0.30043464610101239</v>
          </cell>
          <cell r="GB186">
            <v>0.2579376159348904</v>
          </cell>
          <cell r="GC186">
            <v>867801</v>
          </cell>
          <cell r="GD186">
            <v>963873</v>
          </cell>
          <cell r="GE186">
            <v>970283</v>
          </cell>
          <cell r="GF186">
            <v>1085314</v>
          </cell>
          <cell r="GG186">
            <v>1083422</v>
          </cell>
          <cell r="GH186">
            <v>1080790</v>
          </cell>
          <cell r="GI186">
            <v>1111759</v>
          </cell>
          <cell r="GJ186">
            <v>1086175</v>
          </cell>
          <cell r="GK186">
            <v>989651</v>
          </cell>
          <cell r="GL186">
            <v>1086846</v>
          </cell>
          <cell r="GM186">
            <v>1202915</v>
          </cell>
          <cell r="GN186">
            <v>1117992.52</v>
          </cell>
          <cell r="GO186">
            <v>1125783</v>
          </cell>
          <cell r="GP186">
            <v>1069603.5900000001</v>
          </cell>
          <cell r="GQ186">
            <v>4.9181270871403907E-2</v>
          </cell>
          <cell r="GR186">
            <v>-4.7763406835356209E-2</v>
          </cell>
          <cell r="GS186">
            <v>-1.1287885603725652E-2</v>
          </cell>
          <cell r="GT186">
            <v>8.3784499704902343E-2</v>
          </cell>
          <cell r="GU186">
            <v>7.4126445629139698E-2</v>
          </cell>
          <cell r="GV186">
            <v>8.7786275017430526E-2</v>
          </cell>
          <cell r="GW186">
            <v>8.9339840097036105E-2</v>
          </cell>
          <cell r="GX186">
            <v>6.752087731985712E-2</v>
          </cell>
          <cell r="GY186">
            <v>0.13698338567564794</v>
          </cell>
          <cell r="GZ186">
            <v>8.0314960629921259</v>
          </cell>
          <cell r="HA186">
            <v>10.666666666666666</v>
          </cell>
          <cell r="HB186">
            <v>10.159924741298212</v>
          </cell>
          <cell r="HC186">
            <v>11.838006230529594</v>
          </cell>
          <cell r="HD186">
            <v>8.781127129750983</v>
          </cell>
          <cell r="HE186">
            <v>7.3359073359073363</v>
          </cell>
          <cell r="HF186">
            <v>6.132075471698113</v>
          </cell>
          <cell r="HG186">
            <v>8.2222222222222214</v>
          </cell>
          <cell r="HH186">
            <v>3897</v>
          </cell>
          <cell r="HI186" t="str">
            <v>Y</v>
          </cell>
        </row>
        <row r="187">
          <cell r="A187">
            <v>182</v>
          </cell>
          <cell r="B187">
            <v>3906</v>
          </cell>
          <cell r="C187" t="str">
            <v>Lynnville-Sully</v>
          </cell>
          <cell r="D187">
            <v>11.298310558880722</v>
          </cell>
          <cell r="E187">
            <v>242</v>
          </cell>
          <cell r="F187">
            <v>5.4</v>
          </cell>
          <cell r="G187">
            <v>1</v>
          </cell>
          <cell r="H187">
            <v>4.1736976273557653</v>
          </cell>
          <cell r="I187">
            <v>223</v>
          </cell>
          <cell r="J187">
            <v>0.41438111924672455</v>
          </cell>
          <cell r="K187">
            <v>171</v>
          </cell>
          <cell r="L187">
            <v>1.3102338837580021</v>
          </cell>
          <cell r="M187">
            <v>231</v>
          </cell>
          <cell r="N187">
            <v>0</v>
          </cell>
          <cell r="O187">
            <v>6</v>
          </cell>
          <cell r="P187">
            <v>0.43870561129869184</v>
          </cell>
          <cell r="Q187">
            <v>146</v>
          </cell>
          <cell r="R187">
            <v>0</v>
          </cell>
          <cell r="S187">
            <v>8</v>
          </cell>
          <cell r="T187">
            <v>11.737016170179414</v>
          </cell>
          <cell r="U187">
            <v>243</v>
          </cell>
          <cell r="V187">
            <v>0.49134</v>
          </cell>
          <cell r="W187">
            <v>295</v>
          </cell>
          <cell r="X187">
            <v>0</v>
          </cell>
          <cell r="Y187">
            <v>1</v>
          </cell>
          <cell r="Z187">
            <v>0.34367999999999999</v>
          </cell>
          <cell r="AA187">
            <v>201</v>
          </cell>
          <cell r="AB187">
            <v>0</v>
          </cell>
          <cell r="AC187">
            <v>329</v>
          </cell>
          <cell r="AD187">
            <v>0.34367999999999999</v>
          </cell>
          <cell r="AE187">
            <v>242</v>
          </cell>
          <cell r="AF187">
            <v>0</v>
          </cell>
          <cell r="AG187">
            <v>19</v>
          </cell>
          <cell r="AH187">
            <v>0.2555</v>
          </cell>
          <cell r="AI187">
            <v>177</v>
          </cell>
          <cell r="AJ187">
            <v>1.0905199999999999</v>
          </cell>
          <cell r="AK187">
            <v>317</v>
          </cell>
          <cell r="AL187">
            <v>12.827540000000001</v>
          </cell>
          <cell r="AM187">
            <v>297</v>
          </cell>
          <cell r="AN187">
            <v>1960790</v>
          </cell>
          <cell r="AO187">
            <v>265</v>
          </cell>
          <cell r="AP187">
            <v>152644503</v>
          </cell>
          <cell r="AQ187">
            <v>231</v>
          </cell>
          <cell r="AR187">
            <v>0.06</v>
          </cell>
          <cell r="AS187">
            <v>8.6601492520783668E-2</v>
          </cell>
          <cell r="AT187">
            <v>0.02</v>
          </cell>
          <cell r="AU187">
            <v>0.08</v>
          </cell>
          <cell r="AV187">
            <v>153910</v>
          </cell>
          <cell r="AW187">
            <v>170</v>
          </cell>
          <cell r="AX187">
            <v>51303</v>
          </cell>
          <cell r="AY187">
            <v>71</v>
          </cell>
          <cell r="AZ187">
            <v>2015</v>
          </cell>
          <cell r="BA187">
            <v>2011</v>
          </cell>
          <cell r="BB187">
            <v>4570034</v>
          </cell>
          <cell r="BC187">
            <v>172</v>
          </cell>
          <cell r="BD187">
            <v>157214537</v>
          </cell>
          <cell r="BE187">
            <v>231</v>
          </cell>
          <cell r="BF187">
            <v>469.7</v>
          </cell>
          <cell r="BG187">
            <v>247</v>
          </cell>
          <cell r="BH187">
            <v>324982.9742388759</v>
          </cell>
          <cell r="BI187">
            <v>119</v>
          </cell>
          <cell r="BJ187">
            <v>9729.6870342771981</v>
          </cell>
          <cell r="BK187">
            <v>139</v>
          </cell>
          <cell r="BL187">
            <v>334712.66127315309</v>
          </cell>
          <cell r="BM187">
            <v>121</v>
          </cell>
          <cell r="BN187">
            <v>2.9068774982303321E-2</v>
          </cell>
          <cell r="BO187">
            <v>155</v>
          </cell>
          <cell r="BP187">
            <v>824280</v>
          </cell>
          <cell r="BQ187">
            <v>234</v>
          </cell>
          <cell r="BR187">
            <v>637092</v>
          </cell>
          <cell r="BS187">
            <v>231</v>
          </cell>
          <cell r="BT187">
            <v>63253</v>
          </cell>
          <cell r="BU187">
            <v>195</v>
          </cell>
          <cell r="BV187">
            <v>200000</v>
          </cell>
          <cell r="BW187">
            <v>236</v>
          </cell>
          <cell r="BX187">
            <v>0</v>
          </cell>
          <cell r="BY187">
            <v>6</v>
          </cell>
          <cell r="BZ187">
            <v>1724625</v>
          </cell>
          <cell r="CA187">
            <v>243</v>
          </cell>
          <cell r="CB187">
            <v>66966</v>
          </cell>
          <cell r="CC187">
            <v>159</v>
          </cell>
          <cell r="CD187">
            <v>75000</v>
          </cell>
          <cell r="CE187">
            <v>287</v>
          </cell>
          <cell r="CF187">
            <v>0</v>
          </cell>
          <cell r="CG187">
            <v>2</v>
          </cell>
          <cell r="CH187">
            <v>54031</v>
          </cell>
          <cell r="CI187">
            <v>197</v>
          </cell>
          <cell r="CJ187">
            <v>0</v>
          </cell>
          <cell r="CK187">
            <v>329</v>
          </cell>
          <cell r="CL187">
            <v>54031</v>
          </cell>
          <cell r="CM187">
            <v>289</v>
          </cell>
          <cell r="CN187">
            <v>0</v>
          </cell>
          <cell r="CO187">
            <v>19</v>
          </cell>
          <cell r="CP187">
            <v>40168</v>
          </cell>
          <cell r="CQ187">
            <v>179</v>
          </cell>
          <cell r="CR187">
            <v>1960790</v>
          </cell>
          <cell r="CS187">
            <v>265</v>
          </cell>
          <cell r="CT187">
            <v>469.7</v>
          </cell>
          <cell r="CU187">
            <v>247</v>
          </cell>
          <cell r="CV187">
            <v>5768</v>
          </cell>
          <cell r="CW187">
            <v>184</v>
          </cell>
          <cell r="CX187">
            <v>2709230</v>
          </cell>
          <cell r="CY187">
            <v>251</v>
          </cell>
          <cell r="CZ187">
            <v>445.1</v>
          </cell>
          <cell r="DA187">
            <v>255</v>
          </cell>
          <cell r="DB187">
            <v>5883</v>
          </cell>
          <cell r="DC187">
            <v>185</v>
          </cell>
          <cell r="DD187">
            <v>2736322</v>
          </cell>
          <cell r="DE187">
            <v>254</v>
          </cell>
          <cell r="DF187">
            <v>27092</v>
          </cell>
          <cell r="DG187">
            <v>230</v>
          </cell>
          <cell r="DH187">
            <v>117799</v>
          </cell>
          <cell r="DI187">
            <v>69</v>
          </cell>
          <cell r="DJ187" t="str">
            <v>101</v>
          </cell>
          <cell r="DK187">
            <v>532.6</v>
          </cell>
          <cell r="DL187">
            <v>538.20000000000005</v>
          </cell>
          <cell r="DM187">
            <v>516.20000000000005</v>
          </cell>
          <cell r="DN187">
            <v>527.20000000000005</v>
          </cell>
          <cell r="DO187">
            <v>522.79999999999995</v>
          </cell>
          <cell r="DP187">
            <v>521.4</v>
          </cell>
          <cell r="DQ187">
            <v>522.6</v>
          </cell>
          <cell r="DR187">
            <v>251</v>
          </cell>
          <cell r="DS187">
            <v>498.7</v>
          </cell>
          <cell r="DT187">
            <v>259</v>
          </cell>
          <cell r="DU187">
            <v>488.5</v>
          </cell>
          <cell r="DV187">
            <v>257</v>
          </cell>
          <cell r="DW187">
            <v>489.1</v>
          </cell>
          <cell r="DX187">
            <v>255</v>
          </cell>
          <cell r="DY187">
            <v>488.9</v>
          </cell>
          <cell r="DZ187">
            <v>253</v>
          </cell>
          <cell r="EA187">
            <v>479.5</v>
          </cell>
          <cell r="EB187">
            <v>256</v>
          </cell>
          <cell r="EC187">
            <v>456.5</v>
          </cell>
          <cell r="ED187">
            <v>258</v>
          </cell>
          <cell r="EE187">
            <v>469.7</v>
          </cell>
          <cell r="EF187">
            <v>246</v>
          </cell>
          <cell r="EG187">
            <v>445.1</v>
          </cell>
          <cell r="EH187">
            <v>254</v>
          </cell>
          <cell r="EI187">
            <v>4405.2797124241742</v>
          </cell>
          <cell r="EJ187">
            <v>162</v>
          </cell>
          <cell r="EK187">
            <v>3874.6910806560322</v>
          </cell>
          <cell r="EL187">
            <v>106</v>
          </cell>
          <cell r="EM187">
            <v>843056</v>
          </cell>
          <cell r="EN187">
            <v>1582.9064964325948</v>
          </cell>
          <cell r="EO187">
            <v>1030306</v>
          </cell>
          <cell r="EP187">
            <v>1914.3552582683017</v>
          </cell>
          <cell r="EQ187">
            <v>1130375</v>
          </cell>
          <cell r="ER187">
            <v>2189.800464936071</v>
          </cell>
          <cell r="ES187">
            <v>1017250</v>
          </cell>
          <cell r="ET187">
            <v>1929.5333839150226</v>
          </cell>
          <cell r="EU187">
            <v>917020</v>
          </cell>
          <cell r="EV187">
            <v>1754.0550879877583</v>
          </cell>
          <cell r="EW187">
            <v>1151075</v>
          </cell>
          <cell r="EX187">
            <v>2207.662063674722</v>
          </cell>
          <cell r="EY187">
            <v>1361802</v>
          </cell>
          <cell r="EZ187">
            <v>2605.8208955223881</v>
          </cell>
          <cell r="FA187">
            <v>1699372</v>
          </cell>
          <cell r="FB187">
            <v>3251.7642556448527</v>
          </cell>
          <cell r="FC187">
            <v>1874143</v>
          </cell>
          <cell r="FD187">
            <v>3758.0569480649692</v>
          </cell>
          <cell r="FE187">
            <v>1573953</v>
          </cell>
          <cell r="FF187">
            <v>3222.012282497441</v>
          </cell>
          <cell r="FG187">
            <v>1677165</v>
          </cell>
          <cell r="FH187">
            <v>3429.0840318953178</v>
          </cell>
          <cell r="FI187">
            <v>1842873</v>
          </cell>
          <cell r="FJ187">
            <v>3769.4272857435062</v>
          </cell>
          <cell r="FK187">
            <v>1815110</v>
          </cell>
          <cell r="FL187">
            <v>3864.4028103044498</v>
          </cell>
          <cell r="FM187">
            <v>1670305</v>
          </cell>
          <cell r="FN187">
            <v>3752.6510896427767</v>
          </cell>
          <cell r="FO187">
            <v>0.23801297493915263</v>
          </cell>
          <cell r="FP187">
            <v>0.26839489430075109</v>
          </cell>
          <cell r="FQ187">
            <v>0.27480481959578684</v>
          </cell>
          <cell r="FR187">
            <v>0.24277822778695562</v>
          </cell>
          <cell r="FS187">
            <v>0.2141313822661518</v>
          </cell>
          <cell r="FT187">
            <v>0.25907759082092308</v>
          </cell>
          <cell r="FU187">
            <v>0.28179337693419687</v>
          </cell>
          <cell r="FV187">
            <v>0.47199651371198292</v>
          </cell>
          <cell r="FW187">
            <v>0.51222061303810829</v>
          </cell>
          <cell r="FX187">
            <v>0.42150799389411103</v>
          </cell>
          <cell r="FY187">
            <v>0.40928554851679699</v>
          </cell>
          <cell r="FZ187">
            <v>0.44836198988034426</v>
          </cell>
          <cell r="GA187">
            <v>0.41313230448759675</v>
          </cell>
          <cell r="GB187">
            <v>0.36274834646494486</v>
          </cell>
          <cell r="GC187">
            <v>2699003</v>
          </cell>
          <cell r="GD187">
            <v>2808463</v>
          </cell>
          <cell r="GE187">
            <v>2982999</v>
          </cell>
          <cell r="GF187">
            <v>3172788</v>
          </cell>
          <cell r="GG187">
            <v>3365491</v>
          </cell>
          <cell r="GH187">
            <v>3291899</v>
          </cell>
          <cell r="GI187">
            <v>3470824</v>
          </cell>
          <cell r="GJ187">
            <v>3600391</v>
          </cell>
          <cell r="GK187">
            <v>3658859</v>
          </cell>
          <cell r="GL187">
            <v>3734100</v>
          </cell>
          <cell r="GM187">
            <v>4097787</v>
          </cell>
          <cell r="GN187">
            <v>4110234.68</v>
          </cell>
          <cell r="GO187">
            <v>4421295</v>
          </cell>
          <cell r="GP187">
            <v>4604583.3600000003</v>
          </cell>
          <cell r="GQ187">
            <v>0.18785813358862216</v>
          </cell>
          <cell r="GR187">
            <v>0.20650872382595478</v>
          </cell>
          <cell r="GS187">
            <v>0.20276492774979776</v>
          </cell>
          <cell r="GT187">
            <v>0.18029192547298159</v>
          </cell>
          <cell r="GU187">
            <v>0.1725581572358649</v>
          </cell>
          <cell r="GV187">
            <v>0.16705417041809029</v>
          </cell>
          <cell r="GW187">
            <v>0.19334768468887045</v>
          </cell>
          <cell r="GX187">
            <v>0.18021159520312335</v>
          </cell>
          <cell r="GY187">
            <v>0.10807019986462083</v>
          </cell>
          <cell r="GZ187">
            <v>12.408212560386476</v>
          </cell>
          <cell r="HA187">
            <v>12.089371980676329</v>
          </cell>
          <cell r="HB187">
            <v>12.104495747266101</v>
          </cell>
          <cell r="HC187">
            <v>11.940758293838861</v>
          </cell>
          <cell r="HD187">
            <v>12.153284671532846</v>
          </cell>
          <cell r="HE187">
            <v>11.368038740920097</v>
          </cell>
          <cell r="HF187">
            <v>11.459783913565428</v>
          </cell>
          <cell r="HG187">
            <v>10.675000000000001</v>
          </cell>
          <cell r="HH187">
            <v>3906</v>
          </cell>
          <cell r="HI187" t="str">
            <v>Y</v>
          </cell>
        </row>
        <row r="188">
          <cell r="A188">
            <v>183</v>
          </cell>
          <cell r="B188">
            <v>3942</v>
          </cell>
          <cell r="C188" t="str">
            <v>Madrid</v>
          </cell>
          <cell r="D188">
            <v>12.694226010158154</v>
          </cell>
          <cell r="E188">
            <v>143</v>
          </cell>
          <cell r="F188">
            <v>5.4</v>
          </cell>
          <cell r="G188">
            <v>1</v>
          </cell>
          <cell r="H188">
            <v>4.2686608096562368</v>
          </cell>
          <cell r="I188">
            <v>212</v>
          </cell>
          <cell r="J188">
            <v>1.20694646057996</v>
          </cell>
          <cell r="K188">
            <v>43</v>
          </cell>
          <cell r="L188">
            <v>1.818613845252693</v>
          </cell>
          <cell r="M188">
            <v>157</v>
          </cell>
          <cell r="N188">
            <v>0</v>
          </cell>
          <cell r="O188">
            <v>6</v>
          </cell>
          <cell r="P188">
            <v>0.24378778397590242</v>
          </cell>
          <cell r="Q188">
            <v>196</v>
          </cell>
          <cell r="R188">
            <v>0</v>
          </cell>
          <cell r="S188">
            <v>8</v>
          </cell>
          <cell r="T188">
            <v>12.938013794134056</v>
          </cell>
          <cell r="U188">
            <v>159</v>
          </cell>
          <cell r="V188">
            <v>2.4941</v>
          </cell>
          <cell r="W188">
            <v>3</v>
          </cell>
          <cell r="X188">
            <v>0</v>
          </cell>
          <cell r="Y188">
            <v>1</v>
          </cell>
          <cell r="Z188">
            <v>1</v>
          </cell>
          <cell r="AA188">
            <v>52</v>
          </cell>
          <cell r="AB188">
            <v>0.33</v>
          </cell>
          <cell r="AC188">
            <v>1</v>
          </cell>
          <cell r="AD188">
            <v>1.33</v>
          </cell>
          <cell r="AE188">
            <v>51</v>
          </cell>
          <cell r="AF188">
            <v>0</v>
          </cell>
          <cell r="AG188">
            <v>19</v>
          </cell>
          <cell r="AH188">
            <v>0.53978000000000004</v>
          </cell>
          <cell r="AI188">
            <v>165</v>
          </cell>
          <cell r="AJ188">
            <v>4.36388</v>
          </cell>
          <cell r="AK188">
            <v>34</v>
          </cell>
          <cell r="AL188">
            <v>17.30189</v>
          </cell>
          <cell r="AM188">
            <v>67</v>
          </cell>
          <cell r="AN188">
            <v>1669617</v>
          </cell>
          <cell r="AO188">
            <v>286</v>
          </cell>
          <cell r="AP188">
            <v>96227135</v>
          </cell>
          <cell r="AQ188">
            <v>307</v>
          </cell>
          <cell r="AR188">
            <v>0.06</v>
          </cell>
          <cell r="AS188">
            <v>6.1465122883140898E-2</v>
          </cell>
          <cell r="AT188">
            <v>0</v>
          </cell>
          <cell r="AU188">
            <v>0.06</v>
          </cell>
          <cell r="AV188">
            <v>186891</v>
          </cell>
          <cell r="AW188">
            <v>152</v>
          </cell>
          <cell r="AX188">
            <v>0</v>
          </cell>
          <cell r="AY188">
            <v>89</v>
          </cell>
          <cell r="AZ188">
            <v>2015</v>
          </cell>
          <cell r="BA188">
            <v>2014</v>
          </cell>
          <cell r="BB188">
            <v>2516403</v>
          </cell>
          <cell r="BC188">
            <v>204</v>
          </cell>
          <cell r="BD188">
            <v>98743538</v>
          </cell>
          <cell r="BE188">
            <v>307</v>
          </cell>
          <cell r="BF188">
            <v>627</v>
          </cell>
          <cell r="BG188">
            <v>187</v>
          </cell>
          <cell r="BH188">
            <v>153472.30462519935</v>
          </cell>
          <cell r="BI188">
            <v>352</v>
          </cell>
          <cell r="BJ188">
            <v>4013.401913875598</v>
          </cell>
          <cell r="BK188">
            <v>201</v>
          </cell>
          <cell r="BL188">
            <v>157485.70653907495</v>
          </cell>
          <cell r="BM188">
            <v>356</v>
          </cell>
          <cell r="BN188">
            <v>2.5484229661691886E-2</v>
          </cell>
          <cell r="BO188">
            <v>173</v>
          </cell>
          <cell r="BP188">
            <v>519627</v>
          </cell>
          <cell r="BQ188">
            <v>307</v>
          </cell>
          <cell r="BR188">
            <v>410761</v>
          </cell>
          <cell r="BS188">
            <v>308</v>
          </cell>
          <cell r="BT188">
            <v>116141</v>
          </cell>
          <cell r="BU188">
            <v>120</v>
          </cell>
          <cell r="BV188">
            <v>175000</v>
          </cell>
          <cell r="BW188">
            <v>253</v>
          </cell>
          <cell r="BX188">
            <v>0</v>
          </cell>
          <cell r="BY188">
            <v>6</v>
          </cell>
          <cell r="BZ188">
            <v>1221529</v>
          </cell>
          <cell r="CA188">
            <v>295</v>
          </cell>
          <cell r="CB188">
            <v>23459</v>
          </cell>
          <cell r="CC188">
            <v>247</v>
          </cell>
          <cell r="CD188">
            <v>240000</v>
          </cell>
          <cell r="CE188">
            <v>111</v>
          </cell>
          <cell r="CF188">
            <v>0</v>
          </cell>
          <cell r="CG188">
            <v>2</v>
          </cell>
          <cell r="CH188">
            <v>98744</v>
          </cell>
          <cell r="CI188">
            <v>149</v>
          </cell>
          <cell r="CJ188">
            <v>32585</v>
          </cell>
          <cell r="CK188">
            <v>285</v>
          </cell>
          <cell r="CL188">
            <v>131329</v>
          </cell>
          <cell r="CM188">
            <v>178</v>
          </cell>
          <cell r="CN188">
            <v>0</v>
          </cell>
          <cell r="CO188">
            <v>19</v>
          </cell>
          <cell r="CP188">
            <v>53300</v>
          </cell>
          <cell r="CQ188">
            <v>174</v>
          </cell>
          <cell r="CR188">
            <v>1669617</v>
          </cell>
          <cell r="CS188">
            <v>286</v>
          </cell>
          <cell r="CT188">
            <v>627</v>
          </cell>
          <cell r="CU188">
            <v>187</v>
          </cell>
          <cell r="CV188">
            <v>5768</v>
          </cell>
          <cell r="CW188">
            <v>184</v>
          </cell>
          <cell r="CX188">
            <v>3616536</v>
          </cell>
          <cell r="CY188">
            <v>191</v>
          </cell>
          <cell r="CZ188">
            <v>631.5</v>
          </cell>
          <cell r="DA188">
            <v>180</v>
          </cell>
          <cell r="DB188">
            <v>5883</v>
          </cell>
          <cell r="DC188">
            <v>185</v>
          </cell>
          <cell r="DD188">
            <v>3715115</v>
          </cell>
          <cell r="DE188">
            <v>184</v>
          </cell>
          <cell r="DF188">
            <v>98579</v>
          </cell>
          <cell r="DG188">
            <v>111</v>
          </cell>
          <cell r="DH188">
            <v>0</v>
          </cell>
          <cell r="DI188">
            <v>223</v>
          </cell>
          <cell r="DJ188" t="str">
            <v>No Guar</v>
          </cell>
          <cell r="DK188">
            <v>594.29999999999995</v>
          </cell>
          <cell r="DL188">
            <v>595.70000000000005</v>
          </cell>
          <cell r="DM188">
            <v>580.29999999999995</v>
          </cell>
          <cell r="DN188">
            <v>590.20000000000005</v>
          </cell>
          <cell r="DO188">
            <v>625.1</v>
          </cell>
          <cell r="DP188">
            <v>615.29999999999995</v>
          </cell>
          <cell r="DQ188">
            <v>591.4</v>
          </cell>
          <cell r="DR188">
            <v>217</v>
          </cell>
          <cell r="DS188">
            <v>565.20000000000005</v>
          </cell>
          <cell r="DT188">
            <v>225</v>
          </cell>
          <cell r="DU188">
            <v>568.79999999999995</v>
          </cell>
          <cell r="DV188">
            <v>220</v>
          </cell>
          <cell r="DW188">
            <v>587.1</v>
          </cell>
          <cell r="DX188">
            <v>210</v>
          </cell>
          <cell r="DY188">
            <v>594.1</v>
          </cell>
          <cell r="DZ188">
            <v>211</v>
          </cell>
          <cell r="EA188">
            <v>613.4</v>
          </cell>
          <cell r="EB188">
            <v>204</v>
          </cell>
          <cell r="EC188">
            <v>619.70000000000005</v>
          </cell>
          <cell r="ED188">
            <v>194</v>
          </cell>
          <cell r="EE188">
            <v>627</v>
          </cell>
          <cell r="EF188">
            <v>187</v>
          </cell>
          <cell r="EG188">
            <v>631.5</v>
          </cell>
          <cell r="EH188">
            <v>180</v>
          </cell>
          <cell r="EI188">
            <v>2643.8907363420426</v>
          </cell>
          <cell r="EJ188">
            <v>354</v>
          </cell>
          <cell r="EK188">
            <v>1934.3293745051465</v>
          </cell>
          <cell r="EL188">
            <v>356</v>
          </cell>
          <cell r="EM188">
            <v>806877</v>
          </cell>
          <cell r="EN188">
            <v>1357.6930843008583</v>
          </cell>
          <cell r="EO188">
            <v>886885</v>
          </cell>
          <cell r="EP188">
            <v>1488.811482289743</v>
          </cell>
          <cell r="EQ188">
            <v>922942</v>
          </cell>
          <cell r="ER188">
            <v>1590.456660348096</v>
          </cell>
          <cell r="ES188">
            <v>906682</v>
          </cell>
          <cell r="ET188">
            <v>1536.2283971535071</v>
          </cell>
          <cell r="EU188">
            <v>911495</v>
          </cell>
          <cell r="EV188">
            <v>1458.1586946088626</v>
          </cell>
          <cell r="EW188">
            <v>893933</v>
          </cell>
          <cell r="EX188">
            <v>1452.8408906224606</v>
          </cell>
          <cell r="EY188">
            <v>1013998</v>
          </cell>
          <cell r="EZ188">
            <v>1714.5722015556307</v>
          </cell>
          <cell r="FA188">
            <v>1088172</v>
          </cell>
          <cell r="FB188">
            <v>1839.9932363882315</v>
          </cell>
          <cell r="FC188">
            <v>958199</v>
          </cell>
          <cell r="FD188">
            <v>1695.3273177636233</v>
          </cell>
          <cell r="FE188">
            <v>852752</v>
          </cell>
          <cell r="FF188">
            <v>1499.2123769338959</v>
          </cell>
          <cell r="FG188">
            <v>1038716</v>
          </cell>
          <cell r="FH188">
            <v>1769.2318174075965</v>
          </cell>
          <cell r="FI188">
            <v>1071705</v>
          </cell>
          <cell r="FJ188">
            <v>1803.9134825786905</v>
          </cell>
          <cell r="FK188">
            <v>1074414</v>
          </cell>
          <cell r="FL188">
            <v>1713.578947368421</v>
          </cell>
          <cell r="FM188">
            <v>1191749</v>
          </cell>
          <cell r="FN188">
            <v>1887.1718131433097</v>
          </cell>
          <cell r="FO188">
            <v>0.19706612466442364</v>
          </cell>
          <cell r="FP188">
            <v>0.21380284773141917</v>
          </cell>
          <cell r="FQ188">
            <v>0.21849430210120449</v>
          </cell>
          <cell r="FR188">
            <v>0.21148231590678546</v>
          </cell>
          <cell r="FS188">
            <v>0.2049268138595586</v>
          </cell>
          <cell r="FT188">
            <v>0.18777280560319079</v>
          </cell>
          <cell r="FU188">
            <v>0.19278015965042461</v>
          </cell>
          <cell r="FV188">
            <v>0.27713148039439151</v>
          </cell>
          <cell r="FW188">
            <v>0.23345215480559398</v>
          </cell>
          <cell r="FX188">
            <v>0.20035915366048443</v>
          </cell>
          <cell r="FY188">
            <v>0.23350580169914611</v>
          </cell>
          <cell r="FZ188">
            <v>0.23416627661350026</v>
          </cell>
          <cell r="GA188">
            <v>0.22325430045680925</v>
          </cell>
          <cell r="GB188">
            <v>0.23327593138779784</v>
          </cell>
          <cell r="GC188">
            <v>3287571</v>
          </cell>
          <cell r="GD188">
            <v>3261259</v>
          </cell>
          <cell r="GE188">
            <v>3301159</v>
          </cell>
          <cell r="GF188">
            <v>3380589</v>
          </cell>
          <cell r="GG188">
            <v>3536410</v>
          </cell>
          <cell r="GH188">
            <v>3866783</v>
          </cell>
          <cell r="GI188">
            <v>4245869</v>
          </cell>
          <cell r="GJ188">
            <v>3926555</v>
          </cell>
          <cell r="GK188">
            <v>4104477</v>
          </cell>
          <cell r="GL188">
            <v>4256117</v>
          </cell>
          <cell r="GM188">
            <v>4448352</v>
          </cell>
          <cell r="GN188">
            <v>4576683.78</v>
          </cell>
          <cell r="GO188">
            <v>4809803</v>
          </cell>
          <cell r="GP188">
            <v>5108752.51</v>
          </cell>
          <cell r="GQ188">
            <v>0.11974103926083303</v>
          </cell>
          <cell r="GR188">
            <v>0.12938638155679189</v>
          </cell>
          <cell r="GS188">
            <v>0.12005424983009935</v>
          </cell>
          <cell r="GT188">
            <v>6.5224976524177247E-2</v>
          </cell>
          <cell r="GU188">
            <v>7.5713663400278814E-4</v>
          </cell>
          <cell r="GV188">
            <v>5.5036825887267811E-3</v>
          </cell>
          <cell r="GW188">
            <v>2.2892028201656103E-2</v>
          </cell>
          <cell r="GX188">
            <v>5.3783025798795341E-2</v>
          </cell>
          <cell r="GY188">
            <v>7.2420173839296692E-2</v>
          </cell>
          <cell r="GZ188">
            <v>12.504545454545456</v>
          </cell>
          <cell r="HA188">
            <v>12.532188841201714</v>
          </cell>
          <cell r="HB188">
            <v>12.241786557869874</v>
          </cell>
          <cell r="HC188">
            <v>12.873913043478263</v>
          </cell>
          <cell r="HD188">
            <v>12.74468085106383</v>
          </cell>
          <cell r="HE188">
            <v>12.56530612244898</v>
          </cell>
          <cell r="HF188">
            <v>12.329411764705881</v>
          </cell>
          <cell r="HG188">
            <v>13.340425531914894</v>
          </cell>
          <cell r="HH188">
            <v>3942</v>
          </cell>
          <cell r="HI188" t="str">
            <v>Y</v>
          </cell>
        </row>
        <row r="189">
          <cell r="A189">
            <v>184</v>
          </cell>
          <cell r="B189">
            <v>3978</v>
          </cell>
          <cell r="C189" t="str">
            <v>Malvern</v>
          </cell>
          <cell r="D189">
            <v>13.337745408020746</v>
          </cell>
          <cell r="E189">
            <v>97</v>
          </cell>
          <cell r="F189">
            <v>5.4</v>
          </cell>
          <cell r="G189">
            <v>1</v>
          </cell>
          <cell r="H189">
            <v>4.0143696410718235</v>
          </cell>
          <cell r="I189">
            <v>242</v>
          </cell>
          <cell r="J189">
            <v>0</v>
          </cell>
          <cell r="K189">
            <v>272</v>
          </cell>
          <cell r="L189">
            <v>3.9233786435701448</v>
          </cell>
          <cell r="M189">
            <v>14</v>
          </cell>
          <cell r="N189">
            <v>0</v>
          </cell>
          <cell r="O189">
            <v>6</v>
          </cell>
          <cell r="P189">
            <v>0.48260696018827637</v>
          </cell>
          <cell r="Q189">
            <v>138</v>
          </cell>
          <cell r="R189">
            <v>0</v>
          </cell>
          <cell r="S189">
            <v>8</v>
          </cell>
          <cell r="T189">
            <v>13.820352368209022</v>
          </cell>
          <cell r="U189">
            <v>111</v>
          </cell>
          <cell r="V189">
            <v>0.39234000000000002</v>
          </cell>
          <cell r="W189">
            <v>316</v>
          </cell>
          <cell r="X189">
            <v>0</v>
          </cell>
          <cell r="Y189">
            <v>1</v>
          </cell>
          <cell r="Z189">
            <v>0.58960999999999997</v>
          </cell>
          <cell r="AA189">
            <v>167</v>
          </cell>
          <cell r="AB189">
            <v>0.33</v>
          </cell>
          <cell r="AC189">
            <v>1</v>
          </cell>
          <cell r="AD189">
            <v>0.91961000000000004</v>
          </cell>
          <cell r="AE189">
            <v>159</v>
          </cell>
          <cell r="AF189">
            <v>0</v>
          </cell>
          <cell r="AG189">
            <v>19</v>
          </cell>
          <cell r="AH189">
            <v>0</v>
          </cell>
          <cell r="AI189">
            <v>184</v>
          </cell>
          <cell r="AJ189">
            <v>1.3119499999999999</v>
          </cell>
          <cell r="AK189">
            <v>292</v>
          </cell>
          <cell r="AL189">
            <v>15.132300000000001</v>
          </cell>
          <cell r="AM189">
            <v>166</v>
          </cell>
          <cell r="AN189">
            <v>1928590</v>
          </cell>
          <cell r="AO189">
            <v>270</v>
          </cell>
          <cell r="AP189">
            <v>127441179</v>
          </cell>
          <cell r="AQ189">
            <v>258</v>
          </cell>
          <cell r="AR189">
            <v>0.08</v>
          </cell>
          <cell r="AS189">
            <v>8.5722552578163483E-2</v>
          </cell>
          <cell r="AT189">
            <v>7.0000000000000007E-2</v>
          </cell>
          <cell r="AU189">
            <v>0.15000000000000002</v>
          </cell>
          <cell r="AV189">
            <v>109398</v>
          </cell>
          <cell r="AW189">
            <v>226</v>
          </cell>
          <cell r="AX189">
            <v>95723</v>
          </cell>
          <cell r="AY189">
            <v>44</v>
          </cell>
          <cell r="AZ189">
            <v>2018</v>
          </cell>
          <cell r="BA189">
            <v>2015</v>
          </cell>
          <cell r="BB189">
            <v>122106</v>
          </cell>
          <cell r="BC189">
            <v>260</v>
          </cell>
          <cell r="BD189">
            <v>127563285</v>
          </cell>
          <cell r="BE189">
            <v>263</v>
          </cell>
          <cell r="BF189">
            <v>357.8</v>
          </cell>
          <cell r="BG189">
            <v>285</v>
          </cell>
          <cell r="BH189">
            <v>356179.93012856343</v>
          </cell>
          <cell r="BI189">
            <v>80</v>
          </cell>
          <cell r="BJ189">
            <v>341.26886528787031</v>
          </cell>
          <cell r="BK189">
            <v>259</v>
          </cell>
          <cell r="BL189">
            <v>356521.19899385131</v>
          </cell>
          <cell r="BM189">
            <v>98</v>
          </cell>
          <cell r="BN189">
            <v>9.5721899918146513E-4</v>
          </cell>
          <cell r="BO189">
            <v>259</v>
          </cell>
          <cell r="BP189">
            <v>688182</v>
          </cell>
          <cell r="BQ189">
            <v>263</v>
          </cell>
          <cell r="BR189">
            <v>511596</v>
          </cell>
          <cell r="BS189">
            <v>273</v>
          </cell>
          <cell r="BT189">
            <v>0</v>
          </cell>
          <cell r="BU189">
            <v>272</v>
          </cell>
          <cell r="BV189">
            <v>500000</v>
          </cell>
          <cell r="BW189">
            <v>90</v>
          </cell>
          <cell r="BX189">
            <v>0</v>
          </cell>
          <cell r="BY189">
            <v>6</v>
          </cell>
          <cell r="BZ189">
            <v>1699778</v>
          </cell>
          <cell r="CA189">
            <v>248</v>
          </cell>
          <cell r="CB189">
            <v>61504</v>
          </cell>
          <cell r="CC189">
            <v>166</v>
          </cell>
          <cell r="CD189">
            <v>50000</v>
          </cell>
          <cell r="CE189">
            <v>314</v>
          </cell>
          <cell r="CF189">
            <v>0</v>
          </cell>
          <cell r="CG189">
            <v>2</v>
          </cell>
          <cell r="CH189">
            <v>75212</v>
          </cell>
          <cell r="CI189">
            <v>171</v>
          </cell>
          <cell r="CJ189">
            <v>42096</v>
          </cell>
          <cell r="CK189">
            <v>246</v>
          </cell>
          <cell r="CL189">
            <v>117308</v>
          </cell>
          <cell r="CM189">
            <v>197</v>
          </cell>
          <cell r="CN189">
            <v>0</v>
          </cell>
          <cell r="CO189">
            <v>19</v>
          </cell>
          <cell r="CP189">
            <v>0</v>
          </cell>
          <cell r="CQ189">
            <v>185</v>
          </cell>
          <cell r="CR189">
            <v>1928590</v>
          </cell>
          <cell r="CS189">
            <v>270</v>
          </cell>
          <cell r="CT189">
            <v>357.8</v>
          </cell>
          <cell r="CU189">
            <v>285</v>
          </cell>
          <cell r="CV189">
            <v>5768</v>
          </cell>
          <cell r="CW189">
            <v>184</v>
          </cell>
          <cell r="CX189">
            <v>2063790</v>
          </cell>
          <cell r="CY189">
            <v>291</v>
          </cell>
          <cell r="CZ189">
            <v>347.2</v>
          </cell>
          <cell r="DA189">
            <v>291</v>
          </cell>
          <cell r="DB189">
            <v>5883</v>
          </cell>
          <cell r="DC189">
            <v>185</v>
          </cell>
          <cell r="DD189">
            <v>2084428</v>
          </cell>
          <cell r="DE189">
            <v>291</v>
          </cell>
          <cell r="DF189">
            <v>20638</v>
          </cell>
          <cell r="DG189">
            <v>244</v>
          </cell>
          <cell r="DH189">
            <v>41850</v>
          </cell>
          <cell r="DI189">
            <v>163</v>
          </cell>
          <cell r="DJ189" t="str">
            <v>101</v>
          </cell>
          <cell r="DK189">
            <v>374.1</v>
          </cell>
          <cell r="DL189">
            <v>365</v>
          </cell>
          <cell r="DM189">
            <v>374.3</v>
          </cell>
          <cell r="DN189">
            <v>379.6</v>
          </cell>
          <cell r="DO189">
            <v>394.2</v>
          </cell>
          <cell r="DP189">
            <v>400.3</v>
          </cell>
          <cell r="DQ189">
            <v>377.3</v>
          </cell>
          <cell r="DR189">
            <v>299</v>
          </cell>
          <cell r="DS189">
            <v>395.5</v>
          </cell>
          <cell r="DT189">
            <v>290</v>
          </cell>
          <cell r="DU189">
            <v>383.7</v>
          </cell>
          <cell r="DV189">
            <v>290</v>
          </cell>
          <cell r="DW189">
            <v>374.7</v>
          </cell>
          <cell r="DX189">
            <v>290</v>
          </cell>
          <cell r="DY189">
            <v>368.1</v>
          </cell>
          <cell r="DZ189">
            <v>291</v>
          </cell>
          <cell r="EA189">
            <v>349</v>
          </cell>
          <cell r="EB189">
            <v>298</v>
          </cell>
          <cell r="EC189">
            <v>304.7</v>
          </cell>
          <cell r="ED189">
            <v>310</v>
          </cell>
          <cell r="EE189">
            <v>357.8</v>
          </cell>
          <cell r="EF189">
            <v>285</v>
          </cell>
          <cell r="EG189">
            <v>347.2</v>
          </cell>
          <cell r="EH189">
            <v>290</v>
          </cell>
          <cell r="EI189">
            <v>5554.6947004608301</v>
          </cell>
          <cell r="EJ189">
            <v>62</v>
          </cell>
          <cell r="EK189">
            <v>4895.6739631336404</v>
          </cell>
          <cell r="EL189">
            <v>42</v>
          </cell>
          <cell r="EM189">
            <v>345295</v>
          </cell>
          <cell r="EN189">
            <v>923.0018711574445</v>
          </cell>
          <cell r="EO189">
            <v>279421</v>
          </cell>
          <cell r="EP189">
            <v>765.53698630136989</v>
          </cell>
          <cell r="EQ189">
            <v>287442</v>
          </cell>
          <cell r="ER189">
            <v>767.94549826342507</v>
          </cell>
          <cell r="ES189">
            <v>461689</v>
          </cell>
          <cell r="ET189">
            <v>1216.2513171759747</v>
          </cell>
          <cell r="EU189">
            <v>385329</v>
          </cell>
          <cell r="EV189">
            <v>977.496194824962</v>
          </cell>
          <cell r="EW189">
            <v>393877</v>
          </cell>
          <cell r="EX189">
            <v>983.95453409942536</v>
          </cell>
          <cell r="EY189">
            <v>481188</v>
          </cell>
          <cell r="EZ189">
            <v>1275.3458786111846</v>
          </cell>
          <cell r="FA189">
            <v>622241</v>
          </cell>
          <cell r="FB189">
            <v>1649.1942751126423</v>
          </cell>
          <cell r="FC189">
            <v>635760</v>
          </cell>
          <cell r="FD189">
            <v>1607.4841972187105</v>
          </cell>
          <cell r="FE189">
            <v>584736</v>
          </cell>
          <cell r="FF189">
            <v>1523.9405785770134</v>
          </cell>
          <cell r="FG189">
            <v>508889</v>
          </cell>
          <cell r="FH189">
            <v>1358.1238323992527</v>
          </cell>
          <cell r="FI189">
            <v>510737</v>
          </cell>
          <cell r="FJ189">
            <v>1387.495245857104</v>
          </cell>
          <cell r="FK189">
            <v>390950</v>
          </cell>
          <cell r="FL189">
            <v>1092.6495248742315</v>
          </cell>
          <cell r="FM189">
            <v>335801</v>
          </cell>
          <cell r="FN189">
            <v>967.16877880184336</v>
          </cell>
          <cell r="FO189">
            <v>0.13140009148288273</v>
          </cell>
          <cell r="FP189">
            <v>0.10974134565611673</v>
          </cell>
          <cell r="FQ189">
            <v>0.11504380150999942</v>
          </cell>
          <cell r="FR189">
            <v>0.17791065412335202</v>
          </cell>
          <cell r="FS189">
            <v>0.13594134323787699</v>
          </cell>
          <cell r="FT189">
            <v>0.13089241337965404</v>
          </cell>
          <cell r="FU189">
            <v>0.15338883988668325</v>
          </cell>
          <cell r="FV189">
            <v>0.22828676240479964</v>
          </cell>
          <cell r="FW189">
            <v>0.21723590747997326</v>
          </cell>
          <cell r="FX189">
            <v>0.18449608881013502</v>
          </cell>
          <cell r="FY189">
            <v>0.15280341321380239</v>
          </cell>
          <cell r="FZ189">
            <v>0.15886369457555244</v>
          </cell>
          <cell r="GA189">
            <v>0.10741452858773318</v>
          </cell>
          <cell r="GB189">
            <v>8.2074797179616271E-2</v>
          </cell>
          <cell r="GC189">
            <v>2282519</v>
          </cell>
          <cell r="GD189">
            <v>2266757</v>
          </cell>
          <cell r="GE189">
            <v>2211102</v>
          </cell>
          <cell r="GF189">
            <v>2133372</v>
          </cell>
          <cell r="GG189">
            <v>2449195</v>
          </cell>
          <cell r="GH189">
            <v>2615289</v>
          </cell>
          <cell r="GI189">
            <v>2655859</v>
          </cell>
          <cell r="GJ189">
            <v>2725699</v>
          </cell>
          <cell r="GK189">
            <v>2926588</v>
          </cell>
          <cell r="GL189">
            <v>3169368</v>
          </cell>
          <cell r="GM189">
            <v>3330351</v>
          </cell>
          <cell r="GN189">
            <v>3214938.45</v>
          </cell>
          <cell r="GO189">
            <v>3759425</v>
          </cell>
          <cell r="GP189">
            <v>4091402.13</v>
          </cell>
          <cell r="GQ189">
            <v>0.13986162357895418</v>
          </cell>
          <cell r="GR189">
            <v>0.12607112942474802</v>
          </cell>
          <cell r="GS189">
            <v>0.18503234798534668</v>
          </cell>
          <cell r="GT189">
            <v>0.20242344366162898</v>
          </cell>
          <cell r="GU189">
            <v>0.1695428934388199</v>
          </cell>
          <cell r="GV189">
            <v>0.13152776562035501</v>
          </cell>
          <cell r="GW189">
            <v>0.12309184696677047</v>
          </cell>
          <cell r="GX189">
            <v>9.7008987501694802E-2</v>
          </cell>
          <cell r="GY189">
            <v>3.8491447187611358E-3</v>
          </cell>
          <cell r="GZ189">
            <v>11.72283556072051</v>
          </cell>
          <cell r="HA189">
            <v>10.731443994601891</v>
          </cell>
          <cell r="HB189">
            <v>10.12664907651715</v>
          </cell>
          <cell r="HC189">
            <v>10.585294117647058</v>
          </cell>
          <cell r="HD189">
            <v>9.9205181042095969</v>
          </cell>
          <cell r="HE189">
            <v>7.6529968454258679</v>
          </cell>
          <cell r="HF189">
            <v>8.3887147335423204</v>
          </cell>
          <cell r="HG189">
            <v>9.6702702702702705</v>
          </cell>
          <cell r="HH189">
            <v>3978</v>
          </cell>
          <cell r="HI189" t="str">
            <v>Y</v>
          </cell>
        </row>
        <row r="190">
          <cell r="A190">
            <v>185</v>
          </cell>
          <cell r="B190">
            <v>4014</v>
          </cell>
          <cell r="C190" t="str">
            <v>Manning</v>
          </cell>
          <cell r="D190">
            <v>14.713426714730108</v>
          </cell>
          <cell r="E190">
            <v>33</v>
          </cell>
          <cell r="F190">
            <v>5.4</v>
          </cell>
          <cell r="G190">
            <v>1</v>
          </cell>
          <cell r="H190">
            <v>6.0834390599223944</v>
          </cell>
          <cell r="I190">
            <v>20</v>
          </cell>
          <cell r="J190">
            <v>0</v>
          </cell>
          <cell r="K190">
            <v>272</v>
          </cell>
          <cell r="L190">
            <v>3.2299848998205936</v>
          </cell>
          <cell r="M190">
            <v>41</v>
          </cell>
          <cell r="N190">
            <v>0</v>
          </cell>
          <cell r="O190">
            <v>6</v>
          </cell>
          <cell r="P190">
            <v>8.7684590074541408E-2</v>
          </cell>
          <cell r="Q190">
            <v>283</v>
          </cell>
          <cell r="R190">
            <v>0</v>
          </cell>
          <cell r="S190">
            <v>8</v>
          </cell>
          <cell r="T190">
            <v>14.80111130480465</v>
          </cell>
          <cell r="U190">
            <v>53</v>
          </cell>
          <cell r="V190">
            <v>0.66500000000000004</v>
          </cell>
          <cell r="W190">
            <v>244</v>
          </cell>
          <cell r="X190">
            <v>0</v>
          </cell>
          <cell r="Y190">
            <v>1</v>
          </cell>
          <cell r="Z190">
            <v>5.475E-2</v>
          </cell>
          <cell r="AA190">
            <v>244</v>
          </cell>
          <cell r="AB190">
            <v>0.33</v>
          </cell>
          <cell r="AC190">
            <v>1</v>
          </cell>
          <cell r="AD190">
            <v>0.38475000000000004</v>
          </cell>
          <cell r="AE190">
            <v>237</v>
          </cell>
          <cell r="AF190">
            <v>0</v>
          </cell>
          <cell r="AG190">
            <v>19</v>
          </cell>
          <cell r="AH190">
            <v>0</v>
          </cell>
          <cell r="AI190">
            <v>184</v>
          </cell>
          <cell r="AJ190">
            <v>1.04975</v>
          </cell>
          <cell r="AK190">
            <v>324</v>
          </cell>
          <cell r="AL190">
            <v>15.850860000000001</v>
          </cell>
          <cell r="AM190">
            <v>136</v>
          </cell>
          <cell r="AN190">
            <v>1669475</v>
          </cell>
          <cell r="AO190">
            <v>287</v>
          </cell>
          <cell r="AP190">
            <v>105263650</v>
          </cell>
          <cell r="AQ190">
            <v>295</v>
          </cell>
          <cell r="AR190">
            <v>0.12</v>
          </cell>
          <cell r="AS190">
            <v>8.312012755672292E-2</v>
          </cell>
          <cell r="AT190">
            <v>7.0000000000000007E-2</v>
          </cell>
          <cell r="AU190">
            <v>0.19</v>
          </cell>
          <cell r="AV190">
            <v>174596</v>
          </cell>
          <cell r="AW190">
            <v>157</v>
          </cell>
          <cell r="AX190">
            <v>101848</v>
          </cell>
          <cell r="AY190">
            <v>41</v>
          </cell>
          <cell r="AZ190">
            <v>2012</v>
          </cell>
          <cell r="BA190">
            <v>2011</v>
          </cell>
          <cell r="BB190">
            <v>2483738</v>
          </cell>
          <cell r="BC190">
            <v>206</v>
          </cell>
          <cell r="BD190">
            <v>107747388</v>
          </cell>
          <cell r="BE190">
            <v>295</v>
          </cell>
          <cell r="BF190">
            <v>412</v>
          </cell>
          <cell r="BG190">
            <v>272</v>
          </cell>
          <cell r="BH190">
            <v>255494.29611650485</v>
          </cell>
          <cell r="BI190">
            <v>221</v>
          </cell>
          <cell r="BJ190">
            <v>6028.4902912621355</v>
          </cell>
          <cell r="BK190">
            <v>183</v>
          </cell>
          <cell r="BL190">
            <v>261522.78640776698</v>
          </cell>
          <cell r="BM190">
            <v>230</v>
          </cell>
          <cell r="BN190">
            <v>2.305149151272233E-2</v>
          </cell>
          <cell r="BO190">
            <v>181</v>
          </cell>
          <cell r="BP190">
            <v>568424</v>
          </cell>
          <cell r="BQ190">
            <v>295</v>
          </cell>
          <cell r="BR190">
            <v>640365</v>
          </cell>
          <cell r="BS190">
            <v>230</v>
          </cell>
          <cell r="BT190">
            <v>0</v>
          </cell>
          <cell r="BU190">
            <v>272</v>
          </cell>
          <cell r="BV190">
            <v>340000</v>
          </cell>
          <cell r="BW190">
            <v>175</v>
          </cell>
          <cell r="BX190">
            <v>0</v>
          </cell>
          <cell r="BY190">
            <v>6</v>
          </cell>
          <cell r="BZ190">
            <v>1548789</v>
          </cell>
          <cell r="CA190">
            <v>265</v>
          </cell>
          <cell r="CB190">
            <v>9230</v>
          </cell>
          <cell r="CC190">
            <v>303</v>
          </cell>
          <cell r="CD190">
            <v>70000</v>
          </cell>
          <cell r="CE190">
            <v>304</v>
          </cell>
          <cell r="CF190">
            <v>0</v>
          </cell>
          <cell r="CG190">
            <v>2</v>
          </cell>
          <cell r="CH190">
            <v>5899</v>
          </cell>
          <cell r="CI190">
            <v>246</v>
          </cell>
          <cell r="CJ190">
            <v>35557</v>
          </cell>
          <cell r="CK190">
            <v>274</v>
          </cell>
          <cell r="CL190">
            <v>41456</v>
          </cell>
          <cell r="CM190">
            <v>313</v>
          </cell>
          <cell r="CN190">
            <v>0</v>
          </cell>
          <cell r="CO190">
            <v>19</v>
          </cell>
          <cell r="CP190">
            <v>0</v>
          </cell>
          <cell r="CQ190">
            <v>185</v>
          </cell>
          <cell r="CR190">
            <v>1669475</v>
          </cell>
          <cell r="CS190">
            <v>287</v>
          </cell>
          <cell r="CT190">
            <v>412</v>
          </cell>
          <cell r="CU190">
            <v>272</v>
          </cell>
          <cell r="CV190">
            <v>5828</v>
          </cell>
          <cell r="CW190">
            <v>82</v>
          </cell>
          <cell r="CX190">
            <v>2409946</v>
          </cell>
          <cell r="CY190">
            <v>272</v>
          </cell>
          <cell r="CZ190">
            <v>385.4</v>
          </cell>
          <cell r="DA190">
            <v>275</v>
          </cell>
          <cell r="DB190">
            <v>5943</v>
          </cell>
          <cell r="DC190">
            <v>82</v>
          </cell>
          <cell r="DD190">
            <v>2425147</v>
          </cell>
          <cell r="DE190">
            <v>273</v>
          </cell>
          <cell r="DF190">
            <v>15201</v>
          </cell>
          <cell r="DG190">
            <v>258</v>
          </cell>
          <cell r="DH190">
            <v>134715</v>
          </cell>
          <cell r="DI190">
            <v>61</v>
          </cell>
          <cell r="DJ190" t="str">
            <v>101</v>
          </cell>
          <cell r="DK190">
            <v>534</v>
          </cell>
          <cell r="DL190">
            <v>553</v>
          </cell>
          <cell r="DM190">
            <v>548</v>
          </cell>
          <cell r="DN190">
            <v>545</v>
          </cell>
          <cell r="DO190">
            <v>535.29999999999995</v>
          </cell>
          <cell r="DP190">
            <v>530</v>
          </cell>
          <cell r="DQ190">
            <v>516.29999999999995</v>
          </cell>
          <cell r="DR190">
            <v>254</v>
          </cell>
          <cell r="DS190">
            <v>503</v>
          </cell>
          <cell r="DT190">
            <v>256</v>
          </cell>
          <cell r="DU190">
            <v>477</v>
          </cell>
          <cell r="DV190">
            <v>262</v>
          </cell>
          <cell r="DW190">
            <v>479</v>
          </cell>
          <cell r="DX190">
            <v>262</v>
          </cell>
          <cell r="DY190">
            <v>459</v>
          </cell>
          <cell r="DZ190">
            <v>264</v>
          </cell>
          <cell r="EA190">
            <v>438</v>
          </cell>
          <cell r="EB190">
            <v>267</v>
          </cell>
          <cell r="EC190">
            <v>418</v>
          </cell>
          <cell r="ED190">
            <v>272</v>
          </cell>
          <cell r="EE190">
            <v>412</v>
          </cell>
          <cell r="EF190">
            <v>272</v>
          </cell>
          <cell r="EG190">
            <v>385.4</v>
          </cell>
          <cell r="EH190">
            <v>275</v>
          </cell>
          <cell r="EI190">
            <v>4331.798131811106</v>
          </cell>
          <cell r="EJ190">
            <v>168</v>
          </cell>
          <cell r="EK190">
            <v>4018.6533471717698</v>
          </cell>
          <cell r="EL190">
            <v>94</v>
          </cell>
          <cell r="EM190">
            <v>855162</v>
          </cell>
          <cell r="EN190">
            <v>1601.4269662921349</v>
          </cell>
          <cell r="EO190">
            <v>841277</v>
          </cell>
          <cell r="EP190">
            <v>1521.2965641952983</v>
          </cell>
          <cell r="EQ190">
            <v>930919</v>
          </cell>
          <cell r="ER190">
            <v>1698.757299270073</v>
          </cell>
          <cell r="ES190">
            <v>1009717</v>
          </cell>
          <cell r="ET190">
            <v>1852.691743119266</v>
          </cell>
          <cell r="EU190">
            <v>1164274</v>
          </cell>
          <cell r="EV190">
            <v>2174.9934616103124</v>
          </cell>
          <cell r="EW190">
            <v>1199446</v>
          </cell>
          <cell r="EX190">
            <v>2263.1056603773586</v>
          </cell>
          <cell r="EY190">
            <v>1273707</v>
          </cell>
          <cell r="EZ190">
            <v>2466.9901220220804</v>
          </cell>
          <cell r="FA190">
            <v>1395975</v>
          </cell>
          <cell r="FB190">
            <v>2703.805926786752</v>
          </cell>
          <cell r="FC190">
            <v>1439235</v>
          </cell>
          <cell r="FD190">
            <v>2861.3021868787278</v>
          </cell>
          <cell r="FE190">
            <v>1503297</v>
          </cell>
          <cell r="FF190">
            <v>3151.566037735849</v>
          </cell>
          <cell r="FG190">
            <v>1567316</v>
          </cell>
          <cell r="FH190">
            <v>3272.0584551148227</v>
          </cell>
          <cell r="FI190">
            <v>1722842</v>
          </cell>
          <cell r="FJ190">
            <v>3753.4684095860566</v>
          </cell>
          <cell r="FK190">
            <v>1409482</v>
          </cell>
          <cell r="FL190">
            <v>3421.0728155339807</v>
          </cell>
          <cell r="FM190">
            <v>1169237</v>
          </cell>
          <cell r="FN190">
            <v>3033.8271925272447</v>
          </cell>
          <cell r="FO190">
            <v>0.24155897201808157</v>
          </cell>
          <cell r="FP190">
            <v>0.22856794315558451</v>
          </cell>
          <cell r="FQ190">
            <v>0.24435281947580054</v>
          </cell>
          <cell r="FR190">
            <v>0.25137873825284135</v>
          </cell>
          <cell r="FS190">
            <v>0.27388573090049562</v>
          </cell>
          <cell r="FT190">
            <v>0.26513931880332453</v>
          </cell>
          <cell r="FU190">
            <v>0.27241025610315817</v>
          </cell>
          <cell r="FV190">
            <v>0.40649441788141566</v>
          </cell>
          <cell r="FW190">
            <v>0.40529443817875382</v>
          </cell>
          <cell r="FX190">
            <v>0.40380555191435319</v>
          </cell>
          <cell r="FY190">
            <v>0.37684552761081219</v>
          </cell>
          <cell r="FZ190">
            <v>0.4234852362850885</v>
          </cell>
          <cell r="GA190">
            <v>0.34638045617623042</v>
          </cell>
          <cell r="GB190">
            <v>0.22118105504379273</v>
          </cell>
          <cell r="GC190">
            <v>2685017</v>
          </cell>
          <cell r="GD190">
            <v>2839366</v>
          </cell>
          <cell r="GE190">
            <v>2878814</v>
          </cell>
          <cell r="GF190">
            <v>3006999</v>
          </cell>
          <cell r="GG190">
            <v>3086674</v>
          </cell>
          <cell r="GH190">
            <v>3324387</v>
          </cell>
          <cell r="GI190">
            <v>3401987</v>
          </cell>
          <cell r="GJ190">
            <v>3434180</v>
          </cell>
          <cell r="GK190">
            <v>3551085</v>
          </cell>
          <cell r="GL190">
            <v>3722824</v>
          </cell>
          <cell r="GM190">
            <v>4159041</v>
          </cell>
          <cell r="GN190">
            <v>4068245.72</v>
          </cell>
          <cell r="GO190">
            <v>4349398</v>
          </cell>
          <cell r="GP190">
            <v>5286334.3099999996</v>
          </cell>
          <cell r="GQ190">
            <v>0.20358111604623277</v>
          </cell>
          <cell r="GR190">
            <v>0.1888597841697402</v>
          </cell>
          <cell r="GS190">
            <v>0.19854292289179173</v>
          </cell>
          <cell r="GT190">
            <v>0.15843297433761877</v>
          </cell>
          <cell r="GU190">
            <v>0.13797691300594561</v>
          </cell>
          <cell r="GV190">
            <v>0.15445470907407549</v>
          </cell>
          <cell r="GW190">
            <v>0.20111366752988613</v>
          </cell>
          <cell r="GX190">
            <v>0.11494224643617548</v>
          </cell>
          <cell r="GY190">
            <v>5.3446291507376287E-2</v>
          </cell>
          <cell r="GZ190">
            <v>12.268518518518517</v>
          </cell>
          <cell r="HA190">
            <v>11.752336448598131</v>
          </cell>
          <cell r="HB190">
            <v>11.600454029511919</v>
          </cell>
          <cell r="HC190">
            <v>11.757884972170688</v>
          </cell>
          <cell r="HD190">
            <v>11.520958083832335</v>
          </cell>
          <cell r="HE190">
            <v>10.331428571428571</v>
          </cell>
          <cell r="HF190">
            <v>10.86797957695113</v>
          </cell>
          <cell r="HG190">
            <v>6.3384615384615381</v>
          </cell>
          <cell r="HH190">
            <v>4014</v>
          </cell>
          <cell r="HI190" t="str">
            <v>Y</v>
          </cell>
        </row>
        <row r="191">
          <cell r="A191">
            <v>186</v>
          </cell>
          <cell r="B191">
            <v>4023</v>
          </cell>
          <cell r="C191" t="str">
            <v>Manson Northwest Webster</v>
          </cell>
          <cell r="D191">
            <v>11.60039234759823</v>
          </cell>
          <cell r="E191">
            <v>219</v>
          </cell>
          <cell r="F191">
            <v>5.4</v>
          </cell>
          <cell r="G191">
            <v>1</v>
          </cell>
          <cell r="H191">
            <v>3.7292364009822223</v>
          </cell>
          <cell r="I191">
            <v>275</v>
          </cell>
          <cell r="J191">
            <v>1.1581672900905162</v>
          </cell>
          <cell r="K191">
            <v>48</v>
          </cell>
          <cell r="L191">
            <v>1.3129872430009415</v>
          </cell>
          <cell r="M191">
            <v>230</v>
          </cell>
          <cell r="N191">
            <v>0</v>
          </cell>
          <cell r="O191">
            <v>6</v>
          </cell>
          <cell r="P191">
            <v>0.12309442972739969</v>
          </cell>
          <cell r="Q191">
            <v>254</v>
          </cell>
          <cell r="R191">
            <v>0</v>
          </cell>
          <cell r="S191">
            <v>8</v>
          </cell>
          <cell r="T191">
            <v>11.723486777325631</v>
          </cell>
          <cell r="U191">
            <v>244</v>
          </cell>
          <cell r="V191">
            <v>0.54395000000000004</v>
          </cell>
          <cell r="W191">
            <v>282</v>
          </cell>
          <cell r="X191">
            <v>0</v>
          </cell>
          <cell r="Y191">
            <v>1</v>
          </cell>
          <cell r="Z191">
            <v>0</v>
          </cell>
          <cell r="AA191">
            <v>249</v>
          </cell>
          <cell r="AB191">
            <v>0.33</v>
          </cell>
          <cell r="AC191">
            <v>1</v>
          </cell>
          <cell r="AD191">
            <v>0.33</v>
          </cell>
          <cell r="AE191">
            <v>244</v>
          </cell>
          <cell r="AF191">
            <v>0</v>
          </cell>
          <cell r="AG191">
            <v>19</v>
          </cell>
          <cell r="AH191">
            <v>0</v>
          </cell>
          <cell r="AI191">
            <v>184</v>
          </cell>
          <cell r="AJ191">
            <v>0.87395</v>
          </cell>
          <cell r="AK191">
            <v>341</v>
          </cell>
          <cell r="AL191">
            <v>12.597440000000001</v>
          </cell>
          <cell r="AM191">
            <v>309</v>
          </cell>
          <cell r="AN191">
            <v>3358070</v>
          </cell>
          <cell r="AO191">
            <v>138</v>
          </cell>
          <cell r="AP191">
            <v>266567708</v>
          </cell>
          <cell r="AQ191">
            <v>100</v>
          </cell>
          <cell r="AR191">
            <v>0.08</v>
          </cell>
          <cell r="AS191">
            <v>9.001190667150398E-2</v>
          </cell>
          <cell r="AT191">
            <v>0</v>
          </cell>
          <cell r="AU191">
            <v>0.08</v>
          </cell>
          <cell r="AV191">
            <v>294918</v>
          </cell>
          <cell r="AW191">
            <v>73</v>
          </cell>
          <cell r="AX191">
            <v>0</v>
          </cell>
          <cell r="AY191">
            <v>89</v>
          </cell>
          <cell r="AZ191">
            <v>0</v>
          </cell>
          <cell r="BA191">
            <v>2011</v>
          </cell>
          <cell r="BB191">
            <v>0</v>
          </cell>
          <cell r="BC191">
            <v>267</v>
          </cell>
          <cell r="BD191">
            <v>266567708</v>
          </cell>
          <cell r="BE191">
            <v>107</v>
          </cell>
          <cell r="BF191">
            <v>658.9</v>
          </cell>
          <cell r="BG191">
            <v>176</v>
          </cell>
          <cell r="BH191">
            <v>404564.74123539234</v>
          </cell>
          <cell r="BI191">
            <v>48</v>
          </cell>
          <cell r="BJ191">
            <v>0</v>
          </cell>
          <cell r="BK191">
            <v>267</v>
          </cell>
          <cell r="BL191">
            <v>404564.74123539234</v>
          </cell>
          <cell r="BM191">
            <v>57</v>
          </cell>
          <cell r="BN191">
            <v>0</v>
          </cell>
          <cell r="BO191">
            <v>267</v>
          </cell>
          <cell r="BP191">
            <v>1439466</v>
          </cell>
          <cell r="BQ191">
            <v>101</v>
          </cell>
          <cell r="BR191">
            <v>994094</v>
          </cell>
          <cell r="BS191">
            <v>138</v>
          </cell>
          <cell r="BT191">
            <v>308730</v>
          </cell>
          <cell r="BU191">
            <v>56</v>
          </cell>
          <cell r="BV191">
            <v>350000</v>
          </cell>
          <cell r="BW191">
            <v>163</v>
          </cell>
          <cell r="BX191">
            <v>0</v>
          </cell>
          <cell r="BY191">
            <v>6</v>
          </cell>
          <cell r="BZ191">
            <v>3092290</v>
          </cell>
          <cell r="CA191">
            <v>111</v>
          </cell>
          <cell r="CB191">
            <v>32813</v>
          </cell>
          <cell r="CC191">
            <v>217</v>
          </cell>
          <cell r="CD191">
            <v>145000</v>
          </cell>
          <cell r="CE191">
            <v>198</v>
          </cell>
          <cell r="CF191">
            <v>0</v>
          </cell>
          <cell r="CG191">
            <v>2</v>
          </cell>
          <cell r="CH191">
            <v>0</v>
          </cell>
          <cell r="CI191">
            <v>249</v>
          </cell>
          <cell r="CJ191">
            <v>87967</v>
          </cell>
          <cell r="CK191">
            <v>97</v>
          </cell>
          <cell r="CL191">
            <v>87967</v>
          </cell>
          <cell r="CM191">
            <v>234</v>
          </cell>
          <cell r="CN191">
            <v>0</v>
          </cell>
          <cell r="CO191">
            <v>19</v>
          </cell>
          <cell r="CP191">
            <v>0</v>
          </cell>
          <cell r="CQ191">
            <v>185</v>
          </cell>
          <cell r="CR191">
            <v>3358070</v>
          </cell>
          <cell r="CS191">
            <v>138</v>
          </cell>
          <cell r="CT191">
            <v>658.9</v>
          </cell>
          <cell r="CU191">
            <v>176</v>
          </cell>
          <cell r="CV191">
            <v>5828</v>
          </cell>
          <cell r="CW191">
            <v>82</v>
          </cell>
          <cell r="CX191">
            <v>3890812</v>
          </cell>
          <cell r="CY191">
            <v>172</v>
          </cell>
          <cell r="CZ191">
            <v>625.20000000000005</v>
          </cell>
          <cell r="DA191">
            <v>185</v>
          </cell>
          <cell r="DB191">
            <v>5943</v>
          </cell>
          <cell r="DC191">
            <v>82</v>
          </cell>
          <cell r="DD191">
            <v>3878470</v>
          </cell>
          <cell r="DE191">
            <v>176</v>
          </cell>
          <cell r="DF191">
            <v>-12342</v>
          </cell>
          <cell r="DG191">
            <v>290</v>
          </cell>
          <cell r="DH191">
            <v>162906</v>
          </cell>
          <cell r="DI191">
            <v>41</v>
          </cell>
          <cell r="DJ191" t="str">
            <v>101</v>
          </cell>
          <cell r="DK191">
            <v>857</v>
          </cell>
          <cell r="DL191">
            <v>866</v>
          </cell>
          <cell r="DM191">
            <v>867</v>
          </cell>
          <cell r="DN191">
            <v>884</v>
          </cell>
          <cell r="DO191">
            <v>884</v>
          </cell>
          <cell r="DP191">
            <v>855.1</v>
          </cell>
          <cell r="DQ191">
            <v>859.2</v>
          </cell>
          <cell r="DR191">
            <v>135</v>
          </cell>
          <cell r="DS191">
            <v>807.5</v>
          </cell>
          <cell r="DT191">
            <v>145</v>
          </cell>
          <cell r="DU191">
            <v>785.1</v>
          </cell>
          <cell r="DV191">
            <v>149</v>
          </cell>
          <cell r="DW191">
            <v>773.3</v>
          </cell>
          <cell r="DX191">
            <v>150</v>
          </cell>
          <cell r="DY191">
            <v>707.7</v>
          </cell>
          <cell r="DZ191">
            <v>167</v>
          </cell>
          <cell r="EA191">
            <v>702.6</v>
          </cell>
          <cell r="EB191">
            <v>168</v>
          </cell>
          <cell r="EC191">
            <v>667.5</v>
          </cell>
          <cell r="ED191">
            <v>175</v>
          </cell>
          <cell r="EE191">
            <v>658.9</v>
          </cell>
          <cell r="EF191">
            <v>176</v>
          </cell>
          <cell r="EG191">
            <v>625.20000000000005</v>
          </cell>
          <cell r="EH191">
            <v>185</v>
          </cell>
          <cell r="EI191">
            <v>5371.193218170185</v>
          </cell>
          <cell r="EJ191">
            <v>73</v>
          </cell>
          <cell r="EK191">
            <v>4946.0812539987201</v>
          </cell>
          <cell r="EL191">
            <v>38</v>
          </cell>
          <cell r="EM191">
            <v>178529</v>
          </cell>
          <cell r="EN191">
            <v>208.31855309218204</v>
          </cell>
          <cell r="EO191">
            <v>87881</v>
          </cell>
          <cell r="EP191">
            <v>101.47921478060046</v>
          </cell>
          <cell r="EQ191">
            <v>379238</v>
          </cell>
          <cell r="ER191">
            <v>437.41407151095734</v>
          </cell>
          <cell r="ES191">
            <v>492412</v>
          </cell>
          <cell r="ET191">
            <v>557.02714932126696</v>
          </cell>
          <cell r="EU191">
            <v>328754</v>
          </cell>
          <cell r="EV191">
            <v>371.89366515837105</v>
          </cell>
          <cell r="EW191">
            <v>216216</v>
          </cell>
          <cell r="EX191">
            <v>252.85463688457489</v>
          </cell>
          <cell r="EY191">
            <v>313833</v>
          </cell>
          <cell r="EZ191">
            <v>365.26187150837984</v>
          </cell>
          <cell r="FA191">
            <v>411896</v>
          </cell>
          <cell r="FB191">
            <v>479.39478584729977</v>
          </cell>
          <cell r="FC191">
            <v>174816</v>
          </cell>
          <cell r="FD191">
            <v>216.49040247678019</v>
          </cell>
          <cell r="FE191">
            <v>47570</v>
          </cell>
          <cell r="FF191">
            <v>60.591007514966243</v>
          </cell>
          <cell r="FG191">
            <v>1114526</v>
          </cell>
          <cell r="FH191">
            <v>1441.2595370490108</v>
          </cell>
          <cell r="FI191">
            <v>1218553</v>
          </cell>
          <cell r="FJ191">
            <v>1721.8496538081106</v>
          </cell>
          <cell r="FK191">
            <v>1213030</v>
          </cell>
          <cell r="FL191">
            <v>1840.992563363181</v>
          </cell>
          <cell r="FM191">
            <v>1030333</v>
          </cell>
          <cell r="FN191">
            <v>1648.0054382597568</v>
          </cell>
          <cell r="FO191">
            <v>3.526652022408875E-2</v>
          </cell>
          <cell r="FP191">
            <v>1.6408992279384374E-2</v>
          </cell>
          <cell r="FQ191">
            <v>6.9904861864175119E-2</v>
          </cell>
          <cell r="FR191">
            <v>8.6190587881100497E-2</v>
          </cell>
          <cell r="FS191">
            <v>5.6741860727222454E-2</v>
          </cell>
          <cell r="FT191">
            <v>3.6831015893570671E-2</v>
          </cell>
          <cell r="FU191">
            <v>4.6350085645597075E-2</v>
          </cell>
          <cell r="FV191">
            <v>6.1935615805990323E-2</v>
          </cell>
          <cell r="FW191">
            <v>2.5399127907483571E-2</v>
          </cell>
          <cell r="FX191">
            <v>6.0276190904592682E-3</v>
          </cell>
          <cell r="FY191">
            <v>0.19038822404985339</v>
          </cell>
          <cell r="FZ191">
            <v>0.14785716754428971</v>
          </cell>
          <cell r="GA191">
            <v>0.14054068708677367</v>
          </cell>
          <cell r="GB191">
            <v>0.11350395769333706</v>
          </cell>
          <cell r="GC191">
            <v>4883751</v>
          </cell>
          <cell r="GD191">
            <v>5267780</v>
          </cell>
          <cell r="GE191">
            <v>5045821</v>
          </cell>
          <cell r="GF191">
            <v>5220648</v>
          </cell>
          <cell r="GG191">
            <v>5465099</v>
          </cell>
          <cell r="GH191">
            <v>5654271</v>
          </cell>
          <cell r="GI191">
            <v>6457093</v>
          </cell>
          <cell r="GJ191">
            <v>6650390</v>
          </cell>
          <cell r="GK191">
            <v>6882756</v>
          </cell>
          <cell r="GL191">
            <v>7892005</v>
          </cell>
          <cell r="GM191">
            <v>5853965</v>
          </cell>
          <cell r="GN191">
            <v>8241419.8799999999</v>
          </cell>
          <cell r="GO191">
            <v>8642912</v>
          </cell>
          <cell r="GP191">
            <v>9077507.2599999998</v>
          </cell>
          <cell r="GQ191">
            <v>-2.1547443350918533E-2</v>
          </cell>
          <cell r="GR191">
            <v>-1.0100118874219246E-2</v>
          </cell>
          <cell r="GS191">
            <v>5.9860151815380944E-2</v>
          </cell>
          <cell r="GT191">
            <v>7.5300949124229355E-2</v>
          </cell>
          <cell r="GU191">
            <v>3.8298574341227111E-2</v>
          </cell>
          <cell r="GV191">
            <v>0.15153417514187614</v>
          </cell>
          <cell r="GW191">
            <v>0.13949244058498414</v>
          </cell>
          <cell r="GX191">
            <v>0.15780257247810911</v>
          </cell>
          <cell r="GY191">
            <v>0.1089673556616968</v>
          </cell>
          <cell r="GZ191">
            <v>11.72155477031802</v>
          </cell>
          <cell r="HA191">
            <v>11.643010752688172</v>
          </cell>
          <cell r="HB191">
            <v>12.324495329918651</v>
          </cell>
          <cell r="HC191">
            <v>13.174142930240491</v>
          </cell>
          <cell r="HD191">
            <v>13.291830121098412</v>
          </cell>
          <cell r="HE191">
            <v>12.678987678987678</v>
          </cell>
          <cell r="HF191">
            <v>11.793905635648755</v>
          </cell>
          <cell r="HG191">
            <v>11.766071428571427</v>
          </cell>
          <cell r="HH191">
            <v>4023</v>
          </cell>
          <cell r="HI191" t="str">
            <v>Y</v>
          </cell>
        </row>
        <row r="192">
          <cell r="A192">
            <v>187</v>
          </cell>
          <cell r="B192">
            <v>4033</v>
          </cell>
          <cell r="C192" t="str">
            <v>Maple Valley</v>
          </cell>
          <cell r="D192">
            <v>11.078014986675688</v>
          </cell>
          <cell r="E192">
            <v>259</v>
          </cell>
          <cell r="F192">
            <v>5.4</v>
          </cell>
          <cell r="G192">
            <v>1</v>
          </cell>
          <cell r="H192">
            <v>4.6148743809454214</v>
          </cell>
          <cell r="I192">
            <v>164</v>
          </cell>
          <cell r="J192">
            <v>0.45450576311372165</v>
          </cell>
          <cell r="K192">
            <v>163</v>
          </cell>
          <cell r="L192">
            <v>0.60863699597423759</v>
          </cell>
          <cell r="M192">
            <v>288</v>
          </cell>
          <cell r="N192">
            <v>0</v>
          </cell>
          <cell r="O192">
            <v>6</v>
          </cell>
          <cell r="P192">
            <v>1.1911391193413414</v>
          </cell>
          <cell r="Q192">
            <v>55</v>
          </cell>
          <cell r="R192">
            <v>0</v>
          </cell>
          <cell r="S192">
            <v>8</v>
          </cell>
          <cell r="T192">
            <v>12.26915410601703</v>
          </cell>
          <cell r="U192">
            <v>211</v>
          </cell>
          <cell r="V192">
            <v>0.73036000000000001</v>
          </cell>
          <cell r="W192">
            <v>233</v>
          </cell>
          <cell r="X192">
            <v>0</v>
          </cell>
          <cell r="Y192">
            <v>1</v>
          </cell>
          <cell r="Z192">
            <v>8.455E-2</v>
          </cell>
          <cell r="AA192">
            <v>240</v>
          </cell>
          <cell r="AB192">
            <v>0.33</v>
          </cell>
          <cell r="AC192">
            <v>1</v>
          </cell>
          <cell r="AD192">
            <v>0.41455000000000003</v>
          </cell>
          <cell r="AE192">
            <v>233</v>
          </cell>
          <cell r="AF192">
            <v>0</v>
          </cell>
          <cell r="AG192">
            <v>19</v>
          </cell>
          <cell r="AH192">
            <v>1.13245</v>
          </cell>
          <cell r="AI192">
            <v>121</v>
          </cell>
          <cell r="AJ192">
            <v>2.2773599999999998</v>
          </cell>
          <cell r="AK192">
            <v>179</v>
          </cell>
          <cell r="AL192">
            <v>14.54651</v>
          </cell>
          <cell r="AM192">
            <v>210</v>
          </cell>
          <cell r="AN192">
            <v>2390634</v>
          </cell>
          <cell r="AO192">
            <v>213</v>
          </cell>
          <cell r="AP192">
            <v>164301547</v>
          </cell>
          <cell r="AQ192">
            <v>208</v>
          </cell>
          <cell r="AR192">
            <v>0.02</v>
          </cell>
          <cell r="AS192">
            <v>8.3912278653588537E-2</v>
          </cell>
          <cell r="AT192">
            <v>0.08</v>
          </cell>
          <cell r="AU192">
            <v>0.1</v>
          </cell>
          <cell r="AV192">
            <v>51694</v>
          </cell>
          <cell r="AW192">
            <v>276</v>
          </cell>
          <cell r="AX192">
            <v>206776</v>
          </cell>
          <cell r="AY192">
            <v>20</v>
          </cell>
          <cell r="AZ192">
            <v>2011</v>
          </cell>
          <cell r="BA192">
            <v>2012</v>
          </cell>
          <cell r="BB192">
            <v>400434</v>
          </cell>
          <cell r="BC192">
            <v>249</v>
          </cell>
          <cell r="BD192">
            <v>164701981</v>
          </cell>
          <cell r="BE192">
            <v>215</v>
          </cell>
          <cell r="BF192">
            <v>521.6</v>
          </cell>
          <cell r="BG192">
            <v>230</v>
          </cell>
          <cell r="BH192">
            <v>314995.29716257669</v>
          </cell>
          <cell r="BI192">
            <v>132</v>
          </cell>
          <cell r="BJ192">
            <v>767.70322085889563</v>
          </cell>
          <cell r="BK192">
            <v>249</v>
          </cell>
          <cell r="BL192">
            <v>315763.00038343557</v>
          </cell>
          <cell r="BM192">
            <v>148</v>
          </cell>
          <cell r="BN192">
            <v>2.4312640174012235E-3</v>
          </cell>
          <cell r="BO192">
            <v>250</v>
          </cell>
          <cell r="BP192">
            <v>887228</v>
          </cell>
          <cell r="BQ192">
            <v>211</v>
          </cell>
          <cell r="BR192">
            <v>758231</v>
          </cell>
          <cell r="BS192">
            <v>193</v>
          </cell>
          <cell r="BT192">
            <v>74676</v>
          </cell>
          <cell r="BU192">
            <v>176</v>
          </cell>
          <cell r="BV192">
            <v>100000</v>
          </cell>
          <cell r="BW192">
            <v>285</v>
          </cell>
          <cell r="BX192">
            <v>0</v>
          </cell>
          <cell r="BY192">
            <v>6</v>
          </cell>
          <cell r="BZ192">
            <v>1820135</v>
          </cell>
          <cell r="CA192">
            <v>226</v>
          </cell>
          <cell r="CB192">
            <v>195706</v>
          </cell>
          <cell r="CC192">
            <v>77</v>
          </cell>
          <cell r="CD192">
            <v>120000</v>
          </cell>
          <cell r="CE192">
            <v>228</v>
          </cell>
          <cell r="CF192">
            <v>0</v>
          </cell>
          <cell r="CG192">
            <v>2</v>
          </cell>
          <cell r="CH192">
            <v>13925</v>
          </cell>
          <cell r="CI192">
            <v>237</v>
          </cell>
          <cell r="CJ192">
            <v>54352</v>
          </cell>
          <cell r="CK192">
            <v>200</v>
          </cell>
          <cell r="CL192">
            <v>68277</v>
          </cell>
          <cell r="CM192">
            <v>265</v>
          </cell>
          <cell r="CN192">
            <v>0</v>
          </cell>
          <cell r="CO192">
            <v>19</v>
          </cell>
          <cell r="CP192">
            <v>186516</v>
          </cell>
          <cell r="CQ192">
            <v>127</v>
          </cell>
          <cell r="CR192">
            <v>2390634</v>
          </cell>
          <cell r="CS192">
            <v>213</v>
          </cell>
          <cell r="CT192">
            <v>521.6</v>
          </cell>
          <cell r="CU192">
            <v>230</v>
          </cell>
          <cell r="CV192">
            <v>5893</v>
          </cell>
          <cell r="CW192">
            <v>30</v>
          </cell>
          <cell r="CX192">
            <v>3073789</v>
          </cell>
          <cell r="CY192">
            <v>228</v>
          </cell>
          <cell r="CZ192">
            <v>504.7</v>
          </cell>
          <cell r="DA192">
            <v>233</v>
          </cell>
          <cell r="DB192">
            <v>6008</v>
          </cell>
          <cell r="DC192">
            <v>30</v>
          </cell>
          <cell r="DD192">
            <v>3104527</v>
          </cell>
          <cell r="DE192">
            <v>229</v>
          </cell>
          <cell r="DF192">
            <v>30738</v>
          </cell>
          <cell r="DG192">
            <v>219</v>
          </cell>
          <cell r="DH192">
            <v>72289</v>
          </cell>
          <cell r="DI192">
            <v>112</v>
          </cell>
          <cell r="DJ192" t="str">
            <v>101</v>
          </cell>
          <cell r="DK192">
            <v>627</v>
          </cell>
          <cell r="DL192">
            <v>635.9</v>
          </cell>
          <cell r="DM192">
            <v>632.29999999999995</v>
          </cell>
          <cell r="DN192">
            <v>623.29999999999995</v>
          </cell>
          <cell r="DO192">
            <v>616.29999999999995</v>
          </cell>
          <cell r="DP192">
            <v>618</v>
          </cell>
          <cell r="DQ192">
            <v>613.1</v>
          </cell>
          <cell r="DR192">
            <v>211</v>
          </cell>
          <cell r="DS192">
            <v>598.20000000000005</v>
          </cell>
          <cell r="DT192">
            <v>212</v>
          </cell>
          <cell r="DU192">
            <v>592.29999999999995</v>
          </cell>
          <cell r="DV192">
            <v>212</v>
          </cell>
          <cell r="DW192">
            <v>575</v>
          </cell>
          <cell r="DX192">
            <v>214</v>
          </cell>
          <cell r="DY192">
            <v>564.6</v>
          </cell>
          <cell r="DZ192">
            <v>219</v>
          </cell>
          <cell r="EA192">
            <v>564.9</v>
          </cell>
          <cell r="EB192">
            <v>220</v>
          </cell>
          <cell r="EC192">
            <v>535.1</v>
          </cell>
          <cell r="ED192">
            <v>229</v>
          </cell>
          <cell r="EE192">
            <v>521.6</v>
          </cell>
          <cell r="EF192">
            <v>228</v>
          </cell>
          <cell r="EG192">
            <v>504.7</v>
          </cell>
          <cell r="EH192">
            <v>233</v>
          </cell>
          <cell r="EI192">
            <v>4736.7426193778483</v>
          </cell>
          <cell r="EJ192">
            <v>126</v>
          </cell>
          <cell r="EK192">
            <v>3606.3701208638795</v>
          </cell>
          <cell r="EL192">
            <v>135</v>
          </cell>
          <cell r="EM192">
            <v>378474</v>
          </cell>
          <cell r="EN192">
            <v>603.62679425837325</v>
          </cell>
          <cell r="EO192">
            <v>430161</v>
          </cell>
          <cell r="EP192">
            <v>676.46013524139016</v>
          </cell>
          <cell r="EQ192">
            <v>422841</v>
          </cell>
          <cell r="ER192">
            <v>668.7347777953504</v>
          </cell>
          <cell r="ES192">
            <v>447446</v>
          </cell>
          <cell r="ET192">
            <v>717.86619605326496</v>
          </cell>
          <cell r="EU192">
            <v>585400</v>
          </cell>
          <cell r="EV192">
            <v>949.86208015576835</v>
          </cell>
          <cell r="EW192">
            <v>568470</v>
          </cell>
          <cell r="EX192">
            <v>919.85436893203882</v>
          </cell>
          <cell r="EY192">
            <v>527723</v>
          </cell>
          <cell r="EZ192">
            <v>860.7453922687979</v>
          </cell>
          <cell r="FA192">
            <v>539299</v>
          </cell>
          <cell r="FB192">
            <v>879.62648833795458</v>
          </cell>
          <cell r="FC192">
            <v>447200</v>
          </cell>
          <cell r="FD192">
            <v>747.57606151788696</v>
          </cell>
          <cell r="FE192">
            <v>180866</v>
          </cell>
          <cell r="FF192">
            <v>305.36214756035793</v>
          </cell>
          <cell r="FG192">
            <v>-240978</v>
          </cell>
          <cell r="FH192">
            <v>-419.0921739130435</v>
          </cell>
          <cell r="FI192">
            <v>178159</v>
          </cell>
          <cell r="FJ192">
            <v>315.54906128232375</v>
          </cell>
          <cell r="FK192">
            <v>539485</v>
          </cell>
          <cell r="FL192">
            <v>1034.2887269938649</v>
          </cell>
          <cell r="FM192">
            <v>895708</v>
          </cell>
          <cell r="FN192">
            <v>1774.7335050525064</v>
          </cell>
          <cell r="FO192">
            <v>9.140022937358408E-2</v>
          </cell>
          <cell r="FP192">
            <v>9.9218634312277787E-2</v>
          </cell>
          <cell r="FQ192">
            <v>9.5912739665032054E-2</v>
          </cell>
          <cell r="FR192">
            <v>9.4314082085707809E-2</v>
          </cell>
          <cell r="FS192">
            <v>0.11544194802272632</v>
          </cell>
          <cell r="FT192">
            <v>0.10935968210338719</v>
          </cell>
          <cell r="FU192">
            <v>9.8792951391755479E-2</v>
          </cell>
          <cell r="FV192">
            <v>0.1149993016439621</v>
          </cell>
          <cell r="FW192">
            <v>9.3865061837177702E-2</v>
          </cell>
          <cell r="FX192">
            <v>3.5601805266199604E-2</v>
          </cell>
          <cell r="FY192">
            <v>-4.0488180824290287E-2</v>
          </cell>
          <cell r="FZ192">
            <v>3.4175937266193078E-2</v>
          </cell>
          <cell r="GA192">
            <v>9.1968732829965968E-2</v>
          </cell>
          <cell r="GB192">
            <v>0.15710308966188238</v>
          </cell>
          <cell r="GC192">
            <v>3762369</v>
          </cell>
          <cell r="GD192">
            <v>3905325</v>
          </cell>
          <cell r="GE192">
            <v>3985760</v>
          </cell>
          <cell r="GF192">
            <v>4296766</v>
          </cell>
          <cell r="GG192">
            <v>4485547</v>
          </cell>
          <cell r="GH192">
            <v>4629698</v>
          </cell>
          <cell r="GI192">
            <v>4813984</v>
          </cell>
          <cell r="GJ192">
            <v>4689585</v>
          </cell>
          <cell r="GK192">
            <v>4764286</v>
          </cell>
          <cell r="GL192">
            <v>5080248</v>
          </cell>
          <cell r="GM192">
            <v>5951811</v>
          </cell>
          <cell r="GN192">
            <v>5212995.29</v>
          </cell>
          <cell r="GO192">
            <v>5504635</v>
          </cell>
          <cell r="GP192">
            <v>5701402.8300000001</v>
          </cell>
          <cell r="GQ192">
            <v>6.835746226478942E-2</v>
          </cell>
          <cell r="GR192">
            <v>2.4674925351629674E-2</v>
          </cell>
          <cell r="GS192">
            <v>4.497781723703493E-2</v>
          </cell>
          <cell r="GT192">
            <v>5.9575628868659768E-2</v>
          </cell>
          <cell r="GU192">
            <v>0.10952513425405029</v>
          </cell>
          <cell r="GV192">
            <v>6.4306423587698655E-2</v>
          </cell>
          <cell r="GW192">
            <v>0.11564694527967863</v>
          </cell>
          <cell r="GX192">
            <v>0.13736336695277451</v>
          </cell>
          <cell r="GY192">
            <v>0.17044655149869017</v>
          </cell>
          <cell r="GZ192">
            <v>12.042643923240938</v>
          </cell>
          <cell r="HA192">
            <v>11.976545842217485</v>
          </cell>
          <cell r="HB192">
            <v>12.033407572383073</v>
          </cell>
          <cell r="HC192">
            <v>12.311059907834101</v>
          </cell>
          <cell r="HD192">
            <v>13.387654320987656</v>
          </cell>
          <cell r="HE192">
            <v>13.106024096385541</v>
          </cell>
          <cell r="HF192">
            <v>12.549397590361444</v>
          </cell>
          <cell r="HG192">
            <v>13.374358974358975</v>
          </cell>
          <cell r="HH192">
            <v>4033</v>
          </cell>
          <cell r="HI192" t="str">
            <v>Y</v>
          </cell>
        </row>
        <row r="193">
          <cell r="A193">
            <v>188</v>
          </cell>
          <cell r="B193">
            <v>4041</v>
          </cell>
          <cell r="C193" t="str">
            <v>Maquoketa</v>
          </cell>
          <cell r="D193">
            <v>12.107385495918011</v>
          </cell>
          <cell r="E193">
            <v>184</v>
          </cell>
          <cell r="F193">
            <v>5.4</v>
          </cell>
          <cell r="G193">
            <v>1</v>
          </cell>
          <cell r="H193">
            <v>4.921714212039598</v>
          </cell>
          <cell r="I193">
            <v>123</v>
          </cell>
          <cell r="J193">
            <v>0.24658847775543838</v>
          </cell>
          <cell r="K193">
            <v>219</v>
          </cell>
          <cell r="L193">
            <v>1.5390831228320796</v>
          </cell>
          <cell r="M193">
            <v>190</v>
          </cell>
          <cell r="N193">
            <v>0</v>
          </cell>
          <cell r="O193">
            <v>6</v>
          </cell>
          <cell r="P193">
            <v>6.9409228655009383E-2</v>
          </cell>
          <cell r="Q193">
            <v>293</v>
          </cell>
          <cell r="R193">
            <v>0</v>
          </cell>
          <cell r="S193">
            <v>8</v>
          </cell>
          <cell r="T193">
            <v>12.176794724573021</v>
          </cell>
          <cell r="U193">
            <v>214</v>
          </cell>
          <cell r="V193">
            <v>0.85504999999999998</v>
          </cell>
          <cell r="W193">
            <v>170</v>
          </cell>
          <cell r="X193">
            <v>0</v>
          </cell>
          <cell r="Y193">
            <v>1</v>
          </cell>
          <cell r="Z193">
            <v>0.67</v>
          </cell>
          <cell r="AA193">
            <v>81</v>
          </cell>
          <cell r="AB193">
            <v>0.33</v>
          </cell>
          <cell r="AC193">
            <v>1</v>
          </cell>
          <cell r="AD193">
            <v>1</v>
          </cell>
          <cell r="AE193">
            <v>78</v>
          </cell>
          <cell r="AF193">
            <v>0</v>
          </cell>
          <cell r="AG193">
            <v>19</v>
          </cell>
          <cell r="AH193">
            <v>0</v>
          </cell>
          <cell r="AI193">
            <v>184</v>
          </cell>
          <cell r="AJ193">
            <v>1.8550499999999999</v>
          </cell>
          <cell r="AK193">
            <v>229</v>
          </cell>
          <cell r="AL193">
            <v>14.031840000000001</v>
          </cell>
          <cell r="AM193">
            <v>241</v>
          </cell>
          <cell r="AN193">
            <v>4149070</v>
          </cell>
          <cell r="AO193">
            <v>96</v>
          </cell>
          <cell r="AP193">
            <v>292381869</v>
          </cell>
          <cell r="AQ193">
            <v>88</v>
          </cell>
          <cell r="AR193">
            <v>0.09</v>
          </cell>
          <cell r="AS193">
            <v>7.131825120992627E-2</v>
          </cell>
          <cell r="AT193">
            <v>0</v>
          </cell>
          <cell r="AU193">
            <v>0.09</v>
          </cell>
          <cell r="AV193">
            <v>562259</v>
          </cell>
          <cell r="AW193">
            <v>22</v>
          </cell>
          <cell r="AX193">
            <v>0</v>
          </cell>
          <cell r="AY193">
            <v>89</v>
          </cell>
          <cell r="AZ193">
            <v>2017</v>
          </cell>
          <cell r="BA193">
            <v>2016</v>
          </cell>
          <cell r="BB193">
            <v>46413978</v>
          </cell>
          <cell r="BC193">
            <v>44</v>
          </cell>
          <cell r="BD193">
            <v>338795847</v>
          </cell>
          <cell r="BE193">
            <v>81</v>
          </cell>
          <cell r="BF193">
            <v>1495.4</v>
          </cell>
          <cell r="BG193">
            <v>67</v>
          </cell>
          <cell r="BH193">
            <v>195520.84325264141</v>
          </cell>
          <cell r="BI193">
            <v>320</v>
          </cell>
          <cell r="BJ193">
            <v>31037.83469305871</v>
          </cell>
          <cell r="BK193">
            <v>32</v>
          </cell>
          <cell r="BL193">
            <v>226558.67794570012</v>
          </cell>
          <cell r="BM193">
            <v>288</v>
          </cell>
          <cell r="BN193">
            <v>0.13699689181845254</v>
          </cell>
          <cell r="BO193">
            <v>19</v>
          </cell>
          <cell r="BP193">
            <v>1578862</v>
          </cell>
          <cell r="BQ193">
            <v>88</v>
          </cell>
          <cell r="BR193">
            <v>1439020</v>
          </cell>
          <cell r="BS193">
            <v>87</v>
          </cell>
          <cell r="BT193">
            <v>72098</v>
          </cell>
          <cell r="BU193">
            <v>181</v>
          </cell>
          <cell r="BV193">
            <v>450000</v>
          </cell>
          <cell r="BW193">
            <v>109</v>
          </cell>
          <cell r="BX193">
            <v>0</v>
          </cell>
          <cell r="BY193">
            <v>6</v>
          </cell>
          <cell r="BZ193">
            <v>3539980</v>
          </cell>
          <cell r="CA193">
            <v>93</v>
          </cell>
          <cell r="CB193">
            <v>20294</v>
          </cell>
          <cell r="CC193">
            <v>256</v>
          </cell>
          <cell r="CD193">
            <v>250000</v>
          </cell>
          <cell r="CE193">
            <v>99</v>
          </cell>
          <cell r="CF193">
            <v>0</v>
          </cell>
          <cell r="CG193">
            <v>2</v>
          </cell>
          <cell r="CH193">
            <v>226993</v>
          </cell>
          <cell r="CI193">
            <v>72</v>
          </cell>
          <cell r="CJ193">
            <v>111803</v>
          </cell>
          <cell r="CK193">
            <v>73</v>
          </cell>
          <cell r="CL193">
            <v>338796</v>
          </cell>
          <cell r="CM193">
            <v>70</v>
          </cell>
          <cell r="CN193">
            <v>0</v>
          </cell>
          <cell r="CO193">
            <v>19</v>
          </cell>
          <cell r="CP193">
            <v>0</v>
          </cell>
          <cell r="CQ193">
            <v>185</v>
          </cell>
          <cell r="CR193">
            <v>4149070</v>
          </cell>
          <cell r="CS193">
            <v>96</v>
          </cell>
          <cell r="CT193">
            <v>1495.4</v>
          </cell>
          <cell r="CU193">
            <v>67</v>
          </cell>
          <cell r="CV193">
            <v>5768</v>
          </cell>
          <cell r="CW193">
            <v>184</v>
          </cell>
          <cell r="CX193">
            <v>8625467</v>
          </cell>
          <cell r="CY193">
            <v>67</v>
          </cell>
          <cell r="CZ193">
            <v>1465.3</v>
          </cell>
          <cell r="DA193">
            <v>69</v>
          </cell>
          <cell r="DB193">
            <v>5883</v>
          </cell>
          <cell r="DC193">
            <v>185</v>
          </cell>
          <cell r="DD193">
            <v>8711722</v>
          </cell>
          <cell r="DE193">
            <v>69</v>
          </cell>
          <cell r="DF193">
            <v>86255</v>
          </cell>
          <cell r="DG193">
            <v>124</v>
          </cell>
          <cell r="DH193">
            <v>91362</v>
          </cell>
          <cell r="DI193">
            <v>94</v>
          </cell>
          <cell r="DJ193" t="str">
            <v>101</v>
          </cell>
          <cell r="DK193">
            <v>1668.1</v>
          </cell>
          <cell r="DL193">
            <v>1654.7</v>
          </cell>
          <cell r="DM193">
            <v>1634.7</v>
          </cell>
          <cell r="DN193">
            <v>1602</v>
          </cell>
          <cell r="DO193">
            <v>1606.3</v>
          </cell>
          <cell r="DP193">
            <v>1579.5</v>
          </cell>
          <cell r="DQ193">
            <v>1534.3</v>
          </cell>
          <cell r="DR193">
            <v>69</v>
          </cell>
          <cell r="DS193">
            <v>1536.4</v>
          </cell>
          <cell r="DT193">
            <v>68</v>
          </cell>
          <cell r="DU193">
            <v>1528.7</v>
          </cell>
          <cell r="DV193">
            <v>65</v>
          </cell>
          <cell r="DW193">
            <v>1498.2</v>
          </cell>
          <cell r="DX193">
            <v>67</v>
          </cell>
          <cell r="DY193">
            <v>1521.4</v>
          </cell>
          <cell r="DZ193">
            <v>66</v>
          </cell>
          <cell r="EA193">
            <v>1519.4</v>
          </cell>
          <cell r="EB193">
            <v>66</v>
          </cell>
          <cell r="EC193">
            <v>1499.7</v>
          </cell>
          <cell r="ED193">
            <v>66</v>
          </cell>
          <cell r="EE193">
            <v>1495.4</v>
          </cell>
          <cell r="EF193">
            <v>67</v>
          </cell>
          <cell r="EG193">
            <v>1465.3</v>
          </cell>
          <cell r="EH193">
            <v>69</v>
          </cell>
          <cell r="EI193">
            <v>2831.5498532723677</v>
          </cell>
          <cell r="EJ193">
            <v>347</v>
          </cell>
          <cell r="EK193">
            <v>2415.8738824814031</v>
          </cell>
          <cell r="EL193">
            <v>337</v>
          </cell>
          <cell r="EM193">
            <v>1464869</v>
          </cell>
          <cell r="EN193">
            <v>878.16617708770457</v>
          </cell>
          <cell r="EO193">
            <v>1884319</v>
          </cell>
          <cell r="EP193">
            <v>1138.767752462682</v>
          </cell>
          <cell r="EQ193">
            <v>1550410</v>
          </cell>
          <cell r="ER193">
            <v>948.43702208356274</v>
          </cell>
          <cell r="ES193">
            <v>1459568</v>
          </cell>
          <cell r="ET193">
            <v>911.09113607990014</v>
          </cell>
          <cell r="EU193">
            <v>1559216</v>
          </cell>
          <cell r="EV193">
            <v>970.68791632945283</v>
          </cell>
          <cell r="EW193">
            <v>1376665</v>
          </cell>
          <cell r="EX193">
            <v>871.58277936055708</v>
          </cell>
          <cell r="EY193">
            <v>1346878</v>
          </cell>
          <cell r="EZ193">
            <v>877.84527145929746</v>
          </cell>
          <cell r="FA193">
            <v>1462194</v>
          </cell>
          <cell r="FB193">
            <v>953.00397575441571</v>
          </cell>
          <cell r="FC193">
            <v>1647978</v>
          </cell>
          <cell r="FD193">
            <v>1072.6230148398854</v>
          </cell>
          <cell r="FE193">
            <v>1682640</v>
          </cell>
          <cell r="FF193">
            <v>1100.6999411264474</v>
          </cell>
          <cell r="FG193">
            <v>2160760</v>
          </cell>
          <cell r="FH193">
            <v>1442.2373514884528</v>
          </cell>
          <cell r="FI193">
            <v>2096406</v>
          </cell>
          <cell r="FJ193">
            <v>1377.9453135270146</v>
          </cell>
          <cell r="FK193">
            <v>2062942</v>
          </cell>
          <cell r="FL193">
            <v>1379.5252106459809</v>
          </cell>
          <cell r="FM193">
            <v>1932354</v>
          </cell>
          <cell r="FN193">
            <v>1318.742919538661</v>
          </cell>
          <cell r="FO193">
            <v>0.13455975230707939</v>
          </cell>
          <cell r="FP193">
            <v>0.15341121786745984</v>
          </cell>
          <cell r="FQ193">
            <v>0.12494836161872847</v>
          </cell>
          <cell r="FR193">
            <v>0.11616010645325082</v>
          </cell>
          <cell r="FS193">
            <v>0.11942072657483702</v>
          </cell>
          <cell r="FT193">
            <v>9.9446453401683232E-2</v>
          </cell>
          <cell r="FU193">
            <v>9.5342733312483927E-2</v>
          </cell>
          <cell r="FV193">
            <v>0.11369480633741899</v>
          </cell>
          <cell r="FW193">
            <v>0.13004413037034979</v>
          </cell>
          <cell r="FX193">
            <v>0.13027084636255995</v>
          </cell>
          <cell r="FY193">
            <v>0.15805633340848121</v>
          </cell>
          <cell r="FZ193">
            <v>0.1494879507911718</v>
          </cell>
          <cell r="GA193">
            <v>0.14107904361995341</v>
          </cell>
          <cell r="GB193">
            <v>0.12493430238229718</v>
          </cell>
          <cell r="GC193">
            <v>9421514</v>
          </cell>
          <cell r="GD193">
            <v>10398479</v>
          </cell>
          <cell r="GE193">
            <v>10857996</v>
          </cell>
          <cell r="GF193">
            <v>11105572</v>
          </cell>
          <cell r="GG193">
            <v>11497278</v>
          </cell>
          <cell r="GH193">
            <v>12466614</v>
          </cell>
          <cell r="GI193">
            <v>12779820</v>
          </cell>
          <cell r="GJ193">
            <v>12860693</v>
          </cell>
          <cell r="GK193">
            <v>12672452</v>
          </cell>
          <cell r="GL193">
            <v>12916474</v>
          </cell>
          <cell r="GM193">
            <v>13670822</v>
          </cell>
          <cell r="GN193">
            <v>14023912.890000001</v>
          </cell>
          <cell r="GO193">
            <v>14656061</v>
          </cell>
          <cell r="GP193">
            <v>15466961.140000001</v>
          </cell>
          <cell r="GQ193">
            <v>3.9696212279359669E-2</v>
          </cell>
          <cell r="GR193">
            <v>3.717141693227622E-2</v>
          </cell>
          <cell r="GS193">
            <v>6.2283010090305471E-2</v>
          </cell>
          <cell r="GT193">
            <v>9.4262617848653654E-2</v>
          </cell>
          <cell r="GU193">
            <v>0.11897253906209387</v>
          </cell>
          <cell r="GV193">
            <v>0.10254172968316526</v>
          </cell>
          <cell r="GW193">
            <v>0.11177159641363589</v>
          </cell>
          <cell r="GX193">
            <v>0.12351033042486015</v>
          </cell>
          <cell r="GY193">
            <v>0.11354739782993091</v>
          </cell>
          <cell r="GZ193">
            <v>11.818696082590865</v>
          </cell>
          <cell r="HA193">
            <v>12.092462751971956</v>
          </cell>
          <cell r="HB193">
            <v>11.843074922332201</v>
          </cell>
          <cell r="HC193">
            <v>11.83846209023743</v>
          </cell>
          <cell r="HD193">
            <v>11.937581274382316</v>
          </cell>
          <cell r="HE193">
            <v>11.728278270994034</v>
          </cell>
          <cell r="HF193">
            <v>11.895541212256104</v>
          </cell>
          <cell r="HG193">
            <v>11.243609022556392</v>
          </cell>
          <cell r="HH193">
            <v>4041</v>
          </cell>
          <cell r="HI193" t="str">
            <v>Y</v>
          </cell>
        </row>
        <row r="194">
          <cell r="A194">
            <v>189</v>
          </cell>
          <cell r="B194">
            <v>4043</v>
          </cell>
          <cell r="C194" t="str">
            <v>Maquoketa Valley</v>
          </cell>
          <cell r="D194">
            <v>12.106707898242606</v>
          </cell>
          <cell r="E194">
            <v>185</v>
          </cell>
          <cell r="F194">
            <v>5.4</v>
          </cell>
          <cell r="G194">
            <v>1</v>
          </cell>
          <cell r="H194">
            <v>4.5772599828074263</v>
          </cell>
          <cell r="I194">
            <v>169</v>
          </cell>
          <cell r="J194">
            <v>0.25126099115469297</v>
          </cell>
          <cell r="K194">
            <v>218</v>
          </cell>
          <cell r="L194">
            <v>1.8781865148687769</v>
          </cell>
          <cell r="M194">
            <v>151</v>
          </cell>
          <cell r="N194">
            <v>0</v>
          </cell>
          <cell r="O194">
            <v>6</v>
          </cell>
          <cell r="P194">
            <v>1.5207420843427746</v>
          </cell>
          <cell r="Q194">
            <v>33</v>
          </cell>
          <cell r="R194">
            <v>0</v>
          </cell>
          <cell r="S194">
            <v>8</v>
          </cell>
          <cell r="T194">
            <v>13.627449982585381</v>
          </cell>
          <cell r="U194">
            <v>125</v>
          </cell>
          <cell r="V194">
            <v>0.80317000000000005</v>
          </cell>
          <cell r="W194">
            <v>193</v>
          </cell>
          <cell r="X194">
            <v>0</v>
          </cell>
          <cell r="Y194">
            <v>1</v>
          </cell>
          <cell r="Z194">
            <v>0</v>
          </cell>
          <cell r="AA194">
            <v>249</v>
          </cell>
          <cell r="AB194">
            <v>0.33</v>
          </cell>
          <cell r="AC194">
            <v>1</v>
          </cell>
          <cell r="AD194">
            <v>0.33</v>
          </cell>
          <cell r="AE194">
            <v>244</v>
          </cell>
          <cell r="AF194">
            <v>0</v>
          </cell>
          <cell r="AG194">
            <v>19</v>
          </cell>
          <cell r="AH194">
            <v>1.2165900000000001</v>
          </cell>
          <cell r="AI194">
            <v>114</v>
          </cell>
          <cell r="AJ194">
            <v>2.3497599999999998</v>
          </cell>
          <cell r="AK194">
            <v>171</v>
          </cell>
          <cell r="AL194">
            <v>15.977209999999999</v>
          </cell>
          <cell r="AM194">
            <v>125</v>
          </cell>
          <cell r="AN194">
            <v>3879965</v>
          </cell>
          <cell r="AO194">
            <v>116</v>
          </cell>
          <cell r="AP194">
            <v>242787389</v>
          </cell>
          <cell r="AQ194">
            <v>119</v>
          </cell>
          <cell r="AR194">
            <v>0</v>
          </cell>
          <cell r="AS194">
            <v>8.4935287283058533E-2</v>
          </cell>
          <cell r="AT194">
            <v>0</v>
          </cell>
          <cell r="AU194">
            <v>0</v>
          </cell>
          <cell r="AV194">
            <v>0</v>
          </cell>
          <cell r="AW194">
            <v>284</v>
          </cell>
          <cell r="AX194">
            <v>0</v>
          </cell>
          <cell r="AY194">
            <v>89</v>
          </cell>
          <cell r="AZ194">
            <v>0</v>
          </cell>
          <cell r="BA194">
            <v>2016</v>
          </cell>
          <cell r="BB194">
            <v>582166</v>
          </cell>
          <cell r="BC194">
            <v>242</v>
          </cell>
          <cell r="BD194">
            <v>243369555</v>
          </cell>
          <cell r="BE194">
            <v>126</v>
          </cell>
          <cell r="BF194">
            <v>793.7</v>
          </cell>
          <cell r="BG194">
            <v>138</v>
          </cell>
          <cell r="BH194">
            <v>305893.14476502454</v>
          </cell>
          <cell r="BI194">
            <v>144</v>
          </cell>
          <cell r="BJ194">
            <v>733.48368401159121</v>
          </cell>
          <cell r="BK194">
            <v>251</v>
          </cell>
          <cell r="BL194">
            <v>306626.62844903616</v>
          </cell>
          <cell r="BM194">
            <v>159</v>
          </cell>
          <cell r="BN194">
            <v>2.3921069338356639E-3</v>
          </cell>
          <cell r="BO194">
            <v>251</v>
          </cell>
          <cell r="BP194">
            <v>1311052</v>
          </cell>
          <cell r="BQ194">
            <v>121</v>
          </cell>
          <cell r="BR194">
            <v>1111301</v>
          </cell>
          <cell r="BS194">
            <v>121</v>
          </cell>
          <cell r="BT194">
            <v>61003</v>
          </cell>
          <cell r="BU194">
            <v>197</v>
          </cell>
          <cell r="BV194">
            <v>456000</v>
          </cell>
          <cell r="BW194">
            <v>107</v>
          </cell>
          <cell r="BX194">
            <v>0</v>
          </cell>
          <cell r="BY194">
            <v>6</v>
          </cell>
          <cell r="BZ194">
            <v>2939356</v>
          </cell>
          <cell r="CA194">
            <v>124</v>
          </cell>
          <cell r="CB194">
            <v>369217</v>
          </cell>
          <cell r="CC194">
            <v>43</v>
          </cell>
          <cell r="CD194">
            <v>195000</v>
          </cell>
          <cell r="CE194">
            <v>146</v>
          </cell>
          <cell r="CF194">
            <v>0</v>
          </cell>
          <cell r="CG194">
            <v>2</v>
          </cell>
          <cell r="CH194">
            <v>0</v>
          </cell>
          <cell r="CI194">
            <v>249</v>
          </cell>
          <cell r="CJ194">
            <v>80312</v>
          </cell>
          <cell r="CK194">
            <v>116</v>
          </cell>
          <cell r="CL194">
            <v>80312</v>
          </cell>
          <cell r="CM194">
            <v>244</v>
          </cell>
          <cell r="CN194">
            <v>0</v>
          </cell>
          <cell r="CO194">
            <v>19</v>
          </cell>
          <cell r="CP194">
            <v>296080</v>
          </cell>
          <cell r="CQ194">
            <v>95</v>
          </cell>
          <cell r="CR194">
            <v>3879965</v>
          </cell>
          <cell r="CS194">
            <v>116</v>
          </cell>
          <cell r="CT194">
            <v>793.7</v>
          </cell>
          <cell r="CU194">
            <v>138</v>
          </cell>
          <cell r="CV194">
            <v>5800</v>
          </cell>
          <cell r="CW194">
            <v>124</v>
          </cell>
          <cell r="CX194">
            <v>4603460</v>
          </cell>
          <cell r="CY194">
            <v>138</v>
          </cell>
          <cell r="CZ194">
            <v>756.2</v>
          </cell>
          <cell r="DA194">
            <v>143</v>
          </cell>
          <cell r="DB194">
            <v>5915</v>
          </cell>
          <cell r="DC194">
            <v>124</v>
          </cell>
          <cell r="DD194">
            <v>4649495</v>
          </cell>
          <cell r="DE194">
            <v>138</v>
          </cell>
          <cell r="DF194">
            <v>46035</v>
          </cell>
          <cell r="DG194">
            <v>175</v>
          </cell>
          <cell r="DH194">
            <v>176572</v>
          </cell>
          <cell r="DI194">
            <v>29</v>
          </cell>
          <cell r="DJ194" t="str">
            <v>101</v>
          </cell>
          <cell r="DK194">
            <v>1044</v>
          </cell>
          <cell r="DL194">
            <v>1065.5999999999999</v>
          </cell>
          <cell r="DM194">
            <v>1058.2</v>
          </cell>
          <cell r="DN194">
            <v>1010.5</v>
          </cell>
          <cell r="DO194">
            <v>979.8</v>
          </cell>
          <cell r="DP194">
            <v>988.9</v>
          </cell>
          <cell r="DQ194">
            <v>939.2</v>
          </cell>
          <cell r="DR194">
            <v>124</v>
          </cell>
          <cell r="DS194">
            <v>918.8</v>
          </cell>
          <cell r="DT194">
            <v>126</v>
          </cell>
          <cell r="DU194">
            <v>934.9</v>
          </cell>
          <cell r="DV194">
            <v>124</v>
          </cell>
          <cell r="DW194">
            <v>899.1</v>
          </cell>
          <cell r="DX194">
            <v>128</v>
          </cell>
          <cell r="DY194">
            <v>858.1</v>
          </cell>
          <cell r="DZ194">
            <v>133</v>
          </cell>
          <cell r="EA194">
            <v>862.3</v>
          </cell>
          <cell r="EB194">
            <v>132</v>
          </cell>
          <cell r="EC194">
            <v>813</v>
          </cell>
          <cell r="ED194">
            <v>136</v>
          </cell>
          <cell r="EE194">
            <v>793.7</v>
          </cell>
          <cell r="EF194">
            <v>138</v>
          </cell>
          <cell r="EG194">
            <v>756.2</v>
          </cell>
          <cell r="EH194">
            <v>143</v>
          </cell>
          <cell r="EI194">
            <v>5130.8714625760376</v>
          </cell>
          <cell r="EJ194">
            <v>87</v>
          </cell>
          <cell r="EK194">
            <v>3887.0087278497749</v>
          </cell>
          <cell r="EL194">
            <v>104</v>
          </cell>
          <cell r="EM194">
            <v>1407076</v>
          </cell>
          <cell r="EN194">
            <v>1347.7739463601533</v>
          </cell>
          <cell r="EO194">
            <v>1661964</v>
          </cell>
          <cell r="EP194">
            <v>1559.650900900901</v>
          </cell>
          <cell r="EQ194">
            <v>1686893</v>
          </cell>
          <cell r="ER194">
            <v>1594.115479115479</v>
          </cell>
          <cell r="ES194">
            <v>1976185</v>
          </cell>
          <cell r="ET194">
            <v>1955.6506679861454</v>
          </cell>
          <cell r="EU194">
            <v>2218498</v>
          </cell>
          <cell r="EV194">
            <v>2264.2355582771997</v>
          </cell>
          <cell r="EW194">
            <v>2104169</v>
          </cell>
          <cell r="EX194">
            <v>2127.7874405905554</v>
          </cell>
          <cell r="EY194">
            <v>2225181</v>
          </cell>
          <cell r="EZ194">
            <v>2369.2301959114138</v>
          </cell>
          <cell r="FA194">
            <v>2254035</v>
          </cell>
          <cell r="FB194">
            <v>2399.9520868824529</v>
          </cell>
          <cell r="FC194">
            <v>1915045</v>
          </cell>
          <cell r="FD194">
            <v>2084.2892903787551</v>
          </cell>
          <cell r="FE194">
            <v>1768198</v>
          </cell>
          <cell r="FF194">
            <v>1891.3231361642956</v>
          </cell>
          <cell r="FG194">
            <v>2315870</v>
          </cell>
          <cell r="FH194">
            <v>2575.7646535424315</v>
          </cell>
          <cell r="FI194">
            <v>2346460</v>
          </cell>
          <cell r="FJ194">
            <v>2734.4831604708074</v>
          </cell>
          <cell r="FK194">
            <v>2194173</v>
          </cell>
          <cell r="FL194">
            <v>2764.4865818319263</v>
          </cell>
          <cell r="FM194">
            <v>2115765</v>
          </cell>
          <cell r="FN194">
            <v>2797.8907696376618</v>
          </cell>
          <cell r="FO194">
            <v>0.2217283286053805</v>
          </cell>
          <cell r="FP194">
            <v>0.24494661389343117</v>
          </cell>
          <cell r="FQ194">
            <v>0.23016548952359953</v>
          </cell>
          <cell r="FR194">
            <v>0.2598960355361406</v>
          </cell>
          <cell r="FS194">
            <v>0.27526575235589107</v>
          </cell>
          <cell r="FT194">
            <v>0.2478056417656524</v>
          </cell>
          <cell r="FU194">
            <v>0.25978486192711298</v>
          </cell>
          <cell r="FV194">
            <v>0.34987803354213409</v>
          </cell>
          <cell r="FW194">
            <v>0.28342513970755062</v>
          </cell>
          <cell r="FX194">
            <v>0.26983586568623036</v>
          </cell>
          <cell r="FY194">
            <v>0.35651383177360041</v>
          </cell>
          <cell r="FZ194">
            <v>0.34082596071775639</v>
          </cell>
          <cell r="GA194">
            <v>0.30545681892502435</v>
          </cell>
          <cell r="GB194">
            <v>0.27517196073953504</v>
          </cell>
          <cell r="GC194">
            <v>4938870</v>
          </cell>
          <cell r="GD194">
            <v>5123041</v>
          </cell>
          <cell r="GE194">
            <v>5642151</v>
          </cell>
          <cell r="GF194">
            <v>5627567</v>
          </cell>
          <cell r="GG194">
            <v>5840979</v>
          </cell>
          <cell r="GH194">
            <v>6387038</v>
          </cell>
          <cell r="GI194">
            <v>6340295</v>
          </cell>
          <cell r="GJ194">
            <v>6442345</v>
          </cell>
          <cell r="GK194">
            <v>6756793</v>
          </cell>
          <cell r="GL194">
            <v>6552865</v>
          </cell>
          <cell r="GM194">
            <v>6495877</v>
          </cell>
          <cell r="GN194">
            <v>6884628.1399999997</v>
          </cell>
          <cell r="GO194">
            <v>7335538</v>
          </cell>
          <cell r="GP194">
            <v>7688882.96</v>
          </cell>
          <cell r="GQ194">
            <v>0.15863675732392923</v>
          </cell>
          <cell r="GR194">
            <v>0.10740948563616452</v>
          </cell>
          <cell r="GS194">
            <v>4.7957655190141321E-2</v>
          </cell>
          <cell r="GT194">
            <v>8.5525468638614939E-3</v>
          </cell>
          <cell r="GU194">
            <v>3.6567168484144583E-2</v>
          </cell>
          <cell r="GV194">
            <v>0.19744963058817705</v>
          </cell>
          <cell r="GW194">
            <v>0.2029782257837183</v>
          </cell>
          <cell r="GX194">
            <v>0.20248518841199697</v>
          </cell>
          <cell r="GY194">
            <v>0.16036014242830185</v>
          </cell>
          <cell r="GZ194">
            <v>13.539680211236615</v>
          </cell>
          <cell r="HA194">
            <v>13.467551622418879</v>
          </cell>
          <cell r="HB194">
            <v>13.555834773048531</v>
          </cell>
          <cell r="HC194">
            <v>12.917436845348121</v>
          </cell>
          <cell r="HD194">
            <v>12.745545911375057</v>
          </cell>
          <cell r="HE194">
            <v>12.242433506572914</v>
          </cell>
          <cell r="HF194">
            <v>12.169117647058822</v>
          </cell>
          <cell r="HG194">
            <v>13.452542372881357</v>
          </cell>
          <cell r="HH194">
            <v>4043</v>
          </cell>
          <cell r="HI194" t="str">
            <v>Y</v>
          </cell>
        </row>
        <row r="195">
          <cell r="A195">
            <v>190</v>
          </cell>
          <cell r="B195">
            <v>4068</v>
          </cell>
          <cell r="C195" t="str">
            <v>Marcus-Meriden-Cleghorn</v>
          </cell>
          <cell r="D195">
            <v>9.7594477698351145</v>
          </cell>
          <cell r="E195">
            <v>320</v>
          </cell>
          <cell r="F195">
            <v>5.4</v>
          </cell>
          <cell r="G195">
            <v>1</v>
          </cell>
          <cell r="H195">
            <v>2.5023782178819811</v>
          </cell>
          <cell r="I195">
            <v>350</v>
          </cell>
          <cell r="J195">
            <v>0.29993856764008814</v>
          </cell>
          <cell r="K195">
            <v>206</v>
          </cell>
          <cell r="L195">
            <v>1.5571298075766336</v>
          </cell>
          <cell r="M195">
            <v>188</v>
          </cell>
          <cell r="N195">
            <v>0</v>
          </cell>
          <cell r="O195">
            <v>6</v>
          </cell>
          <cell r="P195">
            <v>0.11282369522609668</v>
          </cell>
          <cell r="Q195">
            <v>261</v>
          </cell>
          <cell r="R195">
            <v>0</v>
          </cell>
          <cell r="S195">
            <v>8</v>
          </cell>
          <cell r="T195">
            <v>9.8722714650612104</v>
          </cell>
          <cell r="U195">
            <v>329</v>
          </cell>
          <cell r="V195">
            <v>0.75377000000000005</v>
          </cell>
          <cell r="W195">
            <v>218</v>
          </cell>
          <cell r="X195">
            <v>0</v>
          </cell>
          <cell r="Y195">
            <v>1</v>
          </cell>
          <cell r="Z195">
            <v>0.57125000000000004</v>
          </cell>
          <cell r="AA195">
            <v>171</v>
          </cell>
          <cell r="AB195">
            <v>0.33</v>
          </cell>
          <cell r="AC195">
            <v>1</v>
          </cell>
          <cell r="AD195">
            <v>0.90125000000000011</v>
          </cell>
          <cell r="AE195">
            <v>162</v>
          </cell>
          <cell r="AF195">
            <v>0</v>
          </cell>
          <cell r="AG195">
            <v>19</v>
          </cell>
          <cell r="AH195">
            <v>0</v>
          </cell>
          <cell r="AI195">
            <v>184</v>
          </cell>
          <cell r="AJ195">
            <v>1.6550200000000002</v>
          </cell>
          <cell r="AK195">
            <v>256</v>
          </cell>
          <cell r="AL195">
            <v>11.527290000000001</v>
          </cell>
          <cell r="AM195">
            <v>343</v>
          </cell>
          <cell r="AN195">
            <v>2686508</v>
          </cell>
          <cell r="AO195">
            <v>185</v>
          </cell>
          <cell r="AP195">
            <v>232167542</v>
          </cell>
          <cell r="AQ195">
            <v>123</v>
          </cell>
          <cell r="AR195">
            <v>0.09</v>
          </cell>
          <cell r="AS195">
            <v>8.8534309910077935E-2</v>
          </cell>
          <cell r="AT195">
            <v>0.01</v>
          </cell>
          <cell r="AU195">
            <v>9.9999999999999992E-2</v>
          </cell>
          <cell r="AV195">
            <v>216440</v>
          </cell>
          <cell r="AW195">
            <v>128</v>
          </cell>
          <cell r="AX195">
            <v>24049</v>
          </cell>
          <cell r="AY195">
            <v>84</v>
          </cell>
          <cell r="AZ195">
            <v>2011</v>
          </cell>
          <cell r="BA195">
            <v>2013</v>
          </cell>
          <cell r="BB195">
            <v>11367792</v>
          </cell>
          <cell r="BC195">
            <v>119</v>
          </cell>
          <cell r="BD195">
            <v>243535334</v>
          </cell>
          <cell r="BE195">
            <v>125</v>
          </cell>
          <cell r="BF195">
            <v>459.1</v>
          </cell>
          <cell r="BG195">
            <v>253</v>
          </cell>
          <cell r="BH195">
            <v>505701.46373339137</v>
          </cell>
          <cell r="BI195">
            <v>17</v>
          </cell>
          <cell r="BJ195">
            <v>24761.036811152255</v>
          </cell>
          <cell r="BK195">
            <v>55</v>
          </cell>
          <cell r="BL195">
            <v>530462.50054454361</v>
          </cell>
          <cell r="BM195">
            <v>17</v>
          </cell>
          <cell r="BN195">
            <v>4.6678203993183183E-2</v>
          </cell>
          <cell r="BO195">
            <v>114</v>
          </cell>
          <cell r="BP195">
            <v>1253705</v>
          </cell>
          <cell r="BQ195">
            <v>125</v>
          </cell>
          <cell r="BR195">
            <v>580971</v>
          </cell>
          <cell r="BS195">
            <v>252</v>
          </cell>
          <cell r="BT195">
            <v>69636</v>
          </cell>
          <cell r="BU195">
            <v>185</v>
          </cell>
          <cell r="BV195">
            <v>361515</v>
          </cell>
          <cell r="BW195">
            <v>159</v>
          </cell>
          <cell r="BX195">
            <v>0</v>
          </cell>
          <cell r="BY195">
            <v>6</v>
          </cell>
          <cell r="BZ195">
            <v>2265827</v>
          </cell>
          <cell r="CA195">
            <v>170</v>
          </cell>
          <cell r="CB195">
            <v>26194</v>
          </cell>
          <cell r="CC195">
            <v>239</v>
          </cell>
          <cell r="CD195">
            <v>175000</v>
          </cell>
          <cell r="CE195">
            <v>164</v>
          </cell>
          <cell r="CF195">
            <v>0</v>
          </cell>
          <cell r="CG195">
            <v>2</v>
          </cell>
          <cell r="CH195">
            <v>139120</v>
          </cell>
          <cell r="CI195">
            <v>109</v>
          </cell>
          <cell r="CJ195">
            <v>80367</v>
          </cell>
          <cell r="CK195">
            <v>115</v>
          </cell>
          <cell r="CL195">
            <v>219487</v>
          </cell>
          <cell r="CM195">
            <v>108</v>
          </cell>
          <cell r="CN195">
            <v>0</v>
          </cell>
          <cell r="CO195">
            <v>19</v>
          </cell>
          <cell r="CP195">
            <v>0</v>
          </cell>
          <cell r="CQ195">
            <v>185</v>
          </cell>
          <cell r="CR195">
            <v>2686508</v>
          </cell>
          <cell r="CS195">
            <v>185</v>
          </cell>
          <cell r="CT195">
            <v>459.1</v>
          </cell>
          <cell r="CU195">
            <v>253</v>
          </cell>
          <cell r="CV195">
            <v>5803</v>
          </cell>
          <cell r="CW195">
            <v>123</v>
          </cell>
          <cell r="CX195">
            <v>2790785</v>
          </cell>
          <cell r="CY195">
            <v>247</v>
          </cell>
          <cell r="CZ195">
            <v>471.1</v>
          </cell>
          <cell r="DA195">
            <v>247</v>
          </cell>
          <cell r="DB195">
            <v>5918</v>
          </cell>
          <cell r="DC195">
            <v>123</v>
          </cell>
          <cell r="DD195">
            <v>2802096</v>
          </cell>
          <cell r="DE195">
            <v>250</v>
          </cell>
          <cell r="DF195">
            <v>11311</v>
          </cell>
          <cell r="DG195">
            <v>267</v>
          </cell>
          <cell r="DH195">
            <v>14126</v>
          </cell>
          <cell r="DI195">
            <v>208</v>
          </cell>
          <cell r="DJ195" t="str">
            <v>Scale down</v>
          </cell>
          <cell r="DK195">
            <v>689</v>
          </cell>
          <cell r="DL195">
            <v>666.3</v>
          </cell>
          <cell r="DM195">
            <v>658.5</v>
          </cell>
          <cell r="DN195">
            <v>654.4</v>
          </cell>
          <cell r="DO195">
            <v>627</v>
          </cell>
          <cell r="DP195">
            <v>623.5</v>
          </cell>
          <cell r="DQ195">
            <v>611</v>
          </cell>
          <cell r="DR195">
            <v>212</v>
          </cell>
          <cell r="DS195">
            <v>593.5</v>
          </cell>
          <cell r="DT195">
            <v>216</v>
          </cell>
          <cell r="DU195">
            <v>598.4</v>
          </cell>
          <cell r="DV195">
            <v>209</v>
          </cell>
          <cell r="DW195">
            <v>556.29999999999995</v>
          </cell>
          <cell r="DX195">
            <v>224</v>
          </cell>
          <cell r="DY195">
            <v>559.1</v>
          </cell>
          <cell r="DZ195">
            <v>222</v>
          </cell>
          <cell r="EA195">
            <v>526.29999999999995</v>
          </cell>
          <cell r="EB195">
            <v>234</v>
          </cell>
          <cell r="EC195">
            <v>495.1</v>
          </cell>
          <cell r="ED195">
            <v>241</v>
          </cell>
          <cell r="EE195">
            <v>459.1</v>
          </cell>
          <cell r="EF195">
            <v>252</v>
          </cell>
          <cell r="EG195">
            <v>471.1</v>
          </cell>
          <cell r="EH195">
            <v>246</v>
          </cell>
          <cell r="EI195">
            <v>5702.6278921672674</v>
          </cell>
          <cell r="EJ195">
            <v>54</v>
          </cell>
          <cell r="EK195">
            <v>4809.6518785820417</v>
          </cell>
          <cell r="EL195">
            <v>47</v>
          </cell>
          <cell r="EM195">
            <v>677833</v>
          </cell>
          <cell r="EN195">
            <v>983.79245283018872</v>
          </cell>
          <cell r="EO195">
            <v>724640</v>
          </cell>
          <cell r="EP195">
            <v>1087.5581569863425</v>
          </cell>
          <cell r="EQ195">
            <v>865949</v>
          </cell>
          <cell r="ER195">
            <v>1315.0326499620348</v>
          </cell>
          <cell r="ES195">
            <v>1053308</v>
          </cell>
          <cell r="ET195">
            <v>1609.5782396088021</v>
          </cell>
          <cell r="EU195">
            <v>1066847</v>
          </cell>
          <cell r="EV195">
            <v>1701.5103668261563</v>
          </cell>
          <cell r="EW195">
            <v>1093082</v>
          </cell>
          <cell r="EX195">
            <v>1753.1387329591018</v>
          </cell>
          <cell r="EY195">
            <v>1194886</v>
          </cell>
          <cell r="EZ195">
            <v>1955.6235679214403</v>
          </cell>
          <cell r="FA195">
            <v>1230590</v>
          </cell>
          <cell r="FB195">
            <v>2014.0589198036007</v>
          </cell>
          <cell r="FC195">
            <v>1328826</v>
          </cell>
          <cell r="FD195">
            <v>2238.9654591406907</v>
          </cell>
          <cell r="FE195">
            <v>1265696</v>
          </cell>
          <cell r="FF195">
            <v>2115.1336898395721</v>
          </cell>
          <cell r="FG195">
            <v>1102200</v>
          </cell>
          <cell r="FH195">
            <v>1981.3050512313503</v>
          </cell>
          <cell r="FI195">
            <v>950563</v>
          </cell>
          <cell r="FJ195">
            <v>1700.1663387587193</v>
          </cell>
          <cell r="FK195">
            <v>738398</v>
          </cell>
          <cell r="FL195">
            <v>1608.3598344587235</v>
          </cell>
          <cell r="FM195">
            <v>732320</v>
          </cell>
          <cell r="FN195">
            <v>1554.489492676714</v>
          </cell>
          <cell r="FO195">
            <v>0.16882902422670706</v>
          </cell>
          <cell r="FP195">
            <v>0.17167007808354182</v>
          </cell>
          <cell r="FQ195">
            <v>0.19562651839743078</v>
          </cell>
          <cell r="FR195">
            <v>0.21534073891590366</v>
          </cell>
          <cell r="FS195">
            <v>0.21276030978514709</v>
          </cell>
          <cell r="FT195">
            <v>0.21033537027120067</v>
          </cell>
          <cell r="FU195">
            <v>0.22357515246192824</v>
          </cell>
          <cell r="FV195">
            <v>0.29261951283424964</v>
          </cell>
          <cell r="FW195">
            <v>0.31654202234664819</v>
          </cell>
          <cell r="FX195">
            <v>0.29387763441803944</v>
          </cell>
          <cell r="FY195">
            <v>0.22668060780511803</v>
          </cell>
          <cell r="FZ195">
            <v>0.20869803990728381</v>
          </cell>
          <cell r="GA195">
            <v>0.16524922846931445</v>
          </cell>
          <cell r="GB195">
            <v>0.16509039924596752</v>
          </cell>
          <cell r="GC195">
            <v>3337075</v>
          </cell>
          <cell r="GD195">
            <v>3496480</v>
          </cell>
          <cell r="GE195">
            <v>3560593</v>
          </cell>
          <cell r="GF195">
            <v>3838047</v>
          </cell>
          <cell r="GG195">
            <v>3947467</v>
          </cell>
          <cell r="GH195">
            <v>4103771</v>
          </cell>
          <cell r="GI195">
            <v>4149563</v>
          </cell>
          <cell r="GJ195">
            <v>4205427</v>
          </cell>
          <cell r="GK195">
            <v>4197945</v>
          </cell>
          <cell r="GL195">
            <v>4306881</v>
          </cell>
          <cell r="GM195">
            <v>4862348</v>
          </cell>
          <cell r="GN195">
            <v>4554728.93</v>
          </cell>
          <cell r="GO195">
            <v>4680555</v>
          </cell>
          <cell r="GP195">
            <v>4435872.7300000004</v>
          </cell>
          <cell r="GQ195">
            <v>0.12320809899464738</v>
          </cell>
          <cell r="GR195">
            <v>0.10980688816451444</v>
          </cell>
          <cell r="GS195">
            <v>0.16283071580860106</v>
          </cell>
          <cell r="GT195">
            <v>0.15790459502879522</v>
          </cell>
          <cell r="GU195">
            <v>0.20434485810743783</v>
          </cell>
          <cell r="GV195">
            <v>0.15859068911357019</v>
          </cell>
          <cell r="GW195">
            <v>0.10194998071035438</v>
          </cell>
          <cell r="GX195">
            <v>7.988464671382503E-2</v>
          </cell>
          <cell r="GY195">
            <v>3.7814987227800058E-2</v>
          </cell>
          <cell r="GZ195">
            <v>11.456565656565656</v>
          </cell>
          <cell r="HA195">
            <v>11.547861507128308</v>
          </cell>
          <cell r="HB195">
            <v>10.559288537549406</v>
          </cell>
          <cell r="HC195">
            <v>10.695020746887966</v>
          </cell>
          <cell r="HD195">
            <v>10.905963302752292</v>
          </cell>
          <cell r="HE195">
            <v>11.060718711276332</v>
          </cell>
          <cell r="HF195">
            <v>11.295546558704455</v>
          </cell>
          <cell r="HG195">
            <v>13.502941176470589</v>
          </cell>
          <cell r="HH195">
            <v>4068</v>
          </cell>
          <cell r="HI195" t="str">
            <v>Y</v>
          </cell>
        </row>
        <row r="196">
          <cell r="A196">
            <v>191</v>
          </cell>
          <cell r="B196">
            <v>4086</v>
          </cell>
          <cell r="C196" t="str">
            <v>Marion</v>
          </cell>
          <cell r="D196">
            <v>12.226737046773502</v>
          </cell>
          <cell r="E196">
            <v>177</v>
          </cell>
          <cell r="F196">
            <v>5.4</v>
          </cell>
          <cell r="G196">
            <v>1</v>
          </cell>
          <cell r="H196">
            <v>4.8061018705970877</v>
          </cell>
          <cell r="I196">
            <v>137</v>
          </cell>
          <cell r="J196">
            <v>0.95886217905898263</v>
          </cell>
          <cell r="K196">
            <v>72</v>
          </cell>
          <cell r="L196">
            <v>1.0617717516591683</v>
          </cell>
          <cell r="M196">
            <v>251</v>
          </cell>
          <cell r="N196">
            <v>0</v>
          </cell>
          <cell r="O196">
            <v>6</v>
          </cell>
          <cell r="P196">
            <v>1.9825269425511034</v>
          </cell>
          <cell r="Q196">
            <v>9</v>
          </cell>
          <cell r="R196">
            <v>0</v>
          </cell>
          <cell r="S196">
            <v>8</v>
          </cell>
          <cell r="T196">
            <v>14.209263989324606</v>
          </cell>
          <cell r="U196">
            <v>82</v>
          </cell>
          <cell r="V196">
            <v>0.92905000000000004</v>
          </cell>
          <cell r="W196">
            <v>145</v>
          </cell>
          <cell r="X196">
            <v>0</v>
          </cell>
          <cell r="Y196">
            <v>1</v>
          </cell>
          <cell r="Z196">
            <v>0.18694</v>
          </cell>
          <cell r="AA196">
            <v>222</v>
          </cell>
          <cell r="AB196">
            <v>0.33</v>
          </cell>
          <cell r="AC196">
            <v>1</v>
          </cell>
          <cell r="AD196">
            <v>0.51693999999999996</v>
          </cell>
          <cell r="AE196">
            <v>217</v>
          </cell>
          <cell r="AF196">
            <v>0</v>
          </cell>
          <cell r="AG196">
            <v>19</v>
          </cell>
          <cell r="AH196">
            <v>0.64983999999999997</v>
          </cell>
          <cell r="AI196">
            <v>152</v>
          </cell>
          <cell r="AJ196">
            <v>2.0958300000000003</v>
          </cell>
          <cell r="AK196">
            <v>198</v>
          </cell>
          <cell r="AL196">
            <v>16.30509</v>
          </cell>
          <cell r="AM196">
            <v>112</v>
          </cell>
          <cell r="AN196">
            <v>6144101</v>
          </cell>
          <cell r="AO196">
            <v>59</v>
          </cell>
          <cell r="AP196">
            <v>376728802</v>
          </cell>
          <cell r="AQ196">
            <v>60</v>
          </cell>
          <cell r="AR196">
            <v>0</v>
          </cell>
          <cell r="AS196">
            <v>7.2255489242161935E-2</v>
          </cell>
          <cell r="AT196">
            <v>0.04</v>
          </cell>
          <cell r="AU196">
            <v>0.04</v>
          </cell>
          <cell r="AV196">
            <v>0</v>
          </cell>
          <cell r="AW196">
            <v>284</v>
          </cell>
          <cell r="AX196">
            <v>435875</v>
          </cell>
          <cell r="AY196">
            <v>1</v>
          </cell>
          <cell r="AZ196">
            <v>2015</v>
          </cell>
          <cell r="BA196">
            <v>2011</v>
          </cell>
          <cell r="BB196">
            <v>1287390</v>
          </cell>
          <cell r="BC196">
            <v>229</v>
          </cell>
          <cell r="BD196">
            <v>378016192</v>
          </cell>
          <cell r="BE196">
            <v>68</v>
          </cell>
          <cell r="BF196">
            <v>1849.6</v>
          </cell>
          <cell r="BG196">
            <v>47</v>
          </cell>
          <cell r="BH196">
            <v>203681.22945501731</v>
          </cell>
          <cell r="BI196">
            <v>308</v>
          </cell>
          <cell r="BJ196">
            <v>696.03698096885819</v>
          </cell>
          <cell r="BK196">
            <v>252</v>
          </cell>
          <cell r="BL196">
            <v>204377.26643598618</v>
          </cell>
          <cell r="BM196">
            <v>321</v>
          </cell>
          <cell r="BN196">
            <v>3.4056477665380005E-3</v>
          </cell>
          <cell r="BO196">
            <v>245</v>
          </cell>
          <cell r="BP196">
            <v>2034336</v>
          </cell>
          <cell r="BQ196">
            <v>61</v>
          </cell>
          <cell r="BR196">
            <v>1810597</v>
          </cell>
          <cell r="BS196">
            <v>63</v>
          </cell>
          <cell r="BT196">
            <v>361231</v>
          </cell>
          <cell r="BU196">
            <v>45</v>
          </cell>
          <cell r="BV196">
            <v>400000</v>
          </cell>
          <cell r="BW196">
            <v>132</v>
          </cell>
          <cell r="BX196">
            <v>0</v>
          </cell>
          <cell r="BY196">
            <v>6</v>
          </cell>
          <cell r="BZ196">
            <v>4606164</v>
          </cell>
          <cell r="CA196">
            <v>66</v>
          </cell>
          <cell r="CB196">
            <v>746875</v>
          </cell>
          <cell r="CC196">
            <v>25</v>
          </cell>
          <cell r="CD196">
            <v>350000</v>
          </cell>
          <cell r="CE196">
            <v>64</v>
          </cell>
          <cell r="CF196">
            <v>0</v>
          </cell>
          <cell r="CG196">
            <v>2</v>
          </cell>
          <cell r="CH196">
            <v>70667</v>
          </cell>
          <cell r="CI196">
            <v>176</v>
          </cell>
          <cell r="CJ196">
            <v>124745</v>
          </cell>
          <cell r="CK196">
            <v>62</v>
          </cell>
          <cell r="CL196">
            <v>195412</v>
          </cell>
          <cell r="CM196">
            <v>124</v>
          </cell>
          <cell r="CN196">
            <v>0</v>
          </cell>
          <cell r="CO196">
            <v>19</v>
          </cell>
          <cell r="CP196">
            <v>245650</v>
          </cell>
          <cell r="CQ196">
            <v>106</v>
          </cell>
          <cell r="CR196">
            <v>6144101</v>
          </cell>
          <cell r="CS196">
            <v>59</v>
          </cell>
          <cell r="CT196">
            <v>1849.6</v>
          </cell>
          <cell r="CU196">
            <v>47</v>
          </cell>
          <cell r="CV196">
            <v>5870</v>
          </cell>
          <cell r="CW196">
            <v>45</v>
          </cell>
          <cell r="CX196">
            <v>10857152</v>
          </cell>
          <cell r="CY196">
            <v>45</v>
          </cell>
          <cell r="CZ196">
            <v>1817.4</v>
          </cell>
          <cell r="DA196">
            <v>49</v>
          </cell>
          <cell r="DB196">
            <v>5985</v>
          </cell>
          <cell r="DC196">
            <v>45</v>
          </cell>
          <cell r="DD196">
            <v>10965724</v>
          </cell>
          <cell r="DE196">
            <v>48</v>
          </cell>
          <cell r="DF196">
            <v>108572</v>
          </cell>
          <cell r="DG196">
            <v>101</v>
          </cell>
          <cell r="DH196">
            <v>88585</v>
          </cell>
          <cell r="DI196">
            <v>97</v>
          </cell>
          <cell r="DJ196" t="str">
            <v>101</v>
          </cell>
          <cell r="DK196">
            <v>1728.9</v>
          </cell>
          <cell r="DL196">
            <v>1720</v>
          </cell>
          <cell r="DM196">
            <v>1737.8</v>
          </cell>
          <cell r="DN196">
            <v>1715.7</v>
          </cell>
          <cell r="DO196">
            <v>1706.4</v>
          </cell>
          <cell r="DP196">
            <v>1770.9</v>
          </cell>
          <cell r="DQ196">
            <v>1732.9</v>
          </cell>
          <cell r="DR196">
            <v>55</v>
          </cell>
          <cell r="DS196">
            <v>1768.6</v>
          </cell>
          <cell r="DT196">
            <v>53</v>
          </cell>
          <cell r="DU196">
            <v>1790.4</v>
          </cell>
          <cell r="DV196">
            <v>53</v>
          </cell>
          <cell r="DW196">
            <v>1894.4</v>
          </cell>
          <cell r="DX196">
            <v>48</v>
          </cell>
          <cell r="DY196">
            <v>1814.1</v>
          </cell>
          <cell r="DZ196">
            <v>52</v>
          </cell>
          <cell r="EA196">
            <v>1823.9</v>
          </cell>
          <cell r="EB196">
            <v>49</v>
          </cell>
          <cell r="EC196">
            <v>1855.8</v>
          </cell>
          <cell r="ED196">
            <v>48</v>
          </cell>
          <cell r="EE196">
            <v>1849.6</v>
          </cell>
          <cell r="EF196">
            <v>47</v>
          </cell>
          <cell r="EG196">
            <v>1817.4</v>
          </cell>
          <cell r="EH196">
            <v>48</v>
          </cell>
          <cell r="EI196">
            <v>3380.7092549796412</v>
          </cell>
          <cell r="EJ196">
            <v>310</v>
          </cell>
          <cell r="EK196">
            <v>2534.4800264113569</v>
          </cell>
          <cell r="EL196">
            <v>327</v>
          </cell>
          <cell r="EM196">
            <v>-17786</v>
          </cell>
          <cell r="EN196">
            <v>-10.28746601885592</v>
          </cell>
          <cell r="EO196">
            <v>656003</v>
          </cell>
          <cell r="EP196">
            <v>381.39709302325582</v>
          </cell>
          <cell r="EQ196">
            <v>593395</v>
          </cell>
          <cell r="ER196">
            <v>341.46334445851079</v>
          </cell>
          <cell r="ES196">
            <v>801869</v>
          </cell>
          <cell r="ET196">
            <v>467.37133531503173</v>
          </cell>
          <cell r="EU196">
            <v>668817</v>
          </cell>
          <cell r="EV196">
            <v>391.94620253164555</v>
          </cell>
          <cell r="EW196">
            <v>1257812</v>
          </cell>
          <cell r="EX196">
            <v>710.26709582698061</v>
          </cell>
          <cell r="EY196">
            <v>1962472</v>
          </cell>
          <cell r="EZ196">
            <v>1132.4785042414449</v>
          </cell>
          <cell r="FA196">
            <v>2218326</v>
          </cell>
          <cell r="FB196">
            <v>1280.1234924115643</v>
          </cell>
          <cell r="FC196">
            <v>2132974</v>
          </cell>
          <cell r="FD196">
            <v>1206.0239737645595</v>
          </cell>
          <cell r="FE196">
            <v>2368193</v>
          </cell>
          <cell r="FF196">
            <v>1322.7172698838249</v>
          </cell>
          <cell r="FG196">
            <v>4316119</v>
          </cell>
          <cell r="FH196">
            <v>2278.3567356418916</v>
          </cell>
          <cell r="FI196">
            <v>4799090</v>
          </cell>
          <cell r="FJ196">
            <v>2645.4385094537238</v>
          </cell>
          <cell r="FK196">
            <v>5625095</v>
          </cell>
          <cell r="FL196">
            <v>3041.2494593425608</v>
          </cell>
          <cell r="FM196">
            <v>5423259</v>
          </cell>
          <cell r="FN196">
            <v>2984.0756025090786</v>
          </cell>
          <cell r="FO196">
            <v>-1.6779455817700355E-3</v>
          </cell>
          <cell r="FP196">
            <v>6.2542658235776927E-2</v>
          </cell>
          <cell r="FQ196">
            <v>5.2183383840426895E-2</v>
          </cell>
          <cell r="FR196">
            <v>6.3798018437616108E-2</v>
          </cell>
          <cell r="FS196">
            <v>5.1401903635869807E-2</v>
          </cell>
          <cell r="FT196">
            <v>8.9802559055792722E-2</v>
          </cell>
          <cell r="FU196">
            <v>0.12592589740726909</v>
          </cell>
          <cell r="FV196">
            <v>0.1541426346387092</v>
          </cell>
          <cell r="FW196">
            <v>0.13732443037833697</v>
          </cell>
          <cell r="FX196">
            <v>0.14956963392720735</v>
          </cell>
          <cell r="FY196">
            <v>0.26002057696469166</v>
          </cell>
          <cell r="FZ196">
            <v>0.27200396859213721</v>
          </cell>
          <cell r="GA196">
            <v>0.28665862337387682</v>
          </cell>
          <cell r="GB196">
            <v>0.26802633734582609</v>
          </cell>
          <cell r="GC196">
            <v>10617653</v>
          </cell>
          <cell r="GD196">
            <v>9832886</v>
          </cell>
          <cell r="GE196">
            <v>10777945</v>
          </cell>
          <cell r="GF196">
            <v>11767001</v>
          </cell>
          <cell r="GG196">
            <v>12342705</v>
          </cell>
          <cell r="GH196">
            <v>12748604</v>
          </cell>
          <cell r="GI196">
            <v>13621868</v>
          </cell>
          <cell r="GJ196">
            <v>14391385</v>
          </cell>
          <cell r="GK196">
            <v>15532371</v>
          </cell>
          <cell r="GL196">
            <v>15833381</v>
          </cell>
          <cell r="GM196">
            <v>16599144</v>
          </cell>
          <cell r="GN196">
            <v>17643455.809999999</v>
          </cell>
          <cell r="GO196">
            <v>18788442</v>
          </cell>
          <cell r="GP196">
            <v>20234052.57</v>
          </cell>
          <cell r="GQ196">
            <v>4.0959848078541097E-2</v>
          </cell>
          <cell r="GR196">
            <v>7.7650795516577012E-2</v>
          </cell>
          <cell r="GS196">
            <v>9.0972428282158915E-2</v>
          </cell>
          <cell r="GT196">
            <v>5.9625368949525935E-2</v>
          </cell>
          <cell r="GU196">
            <v>4.1336477219780537E-2</v>
          </cell>
          <cell r="GV196">
            <v>7.8894974572362706E-2</v>
          </cell>
          <cell r="GW196">
            <v>8.223666755841022E-2</v>
          </cell>
          <cell r="GX196">
            <v>9.7026269295871798E-2</v>
          </cell>
          <cell r="GY196">
            <v>5.9817854751627944E-2</v>
          </cell>
          <cell r="GZ196">
            <v>15.091890414702466</v>
          </cell>
          <cell r="HA196">
            <v>15.356789879422809</v>
          </cell>
          <cell r="HB196">
            <v>15.731557509536433</v>
          </cell>
          <cell r="HC196">
            <v>15.868212484443571</v>
          </cell>
          <cell r="HD196">
            <v>16.076320315983946</v>
          </cell>
          <cell r="HE196">
            <v>15.752075331433527</v>
          </cell>
          <cell r="HF196">
            <v>14.060041157244886</v>
          </cell>
          <cell r="HG196">
            <v>9.9440860215053757</v>
          </cell>
          <cell r="HH196">
            <v>4086</v>
          </cell>
          <cell r="HI196" t="str">
            <v>Y</v>
          </cell>
        </row>
        <row r="197">
          <cell r="A197">
            <v>192</v>
          </cell>
          <cell r="B197">
            <v>4104</v>
          </cell>
          <cell r="C197" t="str">
            <v>Marshalltown</v>
          </cell>
          <cell r="D197">
            <v>12.812588378537459</v>
          </cell>
          <cell r="E197">
            <v>134</v>
          </cell>
          <cell r="F197">
            <v>5.4</v>
          </cell>
          <cell r="G197">
            <v>1</v>
          </cell>
          <cell r="H197">
            <v>6.0499318043436583</v>
          </cell>
          <cell r="I197">
            <v>21</v>
          </cell>
          <cell r="J197">
            <v>0</v>
          </cell>
          <cell r="K197">
            <v>272</v>
          </cell>
          <cell r="L197">
            <v>1.3626560765972238</v>
          </cell>
          <cell r="M197">
            <v>219</v>
          </cell>
          <cell r="N197">
            <v>0</v>
          </cell>
          <cell r="O197">
            <v>6</v>
          </cell>
          <cell r="P197">
            <v>2.1336412070022801</v>
          </cell>
          <cell r="Q197">
            <v>6</v>
          </cell>
          <cell r="R197">
            <v>0</v>
          </cell>
          <cell r="S197">
            <v>8</v>
          </cell>
          <cell r="T197">
            <v>14.94622958553974</v>
          </cell>
          <cell r="U197">
            <v>46</v>
          </cell>
          <cell r="V197">
            <v>1.7601</v>
          </cell>
          <cell r="W197">
            <v>16</v>
          </cell>
          <cell r="X197">
            <v>0</v>
          </cell>
          <cell r="Y197">
            <v>1</v>
          </cell>
          <cell r="Z197">
            <v>0.67</v>
          </cell>
          <cell r="AA197">
            <v>81</v>
          </cell>
          <cell r="AB197">
            <v>0.33</v>
          </cell>
          <cell r="AC197">
            <v>1</v>
          </cell>
          <cell r="AD197">
            <v>1</v>
          </cell>
          <cell r="AE197">
            <v>78</v>
          </cell>
          <cell r="AF197">
            <v>0.13500000000000001</v>
          </cell>
          <cell r="AG197">
            <v>1</v>
          </cell>
          <cell r="AH197">
            <v>0</v>
          </cell>
          <cell r="AI197">
            <v>184</v>
          </cell>
          <cell r="AJ197">
            <v>2.8951000000000002</v>
          </cell>
          <cell r="AK197">
            <v>116</v>
          </cell>
          <cell r="AL197">
            <v>17.841329999999999</v>
          </cell>
          <cell r="AM197">
            <v>46</v>
          </cell>
          <cell r="AN197">
            <v>15752401</v>
          </cell>
          <cell r="AO197">
            <v>21</v>
          </cell>
          <cell r="AP197">
            <v>880633067</v>
          </cell>
          <cell r="AQ197">
            <v>26</v>
          </cell>
          <cell r="AR197">
            <v>0</v>
          </cell>
          <cell r="AS197">
            <v>6.5275968055674191E-2</v>
          </cell>
          <cell r="AT197">
            <v>0</v>
          </cell>
          <cell r="AU197">
            <v>0</v>
          </cell>
          <cell r="AV197">
            <v>0</v>
          </cell>
          <cell r="AW197">
            <v>284</v>
          </cell>
          <cell r="AX197">
            <v>0</v>
          </cell>
          <cell r="AY197">
            <v>89</v>
          </cell>
          <cell r="AZ197">
            <v>2016</v>
          </cell>
          <cell r="BA197">
            <v>2011</v>
          </cell>
          <cell r="BB197">
            <v>40738456</v>
          </cell>
          <cell r="BC197">
            <v>52</v>
          </cell>
          <cell r="BD197">
            <v>921371523</v>
          </cell>
          <cell r="BE197">
            <v>27</v>
          </cell>
          <cell r="BF197">
            <v>5137.3</v>
          </cell>
          <cell r="BG197">
            <v>16</v>
          </cell>
          <cell r="BH197">
            <v>171419.43569579351</v>
          </cell>
          <cell r="BI197">
            <v>344</v>
          </cell>
          <cell r="BJ197">
            <v>7929.9351799583437</v>
          </cell>
          <cell r="BK197">
            <v>152</v>
          </cell>
          <cell r="BL197">
            <v>179349.37087575186</v>
          </cell>
          <cell r="BM197">
            <v>343</v>
          </cell>
          <cell r="BN197">
            <v>4.4215015314728802E-2</v>
          </cell>
          <cell r="BO197">
            <v>119</v>
          </cell>
          <cell r="BP197">
            <v>4755419</v>
          </cell>
          <cell r="BQ197">
            <v>26</v>
          </cell>
          <cell r="BR197">
            <v>5327770</v>
          </cell>
          <cell r="BS197">
            <v>19</v>
          </cell>
          <cell r="BT197">
            <v>0</v>
          </cell>
          <cell r="BU197">
            <v>272</v>
          </cell>
          <cell r="BV197">
            <v>1200000</v>
          </cell>
          <cell r="BW197">
            <v>26</v>
          </cell>
          <cell r="BX197">
            <v>0</v>
          </cell>
          <cell r="BY197">
            <v>6</v>
          </cell>
          <cell r="BZ197">
            <v>11283189</v>
          </cell>
          <cell r="CA197">
            <v>25</v>
          </cell>
          <cell r="CB197">
            <v>1878955</v>
          </cell>
          <cell r="CC197">
            <v>12</v>
          </cell>
          <cell r="CD197">
            <v>1550000</v>
          </cell>
          <cell r="CE197">
            <v>14</v>
          </cell>
          <cell r="CF197">
            <v>0</v>
          </cell>
          <cell r="CG197">
            <v>2</v>
          </cell>
          <cell r="CH197">
            <v>617319</v>
          </cell>
          <cell r="CI197">
            <v>26</v>
          </cell>
          <cell r="CJ197">
            <v>304053</v>
          </cell>
          <cell r="CK197">
            <v>26</v>
          </cell>
          <cell r="CL197">
            <v>921372</v>
          </cell>
          <cell r="CM197">
            <v>25</v>
          </cell>
          <cell r="CN197">
            <v>118885</v>
          </cell>
          <cell r="CO197">
            <v>5</v>
          </cell>
          <cell r="CP197">
            <v>0</v>
          </cell>
          <cell r="CQ197">
            <v>185</v>
          </cell>
          <cell r="CR197">
            <v>15752401</v>
          </cell>
          <cell r="CS197">
            <v>21</v>
          </cell>
          <cell r="CT197">
            <v>5137.3</v>
          </cell>
          <cell r="CU197">
            <v>16</v>
          </cell>
          <cell r="CV197">
            <v>5809</v>
          </cell>
          <cell r="CW197">
            <v>111</v>
          </cell>
          <cell r="CX197">
            <v>30031919</v>
          </cell>
          <cell r="CY197">
            <v>16</v>
          </cell>
          <cell r="CZ197">
            <v>5207.3</v>
          </cell>
          <cell r="DA197">
            <v>16</v>
          </cell>
          <cell r="DB197">
            <v>5924</v>
          </cell>
          <cell r="DC197">
            <v>111</v>
          </cell>
          <cell r="DD197">
            <v>30848045</v>
          </cell>
          <cell r="DE197">
            <v>16</v>
          </cell>
          <cell r="DF197">
            <v>816126</v>
          </cell>
          <cell r="DG197">
            <v>17</v>
          </cell>
          <cell r="DH197">
            <v>0</v>
          </cell>
          <cell r="DI197">
            <v>223</v>
          </cell>
          <cell r="DJ197" t="str">
            <v>No Guar</v>
          </cell>
          <cell r="DK197">
            <v>5063.5</v>
          </cell>
          <cell r="DL197">
            <v>5000.8</v>
          </cell>
          <cell r="DM197">
            <v>5052.8999999999996</v>
          </cell>
          <cell r="DN197">
            <v>4991.8</v>
          </cell>
          <cell r="DO197">
            <v>5105.3</v>
          </cell>
          <cell r="DP197">
            <v>5087.8</v>
          </cell>
          <cell r="DQ197">
            <v>5135.8999999999996</v>
          </cell>
          <cell r="DR197">
            <v>13</v>
          </cell>
          <cell r="DS197">
            <v>5146.5</v>
          </cell>
          <cell r="DT197">
            <v>13</v>
          </cell>
          <cell r="DU197">
            <v>5173.7</v>
          </cell>
          <cell r="DV197">
            <v>13</v>
          </cell>
          <cell r="DW197">
            <v>5198.6000000000004</v>
          </cell>
          <cell r="DX197">
            <v>13</v>
          </cell>
          <cell r="DY197">
            <v>5303.1</v>
          </cell>
          <cell r="DZ197">
            <v>13</v>
          </cell>
          <cell r="EA197">
            <v>5372.5</v>
          </cell>
          <cell r="EB197">
            <v>15</v>
          </cell>
          <cell r="EC197">
            <v>5322.1</v>
          </cell>
          <cell r="ED197">
            <v>16</v>
          </cell>
          <cell r="EE197">
            <v>5137.3</v>
          </cell>
          <cell r="EF197">
            <v>16</v>
          </cell>
          <cell r="EG197">
            <v>5207.3</v>
          </cell>
          <cell r="EH197">
            <v>16</v>
          </cell>
          <cell r="EI197">
            <v>3025.0611641349642</v>
          </cell>
          <cell r="EJ197">
            <v>337</v>
          </cell>
          <cell r="EK197">
            <v>2166.80218155282</v>
          </cell>
          <cell r="EL197">
            <v>350</v>
          </cell>
          <cell r="EM197">
            <v>796180</v>
          </cell>
          <cell r="EN197">
            <v>157.2390638886146</v>
          </cell>
          <cell r="EO197">
            <v>906164</v>
          </cell>
          <cell r="EP197">
            <v>181.20380739081747</v>
          </cell>
          <cell r="EQ197">
            <v>936662</v>
          </cell>
          <cell r="ER197">
            <v>185.37117298976827</v>
          </cell>
          <cell r="ES197">
            <v>1127984</v>
          </cell>
          <cell r="ET197">
            <v>225.96738651388276</v>
          </cell>
          <cell r="EU197">
            <v>1509080</v>
          </cell>
          <cell r="EV197">
            <v>295.59085656082891</v>
          </cell>
          <cell r="EW197">
            <v>986659</v>
          </cell>
          <cell r="EX197">
            <v>193.92645151145877</v>
          </cell>
          <cell r="EY197">
            <v>2318605</v>
          </cell>
          <cell r="EZ197">
            <v>451.45057341459142</v>
          </cell>
          <cell r="FA197">
            <v>2831989</v>
          </cell>
          <cell r="FB197">
            <v>551.41046359936922</v>
          </cell>
          <cell r="FC197">
            <v>971937</v>
          </cell>
          <cell r="FD197">
            <v>188.85397843194403</v>
          </cell>
          <cell r="FE197">
            <v>1808645</v>
          </cell>
          <cell r="FF197">
            <v>349.5844366700814</v>
          </cell>
          <cell r="FG197">
            <v>4689808</v>
          </cell>
          <cell r="FH197">
            <v>902.12903474012228</v>
          </cell>
          <cell r="FI197">
            <v>7579067</v>
          </cell>
          <cell r="FJ197">
            <v>1429.1767079632666</v>
          </cell>
          <cell r="FK197">
            <v>9859936</v>
          </cell>
          <cell r="FL197">
            <v>1919.2836704105268</v>
          </cell>
          <cell r="FM197">
            <v>12755311</v>
          </cell>
          <cell r="FN197">
            <v>2449.5056939296755</v>
          </cell>
          <cell r="FO197">
            <v>2.8883228507773383E-2</v>
          </cell>
          <cell r="FP197">
            <v>3.0119839977589043E-2</v>
          </cell>
          <cell r="FQ197">
            <v>3.1198053524868576E-2</v>
          </cell>
          <cell r="FR197">
            <v>3.5821736569691065E-2</v>
          </cell>
          <cell r="FS197">
            <v>4.577994948151571E-2</v>
          </cell>
          <cell r="FT197">
            <v>2.8229173881970829E-2</v>
          </cell>
          <cell r="FU197">
            <v>6.3040940388483721E-2</v>
          </cell>
          <cell r="FV197">
            <v>7.8395183460943763E-2</v>
          </cell>
          <cell r="FW197">
            <v>2.4190465974165545E-2</v>
          </cell>
          <cell r="FX197">
            <v>4.8343090228023973E-2</v>
          </cell>
          <cell r="FY197">
            <v>0.10978750752888707</v>
          </cell>
          <cell r="FZ197">
            <v>0.18272445558880346</v>
          </cell>
          <cell r="GA197">
            <v>0.20946676087208591</v>
          </cell>
          <cell r="GB197">
            <v>0.27068717307008583</v>
          </cell>
          <cell r="GC197">
            <v>26769298</v>
          </cell>
          <cell r="GD197">
            <v>29179122</v>
          </cell>
          <cell r="GE197">
            <v>29086429</v>
          </cell>
          <cell r="GF197">
            <v>30360830</v>
          </cell>
          <cell r="GG197">
            <v>31454696</v>
          </cell>
          <cell r="GH197">
            <v>33965090</v>
          </cell>
          <cell r="GI197">
            <v>34460748</v>
          </cell>
          <cell r="GJ197">
            <v>36124528</v>
          </cell>
          <cell r="GK197">
            <v>40178515</v>
          </cell>
          <cell r="GL197">
            <v>37412689</v>
          </cell>
          <cell r="GM197">
            <v>42717137</v>
          </cell>
          <cell r="GN197">
            <v>41478120.57</v>
          </cell>
          <cell r="GO197">
            <v>44779116</v>
          </cell>
          <cell r="GP197">
            <v>47121963.170000002</v>
          </cell>
          <cell r="GQ197">
            <v>-2.6160513163218803E-2</v>
          </cell>
          <cell r="GR197">
            <v>-2.3388370079245564E-2</v>
          </cell>
          <cell r="GS197">
            <v>-1.7561433272147965E-2</v>
          </cell>
          <cell r="GT197">
            <v>-3.9025340331310478E-2</v>
          </cell>
          <cell r="GU197">
            <v>-3.0386446503921562E-2</v>
          </cell>
          <cell r="GV197">
            <v>-6.5346044080407421E-3</v>
          </cell>
          <cell r="GW197">
            <v>5.9260087193499976E-2</v>
          </cell>
          <cell r="GX197">
            <v>8.0147645863300643E-2</v>
          </cell>
          <cell r="GY197">
            <v>0.10457395491997257</v>
          </cell>
          <cell r="GZ197">
            <v>14.334788769048377</v>
          </cell>
          <cell r="HA197">
            <v>14.08459975387081</v>
          </cell>
          <cell r="HB197">
            <v>14.23665340958574</v>
          </cell>
          <cell r="HC197">
            <v>14.574918899962007</v>
          </cell>
          <cell r="HD197">
            <v>14.479827089337176</v>
          </cell>
          <cell r="HE197">
            <v>14.323422159887798</v>
          </cell>
          <cell r="HF197">
            <v>13.203249830737983</v>
          </cell>
          <cell r="HG197">
            <v>15.154277286135693</v>
          </cell>
          <cell r="HH197">
            <v>4104</v>
          </cell>
          <cell r="HI197" t="str">
            <v>Y</v>
          </cell>
        </row>
        <row r="198">
          <cell r="A198">
            <v>193</v>
          </cell>
          <cell r="B198">
            <v>4122</v>
          </cell>
          <cell r="C198" t="str">
            <v>Martensdale-St Marys</v>
          </cell>
          <cell r="D198">
            <v>15.246837629796147</v>
          </cell>
          <cell r="E198">
            <v>16</v>
          </cell>
          <cell r="F198">
            <v>5.4</v>
          </cell>
          <cell r="G198">
            <v>1</v>
          </cell>
          <cell r="H198">
            <v>4.9601256608947804</v>
          </cell>
          <cell r="I198">
            <v>116</v>
          </cell>
          <cell r="J198">
            <v>3.0006135568869308</v>
          </cell>
          <cell r="K198">
            <v>4</v>
          </cell>
          <cell r="L198">
            <v>1.8860999500432136</v>
          </cell>
          <cell r="M198">
            <v>149</v>
          </cell>
          <cell r="N198">
            <v>0</v>
          </cell>
          <cell r="O198">
            <v>6</v>
          </cell>
          <cell r="P198">
            <v>0.20650222498495857</v>
          </cell>
          <cell r="Q198">
            <v>211</v>
          </cell>
          <cell r="R198">
            <v>0</v>
          </cell>
          <cell r="S198">
            <v>8</v>
          </cell>
          <cell r="T198">
            <v>15.453339854781106</v>
          </cell>
          <cell r="U198">
            <v>23</v>
          </cell>
          <cell r="V198">
            <v>0.42865999999999999</v>
          </cell>
          <cell r="W198">
            <v>311</v>
          </cell>
          <cell r="X198">
            <v>0</v>
          </cell>
          <cell r="Y198">
            <v>1</v>
          </cell>
          <cell r="Z198">
            <v>0.67</v>
          </cell>
          <cell r="AA198">
            <v>81</v>
          </cell>
          <cell r="AB198">
            <v>0.33</v>
          </cell>
          <cell r="AC198">
            <v>1</v>
          </cell>
          <cell r="AD198">
            <v>1</v>
          </cell>
          <cell r="AE198">
            <v>78</v>
          </cell>
          <cell r="AF198">
            <v>0</v>
          </cell>
          <cell r="AG198">
            <v>19</v>
          </cell>
          <cell r="AH198">
            <v>1.8521099999999999</v>
          </cell>
          <cell r="AI198">
            <v>68</v>
          </cell>
          <cell r="AJ198">
            <v>3.28077</v>
          </cell>
          <cell r="AK198">
            <v>87</v>
          </cell>
          <cell r="AL198">
            <v>18.734110000000001</v>
          </cell>
          <cell r="AM198">
            <v>28</v>
          </cell>
          <cell r="AN198">
            <v>2185199</v>
          </cell>
          <cell r="AO198">
            <v>240</v>
          </cell>
          <cell r="AP198">
            <v>116642811</v>
          </cell>
          <cell r="AQ198">
            <v>275</v>
          </cell>
          <cell r="AR198">
            <v>0.08</v>
          </cell>
          <cell r="AS198">
            <v>7.4137570142394166E-2</v>
          </cell>
          <cell r="AT198">
            <v>0</v>
          </cell>
          <cell r="AU198">
            <v>0.08</v>
          </cell>
          <cell r="AV198">
            <v>194394</v>
          </cell>
          <cell r="AW198">
            <v>143</v>
          </cell>
          <cell r="AX198">
            <v>0</v>
          </cell>
          <cell r="AY198">
            <v>89</v>
          </cell>
          <cell r="AZ198">
            <v>2013</v>
          </cell>
          <cell r="BA198">
            <v>2012</v>
          </cell>
          <cell r="BB198">
            <v>0</v>
          </cell>
          <cell r="BC198">
            <v>267</v>
          </cell>
          <cell r="BD198">
            <v>116642811</v>
          </cell>
          <cell r="BE198">
            <v>280</v>
          </cell>
          <cell r="BF198">
            <v>533.70000000000005</v>
          </cell>
          <cell r="BG198">
            <v>224</v>
          </cell>
          <cell r="BH198">
            <v>218555.01405283867</v>
          </cell>
          <cell r="BI198">
            <v>283</v>
          </cell>
          <cell r="BJ198">
            <v>0</v>
          </cell>
          <cell r="BK198">
            <v>267</v>
          </cell>
          <cell r="BL198">
            <v>218555.01405283867</v>
          </cell>
          <cell r="BM198">
            <v>300</v>
          </cell>
          <cell r="BN198">
            <v>0</v>
          </cell>
          <cell r="BO198">
            <v>267</v>
          </cell>
          <cell r="BP198">
            <v>629871</v>
          </cell>
          <cell r="BQ198">
            <v>277</v>
          </cell>
          <cell r="BR198">
            <v>578563</v>
          </cell>
          <cell r="BS198">
            <v>254</v>
          </cell>
          <cell r="BT198">
            <v>350000</v>
          </cell>
          <cell r="BU198">
            <v>50</v>
          </cell>
          <cell r="BV198">
            <v>220000</v>
          </cell>
          <cell r="BW198">
            <v>228</v>
          </cell>
          <cell r="BX198">
            <v>0</v>
          </cell>
          <cell r="BY198">
            <v>6</v>
          </cell>
          <cell r="BZ198">
            <v>1778434</v>
          </cell>
          <cell r="CA198">
            <v>235</v>
          </cell>
          <cell r="CB198">
            <v>24087</v>
          </cell>
          <cell r="CC198">
            <v>245</v>
          </cell>
          <cell r="CD198">
            <v>50000</v>
          </cell>
          <cell r="CE198">
            <v>314</v>
          </cell>
          <cell r="CF198">
            <v>0</v>
          </cell>
          <cell r="CG198">
            <v>2</v>
          </cell>
          <cell r="CH198">
            <v>78151</v>
          </cell>
          <cell r="CI198">
            <v>170</v>
          </cell>
          <cell r="CJ198">
            <v>38492</v>
          </cell>
          <cell r="CK198">
            <v>261</v>
          </cell>
          <cell r="CL198">
            <v>116643</v>
          </cell>
          <cell r="CM198">
            <v>200</v>
          </cell>
          <cell r="CN198">
            <v>0</v>
          </cell>
          <cell r="CO198">
            <v>19</v>
          </cell>
          <cell r="CP198">
            <v>216035</v>
          </cell>
          <cell r="CQ198">
            <v>118</v>
          </cell>
          <cell r="CR198">
            <v>2185199</v>
          </cell>
          <cell r="CS198">
            <v>240</v>
          </cell>
          <cell r="CT198">
            <v>533.70000000000005</v>
          </cell>
          <cell r="CU198">
            <v>224</v>
          </cell>
          <cell r="CV198">
            <v>5768</v>
          </cell>
          <cell r="CW198">
            <v>184</v>
          </cell>
          <cell r="CX198">
            <v>3078382</v>
          </cell>
          <cell r="CY198">
            <v>227</v>
          </cell>
          <cell r="CZ198">
            <v>524.6</v>
          </cell>
          <cell r="DA198">
            <v>223</v>
          </cell>
          <cell r="DB198">
            <v>5883</v>
          </cell>
          <cell r="DC198">
            <v>185</v>
          </cell>
          <cell r="DD198">
            <v>3109166</v>
          </cell>
          <cell r="DE198">
            <v>228</v>
          </cell>
          <cell r="DF198">
            <v>30784</v>
          </cell>
          <cell r="DG198">
            <v>218</v>
          </cell>
          <cell r="DH198">
            <v>22944</v>
          </cell>
          <cell r="DI198">
            <v>194</v>
          </cell>
          <cell r="DJ198" t="str">
            <v>101</v>
          </cell>
          <cell r="DK198">
            <v>559.4</v>
          </cell>
          <cell r="DL198">
            <v>541.79999999999995</v>
          </cell>
          <cell r="DM198">
            <v>550.20000000000005</v>
          </cell>
          <cell r="DN198">
            <v>540.5</v>
          </cell>
          <cell r="DO198">
            <v>536.29999999999995</v>
          </cell>
          <cell r="DP198">
            <v>532.6</v>
          </cell>
          <cell r="DQ198">
            <v>527.70000000000005</v>
          </cell>
          <cell r="DR198">
            <v>247</v>
          </cell>
          <cell r="DS198">
            <v>509.7</v>
          </cell>
          <cell r="DT198">
            <v>251</v>
          </cell>
          <cell r="DU198">
            <v>501.8</v>
          </cell>
          <cell r="DV198">
            <v>247</v>
          </cell>
          <cell r="DW198">
            <v>485.7</v>
          </cell>
          <cell r="DX198">
            <v>258</v>
          </cell>
          <cell r="DY198">
            <v>509.5</v>
          </cell>
          <cell r="DZ198">
            <v>245</v>
          </cell>
          <cell r="EA198">
            <v>521.20000000000005</v>
          </cell>
          <cell r="EB198">
            <v>235</v>
          </cell>
          <cell r="EC198">
            <v>518.79999999999995</v>
          </cell>
          <cell r="ED198">
            <v>231</v>
          </cell>
          <cell r="EE198">
            <v>533.70000000000005</v>
          </cell>
          <cell r="EF198">
            <v>222</v>
          </cell>
          <cell r="EG198">
            <v>524.6</v>
          </cell>
          <cell r="EH198">
            <v>223</v>
          </cell>
          <cell r="EI198">
            <v>4165.4574914220357</v>
          </cell>
          <cell r="EJ198">
            <v>196</v>
          </cell>
          <cell r="EK198">
            <v>3390.076248570339</v>
          </cell>
          <cell r="EL198">
            <v>178</v>
          </cell>
          <cell r="EM198">
            <v>429747</v>
          </cell>
          <cell r="EN198">
            <v>768.22845906328212</v>
          </cell>
          <cell r="EO198">
            <v>469921</v>
          </cell>
          <cell r="EP198">
            <v>867.33296419342935</v>
          </cell>
          <cell r="EQ198">
            <v>514849</v>
          </cell>
          <cell r="ER198">
            <v>935.74881861141398</v>
          </cell>
          <cell r="ES198">
            <v>553885</v>
          </cell>
          <cell r="ET198">
            <v>1024.7641073080481</v>
          </cell>
          <cell r="EU198">
            <v>509719</v>
          </cell>
          <cell r="EV198">
            <v>950.43632295357088</v>
          </cell>
          <cell r="EW198">
            <v>440126</v>
          </cell>
          <cell r="EX198">
            <v>826.37251220428084</v>
          </cell>
          <cell r="EY198">
            <v>408590</v>
          </cell>
          <cell r="EZ198">
            <v>774.28463141936697</v>
          </cell>
          <cell r="FA198">
            <v>604563</v>
          </cell>
          <cell r="FB198">
            <v>1145.6566230812962</v>
          </cell>
          <cell r="FC198">
            <v>721067</v>
          </cell>
          <cell r="FD198">
            <v>1414.6890327643712</v>
          </cell>
          <cell r="FE198">
            <v>625958</v>
          </cell>
          <cell r="FF198">
            <v>1247.4252690314866</v>
          </cell>
          <cell r="FG198">
            <v>514515</v>
          </cell>
          <cell r="FH198">
            <v>1059.3267449042619</v>
          </cell>
          <cell r="FI198">
            <v>519972</v>
          </cell>
          <cell r="FJ198">
            <v>1020.5534838076545</v>
          </cell>
          <cell r="FK198">
            <v>470506</v>
          </cell>
          <cell r="FL198">
            <v>881.59265504965333</v>
          </cell>
          <cell r="FM198">
            <v>381808</v>
          </cell>
          <cell r="FN198">
            <v>727.8078536027449</v>
          </cell>
          <cell r="FO198">
            <v>0.13758803214283771</v>
          </cell>
          <cell r="FP198">
            <v>0.13830521145124217</v>
          </cell>
          <cell r="FQ198">
            <v>0.14887812732148109</v>
          </cell>
          <cell r="FR198">
            <v>0.14844182780013651</v>
          </cell>
          <cell r="FS198">
            <v>0.13188990385100541</v>
          </cell>
          <cell r="FT198">
            <v>0.11316378880117492</v>
          </cell>
          <cell r="FU198">
            <v>9.9245511617547119E-2</v>
          </cell>
          <cell r="FV198">
            <v>0.16512407596827872</v>
          </cell>
          <cell r="FW198">
            <v>0.19612182684786167</v>
          </cell>
          <cell r="FX198">
            <v>0.15695534345938747</v>
          </cell>
          <cell r="FY198">
            <v>0.11597498078973842</v>
          </cell>
          <cell r="FZ198">
            <v>0.11959058378501852</v>
          </cell>
          <cell r="GA198">
            <v>9.9431966472940586E-2</v>
          </cell>
          <cell r="GB198">
            <v>7.3106526217841569E-2</v>
          </cell>
          <cell r="GC198">
            <v>2693686</v>
          </cell>
          <cell r="GD198">
            <v>2927789</v>
          </cell>
          <cell r="GE198">
            <v>2943342</v>
          </cell>
          <cell r="GF198">
            <v>3177442</v>
          </cell>
          <cell r="GG198">
            <v>3355012</v>
          </cell>
          <cell r="GH198">
            <v>3449157</v>
          </cell>
          <cell r="GI198">
            <v>3708372</v>
          </cell>
          <cell r="GJ198">
            <v>3661265</v>
          </cell>
          <cell r="GK198">
            <v>3676628</v>
          </cell>
          <cell r="GL198">
            <v>3988128</v>
          </cell>
          <cell r="GM198">
            <v>4436431</v>
          </cell>
          <cell r="GN198">
            <v>4347934.29</v>
          </cell>
          <cell r="GO198">
            <v>4781405</v>
          </cell>
          <cell r="GP198">
            <v>5222625.3899999997</v>
          </cell>
          <cell r="GQ198">
            <v>-1.7504957705164574E-2</v>
          </cell>
          <cell r="GR198">
            <v>-4.2619403503893212E-2</v>
          </cell>
          <cell r="GS198">
            <v>4.2445230583948869E-2</v>
          </cell>
          <cell r="GT198">
            <v>0.11465595097555555</v>
          </cell>
          <cell r="GU198">
            <v>8.4427188591251048E-2</v>
          </cell>
          <cell r="GV198">
            <v>4.9636526671535931E-2</v>
          </cell>
          <cell r="GW198">
            <v>7.6715797095124466E-2</v>
          </cell>
          <cell r="GX198">
            <v>9.3621980041362518E-2</v>
          </cell>
          <cell r="GY198">
            <v>5.3234773865413969E-2</v>
          </cell>
          <cell r="GZ198">
            <v>11.583529411764706</v>
          </cell>
          <cell r="HA198">
            <v>11.628915662650604</v>
          </cell>
          <cell r="HB198">
            <v>11.26</v>
          </cell>
          <cell r="HC198">
            <v>11.356626506024096</v>
          </cell>
          <cell r="HD198">
            <v>11.499415204678364</v>
          </cell>
          <cell r="HE198">
            <v>11.706818181818182</v>
          </cell>
          <cell r="HF198">
            <v>11.915555555555557</v>
          </cell>
          <cell r="HG198">
            <v>12.129545454545456</v>
          </cell>
          <cell r="HH198">
            <v>4122</v>
          </cell>
          <cell r="HI198" t="str">
            <v>Y</v>
          </cell>
        </row>
        <row r="199">
          <cell r="A199">
            <v>194</v>
          </cell>
          <cell r="B199">
            <v>4131</v>
          </cell>
          <cell r="C199" t="str">
            <v>Mason City</v>
          </cell>
          <cell r="D199">
            <v>14.032090698244724</v>
          </cell>
          <cell r="E199">
            <v>60</v>
          </cell>
          <cell r="F199">
            <v>5.4</v>
          </cell>
          <cell r="G199">
            <v>1</v>
          </cell>
          <cell r="H199">
            <v>5.3624604057505652</v>
          </cell>
          <cell r="I199">
            <v>68</v>
          </cell>
          <cell r="J199">
            <v>0.48473510599505176</v>
          </cell>
          <cell r="K199">
            <v>152</v>
          </cell>
          <cell r="L199">
            <v>2.7848953356562132</v>
          </cell>
          <cell r="M199">
            <v>67</v>
          </cell>
          <cell r="N199">
            <v>0</v>
          </cell>
          <cell r="O199">
            <v>6</v>
          </cell>
          <cell r="P199">
            <v>0</v>
          </cell>
          <cell r="Q199">
            <v>342</v>
          </cell>
          <cell r="R199">
            <v>0</v>
          </cell>
          <cell r="S199">
            <v>8</v>
          </cell>
          <cell r="T199">
            <v>14.032090698244724</v>
          </cell>
          <cell r="U199">
            <v>92</v>
          </cell>
          <cell r="V199">
            <v>0.75522999999999996</v>
          </cell>
          <cell r="W199">
            <v>216</v>
          </cell>
          <cell r="X199">
            <v>0</v>
          </cell>
          <cell r="Y199">
            <v>1</v>
          </cell>
          <cell r="Z199">
            <v>0</v>
          </cell>
          <cell r="AA199">
            <v>249</v>
          </cell>
          <cell r="AB199">
            <v>0.33</v>
          </cell>
          <cell r="AC199">
            <v>1</v>
          </cell>
          <cell r="AD199">
            <v>0.33</v>
          </cell>
          <cell r="AE199">
            <v>244</v>
          </cell>
          <cell r="AF199">
            <v>0</v>
          </cell>
          <cell r="AG199">
            <v>19</v>
          </cell>
          <cell r="AH199">
            <v>0</v>
          </cell>
          <cell r="AI199">
            <v>184</v>
          </cell>
          <cell r="AJ199">
            <v>1.0852299999999999</v>
          </cell>
          <cell r="AK199">
            <v>319</v>
          </cell>
          <cell r="AL199">
            <v>15.117319999999999</v>
          </cell>
          <cell r="AM199">
            <v>167</v>
          </cell>
          <cell r="AN199">
            <v>16028393</v>
          </cell>
          <cell r="AO199">
            <v>20</v>
          </cell>
          <cell r="AP199">
            <v>1059285770</v>
          </cell>
          <cell r="AQ199">
            <v>19</v>
          </cell>
          <cell r="AR199">
            <v>0</v>
          </cell>
          <cell r="AS199">
            <v>0</v>
          </cell>
          <cell r="AT199">
            <v>0</v>
          </cell>
          <cell r="AU199">
            <v>0</v>
          </cell>
          <cell r="AV199">
            <v>0</v>
          </cell>
          <cell r="AW199">
            <v>284</v>
          </cell>
          <cell r="AX199">
            <v>0</v>
          </cell>
          <cell r="AY199">
            <v>89</v>
          </cell>
          <cell r="AZ199">
            <v>0</v>
          </cell>
          <cell r="BA199">
            <v>0</v>
          </cell>
          <cell r="BB199">
            <v>44952954</v>
          </cell>
          <cell r="BC199">
            <v>46</v>
          </cell>
          <cell r="BD199">
            <v>1104238724</v>
          </cell>
          <cell r="BE199">
            <v>22</v>
          </cell>
          <cell r="BF199">
            <v>3948.6</v>
          </cell>
          <cell r="BG199">
            <v>25</v>
          </cell>
          <cell r="BH199">
            <v>268268.69523375377</v>
          </cell>
          <cell r="BI199">
            <v>193</v>
          </cell>
          <cell r="BJ199">
            <v>11384.5297067315</v>
          </cell>
          <cell r="BK199">
            <v>132</v>
          </cell>
          <cell r="BL199">
            <v>279653.22494048526</v>
          </cell>
          <cell r="BM199">
            <v>197</v>
          </cell>
          <cell r="BN199">
            <v>4.0709452605648705E-2</v>
          </cell>
          <cell r="BO199">
            <v>129</v>
          </cell>
          <cell r="BP199">
            <v>5720143</v>
          </cell>
          <cell r="BQ199">
            <v>19</v>
          </cell>
          <cell r="BR199">
            <v>5680378</v>
          </cell>
          <cell r="BS199">
            <v>16</v>
          </cell>
          <cell r="BT199">
            <v>513473</v>
          </cell>
          <cell r="BU199">
            <v>32</v>
          </cell>
          <cell r="BV199">
            <v>2950000</v>
          </cell>
          <cell r="BW199">
            <v>14</v>
          </cell>
          <cell r="BX199">
            <v>0</v>
          </cell>
          <cell r="BY199">
            <v>6</v>
          </cell>
          <cell r="BZ199">
            <v>14863994</v>
          </cell>
          <cell r="CA199">
            <v>17</v>
          </cell>
          <cell r="CB199">
            <v>0</v>
          </cell>
          <cell r="CC199">
            <v>342</v>
          </cell>
          <cell r="CD199">
            <v>800000</v>
          </cell>
          <cell r="CE199">
            <v>21</v>
          </cell>
          <cell r="CF199">
            <v>0</v>
          </cell>
          <cell r="CG199">
            <v>2</v>
          </cell>
          <cell r="CH199">
            <v>0</v>
          </cell>
          <cell r="CI199">
            <v>249</v>
          </cell>
          <cell r="CJ199">
            <v>364399</v>
          </cell>
          <cell r="CK199">
            <v>21</v>
          </cell>
          <cell r="CL199">
            <v>364399</v>
          </cell>
          <cell r="CM199">
            <v>61</v>
          </cell>
          <cell r="CN199">
            <v>0</v>
          </cell>
          <cell r="CO199">
            <v>19</v>
          </cell>
          <cell r="CP199">
            <v>0</v>
          </cell>
          <cell r="CQ199">
            <v>185</v>
          </cell>
          <cell r="CR199">
            <v>16028393</v>
          </cell>
          <cell r="CS199">
            <v>20</v>
          </cell>
          <cell r="CT199">
            <v>3948.6</v>
          </cell>
          <cell r="CU199">
            <v>25</v>
          </cell>
          <cell r="CV199">
            <v>5840</v>
          </cell>
          <cell r="CW199">
            <v>66</v>
          </cell>
          <cell r="CX199">
            <v>23059824</v>
          </cell>
          <cell r="CY199">
            <v>24</v>
          </cell>
          <cell r="CZ199">
            <v>3908.8</v>
          </cell>
          <cell r="DA199">
            <v>24</v>
          </cell>
          <cell r="DB199">
            <v>5955</v>
          </cell>
          <cell r="DC199">
            <v>66</v>
          </cell>
          <cell r="DD199">
            <v>23290422</v>
          </cell>
          <cell r="DE199">
            <v>24</v>
          </cell>
          <cell r="DF199">
            <v>230598</v>
          </cell>
          <cell r="DG199">
            <v>48</v>
          </cell>
          <cell r="DH199">
            <v>13518</v>
          </cell>
          <cell r="DI199">
            <v>209</v>
          </cell>
          <cell r="DJ199" t="str">
            <v>101</v>
          </cell>
          <cell r="DK199">
            <v>4780.7</v>
          </cell>
          <cell r="DL199">
            <v>4831.8999999999996</v>
          </cell>
          <cell r="DM199">
            <v>4729.5</v>
          </cell>
          <cell r="DN199">
            <v>4667.2</v>
          </cell>
          <cell r="DO199">
            <v>4583.6000000000004</v>
          </cell>
          <cell r="DP199">
            <v>4482.1000000000004</v>
          </cell>
          <cell r="DQ199">
            <v>4454.6000000000004</v>
          </cell>
          <cell r="DR199">
            <v>19</v>
          </cell>
          <cell r="DS199">
            <v>4356.7</v>
          </cell>
          <cell r="DT199">
            <v>20</v>
          </cell>
          <cell r="DU199">
            <v>4297.6000000000004</v>
          </cell>
          <cell r="DV199">
            <v>20</v>
          </cell>
          <cell r="DW199">
            <v>4240.7</v>
          </cell>
          <cell r="DX199">
            <v>21</v>
          </cell>
          <cell r="DY199">
            <v>4112.6000000000004</v>
          </cell>
          <cell r="DZ199">
            <v>22</v>
          </cell>
          <cell r="EA199">
            <v>4012.2</v>
          </cell>
          <cell r="EB199">
            <v>24</v>
          </cell>
          <cell r="EC199">
            <v>3968.9</v>
          </cell>
          <cell r="ED199">
            <v>24</v>
          </cell>
          <cell r="EE199">
            <v>3948.6</v>
          </cell>
          <cell r="EF199">
            <v>25</v>
          </cell>
          <cell r="EG199">
            <v>3908.8</v>
          </cell>
          <cell r="EH199">
            <v>24</v>
          </cell>
          <cell r="EI199">
            <v>4100.5917417110113</v>
          </cell>
          <cell r="EJ199">
            <v>209</v>
          </cell>
          <cell r="EK199">
            <v>3802.700061399918</v>
          </cell>
          <cell r="EL199">
            <v>115</v>
          </cell>
          <cell r="EM199">
            <v>2266176</v>
          </cell>
          <cell r="EN199">
            <v>474.02597945907507</v>
          </cell>
          <cell r="EO199">
            <v>2205570</v>
          </cell>
          <cell r="EP199">
            <v>456.46019164303902</v>
          </cell>
          <cell r="EQ199">
            <v>2330724</v>
          </cell>
          <cell r="ER199">
            <v>492.8055819854107</v>
          </cell>
          <cell r="ES199">
            <v>2603024</v>
          </cell>
          <cell r="ET199">
            <v>557.72711690092558</v>
          </cell>
          <cell r="EU199">
            <v>3066046</v>
          </cell>
          <cell r="EV199">
            <v>668.91657212671259</v>
          </cell>
          <cell r="EW199">
            <v>3783959</v>
          </cell>
          <cell r="EX199">
            <v>844.23796880926341</v>
          </cell>
          <cell r="EY199">
            <v>4422339</v>
          </cell>
          <cell r="EZ199">
            <v>992.75782337359124</v>
          </cell>
          <cell r="FA199">
            <v>4936270</v>
          </cell>
          <cell r="FB199">
            <v>1108.1286759753962</v>
          </cell>
          <cell r="FC199">
            <v>4535984</v>
          </cell>
          <cell r="FD199">
            <v>1041.151330135194</v>
          </cell>
          <cell r="FE199">
            <v>4452907</v>
          </cell>
          <cell r="FF199">
            <v>1036.1380770662695</v>
          </cell>
          <cell r="FG199">
            <v>8627590</v>
          </cell>
          <cell r="FH199">
            <v>2034.4730822741528</v>
          </cell>
          <cell r="FI199">
            <v>7528734</v>
          </cell>
          <cell r="FJ199">
            <v>1830.6506832660602</v>
          </cell>
          <cell r="FK199">
            <v>6375485</v>
          </cell>
          <cell r="FL199">
            <v>1614.6191055057488</v>
          </cell>
          <cell r="FM199">
            <v>4844785</v>
          </cell>
          <cell r="FN199">
            <v>1239.4558432255424</v>
          </cell>
          <cell r="FO199">
            <v>8.6901608482901654E-2</v>
          </cell>
          <cell r="FP199">
            <v>7.9996036413779975E-2</v>
          </cell>
          <cell r="FQ199">
            <v>8.0687657958476142E-2</v>
          </cell>
          <cell r="FR199">
            <v>8.7228518818114401E-2</v>
          </cell>
          <cell r="FS199">
            <v>9.8861908849075378E-2</v>
          </cell>
          <cell r="FT199">
            <v>0.11697105126769368</v>
          </cell>
          <cell r="FU199">
            <v>0.13181379161354181</v>
          </cell>
          <cell r="FV199">
            <v>0.1631297385506438</v>
          </cell>
          <cell r="FW199">
            <v>0.1444497626092254</v>
          </cell>
          <cell r="FX199">
            <v>0.13922954582079705</v>
          </cell>
          <cell r="FY199">
            <v>0.26212924935108683</v>
          </cell>
          <cell r="FZ199">
            <v>0.21633615592070315</v>
          </cell>
          <cell r="GA199">
            <v>0.18441925933429626</v>
          </cell>
          <cell r="GB199">
            <v>0.12946238945489913</v>
          </cell>
          <cell r="GC199">
            <v>23811316</v>
          </cell>
          <cell r="GD199">
            <v>25365421</v>
          </cell>
          <cell r="GE199">
            <v>26555032</v>
          </cell>
          <cell r="GF199">
            <v>27238409</v>
          </cell>
          <cell r="GG199">
            <v>27947375</v>
          </cell>
          <cell r="GH199">
            <v>28565575</v>
          </cell>
          <cell r="GI199">
            <v>29127557</v>
          </cell>
          <cell r="GJ199">
            <v>30259780</v>
          </cell>
          <cell r="GK199">
            <v>31401810</v>
          </cell>
          <cell r="GL199">
            <v>31982486</v>
          </cell>
          <cell r="GM199">
            <v>32913496</v>
          </cell>
          <cell r="GN199">
            <v>34801089.850000001</v>
          </cell>
          <cell r="GO199">
            <v>35723851</v>
          </cell>
          <cell r="GP199">
            <v>37422335.710000008</v>
          </cell>
          <cell r="GQ199">
            <v>0.10765228198663113</v>
          </cell>
          <cell r="GR199">
            <v>9.9605886553400455E-2</v>
          </cell>
          <cell r="GS199">
            <v>0.1195058885727127</v>
          </cell>
          <cell r="GT199">
            <v>0.10138355806427146</v>
          </cell>
          <cell r="GU199">
            <v>0.11909009942921789</v>
          </cell>
          <cell r="GV199">
            <v>0.12898935793847999</v>
          </cell>
          <cell r="GW199">
            <v>9.4040051532757726E-2</v>
          </cell>
          <cell r="GX199">
            <v>0.11607283236432402</v>
          </cell>
          <cell r="GY199">
            <v>7.2397827081100222E-2</v>
          </cell>
          <cell r="GZ199">
            <v>14.07043749798796</v>
          </cell>
          <cell r="HA199">
            <v>13.768347160178687</v>
          </cell>
          <cell r="HB199">
            <v>13.634799235181646</v>
          </cell>
          <cell r="HC199">
            <v>13.646653543307085</v>
          </cell>
          <cell r="HD199">
            <v>13.625067168189146</v>
          </cell>
          <cell r="HE199">
            <v>13.606856063162157</v>
          </cell>
          <cell r="HF199">
            <v>13.661858436766185</v>
          </cell>
          <cell r="HG199">
            <v>14.254873646209386</v>
          </cell>
          <cell r="HH199">
            <v>4131</v>
          </cell>
          <cell r="HI199" t="str">
            <v>Y</v>
          </cell>
        </row>
        <row r="200">
          <cell r="A200">
            <v>195</v>
          </cell>
          <cell r="B200">
            <v>4203</v>
          </cell>
          <cell r="C200" t="str">
            <v>Mediapolis</v>
          </cell>
          <cell r="D200">
            <v>10.360952832565491</v>
          </cell>
          <cell r="E200">
            <v>299</v>
          </cell>
          <cell r="F200">
            <v>5.4</v>
          </cell>
          <cell r="G200">
            <v>1</v>
          </cell>
          <cell r="H200">
            <v>4.9609508428036984</v>
          </cell>
          <cell r="I200">
            <v>115</v>
          </cell>
          <cell r="J200">
            <v>0</v>
          </cell>
          <cell r="K200">
            <v>272</v>
          </cell>
          <cell r="L200">
            <v>0</v>
          </cell>
          <cell r="M200">
            <v>310</v>
          </cell>
          <cell r="N200">
            <v>0</v>
          </cell>
          <cell r="O200">
            <v>6</v>
          </cell>
          <cell r="P200">
            <v>0.952986860164866</v>
          </cell>
          <cell r="Q200">
            <v>72</v>
          </cell>
          <cell r="R200">
            <v>0</v>
          </cell>
          <cell r="S200">
            <v>8</v>
          </cell>
          <cell r="T200">
            <v>11.313939692730358</v>
          </cell>
          <cell r="U200">
            <v>279</v>
          </cell>
          <cell r="V200">
            <v>0.65588000000000002</v>
          </cell>
          <cell r="W200">
            <v>249</v>
          </cell>
          <cell r="X200">
            <v>0</v>
          </cell>
          <cell r="Y200">
            <v>1</v>
          </cell>
          <cell r="Z200">
            <v>0.18140000000000001</v>
          </cell>
          <cell r="AA200">
            <v>224</v>
          </cell>
          <cell r="AB200">
            <v>0.33</v>
          </cell>
          <cell r="AC200">
            <v>1</v>
          </cell>
          <cell r="AD200">
            <v>0.51140000000000008</v>
          </cell>
          <cell r="AE200">
            <v>218</v>
          </cell>
          <cell r="AF200">
            <v>0</v>
          </cell>
          <cell r="AG200">
            <v>19</v>
          </cell>
          <cell r="AH200">
            <v>0</v>
          </cell>
          <cell r="AI200">
            <v>184</v>
          </cell>
          <cell r="AJ200">
            <v>1.1672800000000001</v>
          </cell>
          <cell r="AK200">
            <v>312</v>
          </cell>
          <cell r="AL200">
            <v>12.48122</v>
          </cell>
          <cell r="AM200">
            <v>315</v>
          </cell>
          <cell r="AN200">
            <v>3048362</v>
          </cell>
          <cell r="AO200">
            <v>154</v>
          </cell>
          <cell r="AP200">
            <v>243948799</v>
          </cell>
          <cell r="AQ200">
            <v>117</v>
          </cell>
          <cell r="AR200">
            <v>0.04</v>
          </cell>
          <cell r="AS200">
            <v>8.4031789055407161E-2</v>
          </cell>
          <cell r="AT200">
            <v>0.03</v>
          </cell>
          <cell r="AU200">
            <v>7.0000000000000007E-2</v>
          </cell>
          <cell r="AV200">
            <v>163490</v>
          </cell>
          <cell r="AW200">
            <v>165</v>
          </cell>
          <cell r="AX200">
            <v>122618</v>
          </cell>
          <cell r="AY200">
            <v>32</v>
          </cell>
          <cell r="AZ200">
            <v>2012</v>
          </cell>
          <cell r="BA200">
            <v>2015</v>
          </cell>
          <cell r="BB200">
            <v>7009234</v>
          </cell>
          <cell r="BC200">
            <v>152</v>
          </cell>
          <cell r="BD200">
            <v>250958033</v>
          </cell>
          <cell r="BE200">
            <v>120</v>
          </cell>
          <cell r="BF200">
            <v>875.9</v>
          </cell>
          <cell r="BG200">
            <v>127</v>
          </cell>
          <cell r="BH200">
            <v>278512.15778056858</v>
          </cell>
          <cell r="BI200">
            <v>177</v>
          </cell>
          <cell r="BJ200">
            <v>8002.3221828975911</v>
          </cell>
          <cell r="BK200">
            <v>149</v>
          </cell>
          <cell r="BL200">
            <v>286514.47996346618</v>
          </cell>
          <cell r="BM200">
            <v>184</v>
          </cell>
          <cell r="BN200">
            <v>2.7929904917608276E-2</v>
          </cell>
          <cell r="BO200">
            <v>160</v>
          </cell>
          <cell r="BP200">
            <v>1317324</v>
          </cell>
          <cell r="BQ200">
            <v>119</v>
          </cell>
          <cell r="BR200">
            <v>1210218</v>
          </cell>
          <cell r="BS200">
            <v>110</v>
          </cell>
          <cell r="BT200">
            <v>0</v>
          </cell>
          <cell r="BU200">
            <v>272</v>
          </cell>
          <cell r="BV200">
            <v>0</v>
          </cell>
          <cell r="BW200">
            <v>310</v>
          </cell>
          <cell r="BX200">
            <v>0</v>
          </cell>
          <cell r="BY200">
            <v>6</v>
          </cell>
          <cell r="BZ200">
            <v>2527542</v>
          </cell>
          <cell r="CA200">
            <v>152</v>
          </cell>
          <cell r="CB200">
            <v>232480</v>
          </cell>
          <cell r="CC200">
            <v>63</v>
          </cell>
          <cell r="CD200">
            <v>160000</v>
          </cell>
          <cell r="CE200">
            <v>179</v>
          </cell>
          <cell r="CF200">
            <v>0</v>
          </cell>
          <cell r="CG200">
            <v>2</v>
          </cell>
          <cell r="CH200">
            <v>45524</v>
          </cell>
          <cell r="CI200">
            <v>208</v>
          </cell>
          <cell r="CJ200">
            <v>82816</v>
          </cell>
          <cell r="CK200">
            <v>109</v>
          </cell>
          <cell r="CL200">
            <v>128340</v>
          </cell>
          <cell r="CM200">
            <v>182</v>
          </cell>
          <cell r="CN200">
            <v>0</v>
          </cell>
          <cell r="CO200">
            <v>19</v>
          </cell>
          <cell r="CP200">
            <v>0</v>
          </cell>
          <cell r="CQ200">
            <v>185</v>
          </cell>
          <cell r="CR200">
            <v>3048362</v>
          </cell>
          <cell r="CS200">
            <v>154</v>
          </cell>
          <cell r="CT200">
            <v>875.9</v>
          </cell>
          <cell r="CU200">
            <v>127</v>
          </cell>
          <cell r="CV200">
            <v>5768</v>
          </cell>
          <cell r="CW200">
            <v>184</v>
          </cell>
          <cell r="CX200">
            <v>5052191</v>
          </cell>
          <cell r="CY200">
            <v>127</v>
          </cell>
          <cell r="CZ200">
            <v>826.8</v>
          </cell>
          <cell r="DA200">
            <v>126</v>
          </cell>
          <cell r="DB200">
            <v>5883</v>
          </cell>
          <cell r="DC200">
            <v>185</v>
          </cell>
          <cell r="DD200">
            <v>5102713</v>
          </cell>
          <cell r="DE200">
            <v>127</v>
          </cell>
          <cell r="DF200">
            <v>50522</v>
          </cell>
          <cell r="DG200">
            <v>167</v>
          </cell>
          <cell r="DH200">
            <v>238649</v>
          </cell>
          <cell r="DI200">
            <v>14</v>
          </cell>
          <cell r="DJ200" t="str">
            <v>101</v>
          </cell>
          <cell r="DK200">
            <v>1013.5</v>
          </cell>
          <cell r="DL200">
            <v>1022.6</v>
          </cell>
          <cell r="DM200">
            <v>1022.4</v>
          </cell>
          <cell r="DN200">
            <v>1000.6</v>
          </cell>
          <cell r="DO200">
            <v>978</v>
          </cell>
          <cell r="DP200">
            <v>963.1</v>
          </cell>
          <cell r="DQ200">
            <v>934.5</v>
          </cell>
          <cell r="DR200">
            <v>126</v>
          </cell>
          <cell r="DS200">
            <v>934.5</v>
          </cell>
          <cell r="DT200">
            <v>124</v>
          </cell>
          <cell r="DU200">
            <v>907.6</v>
          </cell>
          <cell r="DV200">
            <v>128</v>
          </cell>
          <cell r="DW200">
            <v>892.8</v>
          </cell>
          <cell r="DX200">
            <v>129</v>
          </cell>
          <cell r="DY200">
            <v>907.4</v>
          </cell>
          <cell r="DZ200">
            <v>125</v>
          </cell>
          <cell r="EA200">
            <v>898.5</v>
          </cell>
          <cell r="EB200">
            <v>127</v>
          </cell>
          <cell r="EC200">
            <v>890.1</v>
          </cell>
          <cell r="ED200">
            <v>123</v>
          </cell>
          <cell r="EE200">
            <v>875.9</v>
          </cell>
          <cell r="EF200">
            <v>127</v>
          </cell>
          <cell r="EG200">
            <v>826.8</v>
          </cell>
          <cell r="EH200">
            <v>126</v>
          </cell>
          <cell r="EI200">
            <v>3686.9400096758591</v>
          </cell>
          <cell r="EJ200">
            <v>267</v>
          </cell>
          <cell r="EK200">
            <v>3057.0174165457188</v>
          </cell>
          <cell r="EL200">
            <v>247</v>
          </cell>
          <cell r="EM200">
            <v>299318</v>
          </cell>
          <cell r="EN200">
            <v>295.33103108041439</v>
          </cell>
          <cell r="EO200">
            <v>584131</v>
          </cell>
          <cell r="EP200">
            <v>571.22139644044591</v>
          </cell>
          <cell r="EQ200">
            <v>938675</v>
          </cell>
          <cell r="ER200">
            <v>918.10935054773086</v>
          </cell>
          <cell r="ES200">
            <v>1330011</v>
          </cell>
          <cell r="ET200">
            <v>1329.2134719168498</v>
          </cell>
          <cell r="EU200">
            <v>1655379</v>
          </cell>
          <cell r="EV200">
            <v>1692.6165644171779</v>
          </cell>
          <cell r="EW200">
            <v>1623260</v>
          </cell>
          <cell r="EX200">
            <v>1685.453223964282</v>
          </cell>
          <cell r="EY200">
            <v>2012485</v>
          </cell>
          <cell r="EZ200">
            <v>2153.5420010700909</v>
          </cell>
          <cell r="FA200">
            <v>1860511</v>
          </cell>
          <cell r="FB200">
            <v>1990.9159978598182</v>
          </cell>
          <cell r="FC200">
            <v>2409486</v>
          </cell>
          <cell r="FD200">
            <v>2578.3691813804176</v>
          </cell>
          <cell r="FE200">
            <v>2673061</v>
          </cell>
          <cell r="FF200">
            <v>2945.197223446452</v>
          </cell>
          <cell r="FG200">
            <v>2802753</v>
          </cell>
          <cell r="FH200">
            <v>3139.2842741935488</v>
          </cell>
          <cell r="FI200">
            <v>2823205</v>
          </cell>
          <cell r="FJ200">
            <v>3111.3125413268681</v>
          </cell>
          <cell r="FK200">
            <v>2912153</v>
          </cell>
          <cell r="FL200">
            <v>3324.7551090307115</v>
          </cell>
          <cell r="FM200">
            <v>2897888</v>
          </cell>
          <cell r="FN200">
            <v>3504.9443638122884</v>
          </cell>
          <cell r="FO200">
            <v>5.7472359051419404E-2</v>
          </cell>
          <cell r="FP200">
            <v>0.10743532152006015</v>
          </cell>
          <cell r="FQ200">
            <v>0.1565642219791866</v>
          </cell>
          <cell r="FR200">
            <v>0.19860929842218911</v>
          </cell>
          <cell r="FS200">
            <v>0.23014606967144055</v>
          </cell>
          <cell r="FT200">
            <v>0.20929540505776814</v>
          </cell>
          <cell r="FU200">
            <v>0.2076064046202131</v>
          </cell>
          <cell r="FV200">
            <v>0.27666652490162447</v>
          </cell>
          <cell r="FW200">
            <v>0.3789325191099005</v>
          </cell>
          <cell r="FX200">
            <v>0.42080213793462806</v>
          </cell>
          <cell r="FY200">
            <v>0.41496864437947023</v>
          </cell>
          <cell r="FZ200">
            <v>0.39085667465904755</v>
          </cell>
          <cell r="GA200">
            <v>0.38398631751415679</v>
          </cell>
          <cell r="GB200">
            <v>0.37347041779077489</v>
          </cell>
          <cell r="GC200">
            <v>4908716</v>
          </cell>
          <cell r="GD200">
            <v>4852917</v>
          </cell>
          <cell r="GE200">
            <v>5056788</v>
          </cell>
          <cell r="GF200">
            <v>5366609</v>
          </cell>
          <cell r="GG200">
            <v>5537353</v>
          </cell>
          <cell r="GH200">
            <v>6132572</v>
          </cell>
          <cell r="GI200">
            <v>7681267</v>
          </cell>
          <cell r="GJ200">
            <v>6724742</v>
          </cell>
          <cell r="GK200">
            <v>6358615</v>
          </cell>
          <cell r="GL200">
            <v>6352299</v>
          </cell>
          <cell r="GM200">
            <v>6754132</v>
          </cell>
          <cell r="GN200">
            <v>7223120.8600000003</v>
          </cell>
          <cell r="GO200">
            <v>7495054</v>
          </cell>
          <cell r="GP200">
            <v>7759350.8399999999</v>
          </cell>
          <cell r="GQ200">
            <v>-6.310240335607728E-2</v>
          </cell>
          <cell r="GR200">
            <v>-9.2522693091859592E-2</v>
          </cell>
          <cell r="GS200">
            <v>-4.9350781091499291E-2</v>
          </cell>
          <cell r="GT200">
            <v>5.0650091585126733E-2</v>
          </cell>
          <cell r="GU200">
            <v>0.12895969354399059</v>
          </cell>
          <cell r="GV200">
            <v>0.14491587063474007</v>
          </cell>
          <cell r="GW200">
            <v>0.17944084176681488</v>
          </cell>
          <cell r="GX200">
            <v>0.2116896810585068</v>
          </cell>
          <cell r="GY200">
            <v>0.22408970311488377</v>
          </cell>
          <cell r="GZ200">
            <v>13.194523673702225</v>
          </cell>
          <cell r="HA200">
            <v>13.287832085718479</v>
          </cell>
          <cell r="HB200">
            <v>13.652493117161212</v>
          </cell>
          <cell r="HC200">
            <v>13.147084171215166</v>
          </cell>
          <cell r="HD200">
            <v>12.447464275707482</v>
          </cell>
          <cell r="HE200">
            <v>12.517511908097507</v>
          </cell>
          <cell r="HF200">
            <v>12.379937482239272</v>
          </cell>
          <cell r="HG200">
            <v>12.336619718309858</v>
          </cell>
          <cell r="HH200">
            <v>4203</v>
          </cell>
          <cell r="HI200" t="str">
            <v>Y</v>
          </cell>
        </row>
        <row r="201">
          <cell r="A201">
            <v>196</v>
          </cell>
          <cell r="B201">
            <v>4212</v>
          </cell>
          <cell r="C201" t="str">
            <v>Melcher-Dallas</v>
          </cell>
          <cell r="D201">
            <v>16.647789364921898</v>
          </cell>
          <cell r="E201">
            <v>3</v>
          </cell>
          <cell r="F201">
            <v>5.4</v>
          </cell>
          <cell r="G201">
            <v>1</v>
          </cell>
          <cell r="H201">
            <v>8.6308873553255818</v>
          </cell>
          <cell r="I201">
            <v>1</v>
          </cell>
          <cell r="J201">
            <v>0.61632009406861465</v>
          </cell>
          <cell r="K201">
            <v>125</v>
          </cell>
          <cell r="L201">
            <v>2.0005763442121971</v>
          </cell>
          <cell r="M201">
            <v>139</v>
          </cell>
          <cell r="N201">
            <v>0</v>
          </cell>
          <cell r="O201">
            <v>6</v>
          </cell>
          <cell r="P201">
            <v>0.23071234544166497</v>
          </cell>
          <cell r="Q201">
            <v>203</v>
          </cell>
          <cell r="R201">
            <v>0</v>
          </cell>
          <cell r="S201">
            <v>8</v>
          </cell>
          <cell r="T201">
            <v>16.878501710363562</v>
          </cell>
          <cell r="U201">
            <v>6</v>
          </cell>
          <cell r="V201">
            <v>1.96048</v>
          </cell>
          <cell r="W201">
            <v>13</v>
          </cell>
          <cell r="X201">
            <v>0</v>
          </cell>
          <cell r="Y201">
            <v>1</v>
          </cell>
          <cell r="Z201">
            <v>0</v>
          </cell>
          <cell r="AA201">
            <v>249</v>
          </cell>
          <cell r="AB201">
            <v>0.33</v>
          </cell>
          <cell r="AC201">
            <v>1</v>
          </cell>
          <cell r="AD201">
            <v>0.33</v>
          </cell>
          <cell r="AE201">
            <v>244</v>
          </cell>
          <cell r="AF201">
            <v>0</v>
          </cell>
          <cell r="AG201">
            <v>19</v>
          </cell>
          <cell r="AH201">
            <v>0.54318999999999995</v>
          </cell>
          <cell r="AI201">
            <v>164</v>
          </cell>
          <cell r="AJ201">
            <v>2.8336700000000001</v>
          </cell>
          <cell r="AK201">
            <v>122</v>
          </cell>
          <cell r="AL201">
            <v>19.71217</v>
          </cell>
          <cell r="AM201">
            <v>20</v>
          </cell>
          <cell r="AN201">
            <v>1106027</v>
          </cell>
          <cell r="AO201">
            <v>336</v>
          </cell>
          <cell r="AP201">
            <v>56108831</v>
          </cell>
          <cell r="AQ201">
            <v>350</v>
          </cell>
          <cell r="AR201">
            <v>0.11</v>
          </cell>
          <cell r="AS201">
            <v>7.2335531179486962E-2</v>
          </cell>
          <cell r="AT201">
            <v>0</v>
          </cell>
          <cell r="AU201">
            <v>0.11</v>
          </cell>
          <cell r="AV201">
            <v>113642</v>
          </cell>
          <cell r="AW201">
            <v>219</v>
          </cell>
          <cell r="AX201">
            <v>0</v>
          </cell>
          <cell r="AY201">
            <v>89</v>
          </cell>
          <cell r="AZ201">
            <v>0</v>
          </cell>
          <cell r="BA201">
            <v>2014</v>
          </cell>
          <cell r="BB201">
            <v>0</v>
          </cell>
          <cell r="BC201">
            <v>267</v>
          </cell>
          <cell r="BD201">
            <v>56108831</v>
          </cell>
          <cell r="BE201">
            <v>350</v>
          </cell>
          <cell r="BF201">
            <v>347</v>
          </cell>
          <cell r="BG201">
            <v>293</v>
          </cell>
          <cell r="BH201">
            <v>161696.91930835735</v>
          </cell>
          <cell r="BI201">
            <v>350</v>
          </cell>
          <cell r="BJ201">
            <v>0</v>
          </cell>
          <cell r="BK201">
            <v>267</v>
          </cell>
          <cell r="BL201">
            <v>161696.91930835735</v>
          </cell>
          <cell r="BM201">
            <v>355</v>
          </cell>
          <cell r="BN201">
            <v>0</v>
          </cell>
          <cell r="BO201">
            <v>267</v>
          </cell>
          <cell r="BP201">
            <v>302988</v>
          </cell>
          <cell r="BQ201">
            <v>350</v>
          </cell>
          <cell r="BR201">
            <v>484269</v>
          </cell>
          <cell r="BS201">
            <v>282</v>
          </cell>
          <cell r="BT201">
            <v>34581</v>
          </cell>
          <cell r="BU201">
            <v>235</v>
          </cell>
          <cell r="BV201">
            <v>112250</v>
          </cell>
          <cell r="BW201">
            <v>278</v>
          </cell>
          <cell r="BX201">
            <v>0</v>
          </cell>
          <cell r="BY201">
            <v>6</v>
          </cell>
          <cell r="BZ201">
            <v>934088</v>
          </cell>
          <cell r="CA201">
            <v>332</v>
          </cell>
          <cell r="CB201">
            <v>12945</v>
          </cell>
          <cell r="CC201">
            <v>282</v>
          </cell>
          <cell r="CD201">
            <v>110000</v>
          </cell>
          <cell r="CE201">
            <v>238</v>
          </cell>
          <cell r="CF201">
            <v>0</v>
          </cell>
          <cell r="CG201">
            <v>2</v>
          </cell>
          <cell r="CH201">
            <v>0</v>
          </cell>
          <cell r="CI201">
            <v>249</v>
          </cell>
          <cell r="CJ201">
            <v>18516</v>
          </cell>
          <cell r="CK201">
            <v>320</v>
          </cell>
          <cell r="CL201">
            <v>18516</v>
          </cell>
          <cell r="CM201">
            <v>343</v>
          </cell>
          <cell r="CN201">
            <v>0</v>
          </cell>
          <cell r="CO201">
            <v>19</v>
          </cell>
          <cell r="CP201">
            <v>30478</v>
          </cell>
          <cell r="CQ201">
            <v>182</v>
          </cell>
          <cell r="CR201">
            <v>1106027</v>
          </cell>
          <cell r="CS201">
            <v>336</v>
          </cell>
          <cell r="CT201">
            <v>347</v>
          </cell>
          <cell r="CU201">
            <v>293</v>
          </cell>
          <cell r="CV201">
            <v>5768</v>
          </cell>
          <cell r="CW201">
            <v>184</v>
          </cell>
          <cell r="CX201">
            <v>2186810</v>
          </cell>
          <cell r="CY201">
            <v>283</v>
          </cell>
          <cell r="CZ201">
            <v>317.3</v>
          </cell>
          <cell r="DA201">
            <v>303</v>
          </cell>
          <cell r="DB201">
            <v>5883</v>
          </cell>
          <cell r="DC201">
            <v>185</v>
          </cell>
          <cell r="DD201">
            <v>2021511</v>
          </cell>
          <cell r="DE201">
            <v>296</v>
          </cell>
          <cell r="DF201">
            <v>-165299</v>
          </cell>
          <cell r="DG201">
            <v>354</v>
          </cell>
          <cell r="DH201">
            <v>154835</v>
          </cell>
          <cell r="DI201">
            <v>46</v>
          </cell>
          <cell r="DJ201" t="str">
            <v>101</v>
          </cell>
          <cell r="DK201">
            <v>497.1</v>
          </cell>
          <cell r="DL201">
            <v>506.1</v>
          </cell>
          <cell r="DM201">
            <v>499.2</v>
          </cell>
          <cell r="DN201">
            <v>500.4</v>
          </cell>
          <cell r="DO201">
            <v>474</v>
          </cell>
          <cell r="DP201">
            <v>468</v>
          </cell>
          <cell r="DQ201">
            <v>467.6</v>
          </cell>
          <cell r="DR201">
            <v>271</v>
          </cell>
          <cell r="DS201">
            <v>459.1</v>
          </cell>
          <cell r="DT201">
            <v>271</v>
          </cell>
          <cell r="DU201">
            <v>422.3</v>
          </cell>
          <cell r="DV201">
            <v>279</v>
          </cell>
          <cell r="DW201">
            <v>408.1</v>
          </cell>
          <cell r="DX201">
            <v>279</v>
          </cell>
          <cell r="DY201">
            <v>414.7</v>
          </cell>
          <cell r="DZ201">
            <v>274</v>
          </cell>
          <cell r="EA201">
            <v>400</v>
          </cell>
          <cell r="EB201">
            <v>276</v>
          </cell>
          <cell r="EC201">
            <v>390.4</v>
          </cell>
          <cell r="ED201">
            <v>279</v>
          </cell>
          <cell r="EE201">
            <v>347</v>
          </cell>
          <cell r="EF201">
            <v>293</v>
          </cell>
          <cell r="EG201">
            <v>317.3</v>
          </cell>
          <cell r="EH201">
            <v>302</v>
          </cell>
          <cell r="EI201">
            <v>3485.7453514024583</v>
          </cell>
          <cell r="EJ201">
            <v>297</v>
          </cell>
          <cell r="EK201">
            <v>2943.8638512448783</v>
          </cell>
          <cell r="EL201">
            <v>268</v>
          </cell>
          <cell r="EM201">
            <v>444004</v>
          </cell>
          <cell r="EN201">
            <v>893.18849326091322</v>
          </cell>
          <cell r="EO201">
            <v>449109</v>
          </cell>
          <cell r="EP201">
            <v>887.39181979845876</v>
          </cell>
          <cell r="EQ201">
            <v>512836</v>
          </cell>
          <cell r="ER201">
            <v>1027.3157051282051</v>
          </cell>
          <cell r="ES201">
            <v>611436</v>
          </cell>
          <cell r="ET201">
            <v>1221.8944844124701</v>
          </cell>
          <cell r="EU201">
            <v>673600</v>
          </cell>
          <cell r="EV201">
            <v>1421.0970464135021</v>
          </cell>
          <cell r="EW201">
            <v>599038</v>
          </cell>
          <cell r="EX201">
            <v>1279.9957264957266</v>
          </cell>
          <cell r="EY201">
            <v>623160</v>
          </cell>
          <cell r="EZ201">
            <v>1332.6775021385799</v>
          </cell>
          <cell r="FA201">
            <v>907493</v>
          </cell>
          <cell r="FB201">
            <v>1940.7463644140289</v>
          </cell>
          <cell r="FC201">
            <v>529299</v>
          </cell>
          <cell r="FD201">
            <v>1152.9056850359398</v>
          </cell>
          <cell r="FE201">
            <v>643716</v>
          </cell>
          <cell r="FF201">
            <v>1524.3097324177124</v>
          </cell>
          <cell r="FG201">
            <v>1121485</v>
          </cell>
          <cell r="FH201">
            <v>2748.0641999509921</v>
          </cell>
          <cell r="FI201">
            <v>1240994</v>
          </cell>
          <cell r="FJ201">
            <v>2992.5102483723176</v>
          </cell>
          <cell r="FK201">
            <v>1183213</v>
          </cell>
          <cell r="FL201">
            <v>3409.8357348703171</v>
          </cell>
          <cell r="FM201">
            <v>1306905</v>
          </cell>
          <cell r="FN201">
            <v>4118.8307595335646</v>
          </cell>
          <cell r="FO201">
            <v>0.15632039195224806</v>
          </cell>
          <cell r="FP201">
            <v>0.14309943793731919</v>
          </cell>
          <cell r="FQ201">
            <v>0.152062965304324</v>
          </cell>
          <cell r="FR201">
            <v>0.17444216173436766</v>
          </cell>
          <cell r="FS201">
            <v>0.18301264460878874</v>
          </cell>
          <cell r="FT201">
            <v>0.16206523482953253</v>
          </cell>
          <cell r="FU201">
            <v>0.16720123337606646</v>
          </cell>
          <cell r="FV201">
            <v>0.30940756262696034</v>
          </cell>
          <cell r="FW201">
            <v>0.15013334180488244</v>
          </cell>
          <cell r="FX201">
            <v>0.21176031709636681</v>
          </cell>
          <cell r="FY201">
            <v>0.35042781512287324</v>
          </cell>
          <cell r="FZ201">
            <v>0.3821625573835945</v>
          </cell>
          <cell r="GA201">
            <v>0.33181477580313884</v>
          </cell>
          <cell r="GB201">
            <v>0.37589130465007664</v>
          </cell>
          <cell r="GC201">
            <v>2396342</v>
          </cell>
          <cell r="GD201">
            <v>2689331</v>
          </cell>
          <cell r="GE201">
            <v>2859688</v>
          </cell>
          <cell r="GF201">
            <v>2893657</v>
          </cell>
          <cell r="GG201">
            <v>3007020</v>
          </cell>
          <cell r="GH201">
            <v>3097239</v>
          </cell>
          <cell r="GI201">
            <v>3103846</v>
          </cell>
          <cell r="GJ201">
            <v>2933002</v>
          </cell>
          <cell r="GK201">
            <v>3525526</v>
          </cell>
          <cell r="GL201">
            <v>3039833</v>
          </cell>
          <cell r="GM201">
            <v>3200331</v>
          </cell>
          <cell r="GN201">
            <v>3247293.53</v>
          </cell>
          <cell r="GO201">
            <v>3623665</v>
          </cell>
          <cell r="GP201">
            <v>3476816.26</v>
          </cell>
          <cell r="GQ201">
            <v>-4.0713515180645102E-2</v>
          </cell>
          <cell r="GR201">
            <v>-7.5449340551419053E-2</v>
          </cell>
          <cell r="GS201">
            <v>-1.9324514124080119E-2</v>
          </cell>
          <cell r="GT201">
            <v>-1.3626196708820312E-2</v>
          </cell>
          <cell r="GU201">
            <v>1.9420322836079695E-2</v>
          </cell>
          <cell r="GV201">
            <v>7.6844294778811162E-2</v>
          </cell>
          <cell r="GW201">
            <v>0.12465873923335048</v>
          </cell>
          <cell r="GX201">
            <v>9.6458937937128078E-2</v>
          </cell>
          <cell r="GY201">
            <v>0.12836469501807221</v>
          </cell>
          <cell r="GZ201">
            <v>11.789333333333333</v>
          </cell>
          <cell r="HA201">
            <v>10.728</v>
          </cell>
          <cell r="HB201">
            <v>11.267605633802816</v>
          </cell>
          <cell r="HC201">
            <v>12.020895522388059</v>
          </cell>
          <cell r="HD201">
            <v>11.432880844645551</v>
          </cell>
          <cell r="HE201">
            <v>11.222158766419188</v>
          </cell>
          <cell r="HF201">
            <v>10.650851581508515</v>
          </cell>
          <cell r="HG201">
            <v>10.205882352941176</v>
          </cell>
          <cell r="HH201">
            <v>4212</v>
          </cell>
          <cell r="HI201" t="str">
            <v>Y</v>
          </cell>
        </row>
        <row r="202">
          <cell r="A202">
            <v>197</v>
          </cell>
          <cell r="B202">
            <v>4419</v>
          </cell>
          <cell r="C202" t="str">
            <v>MFL MarMac</v>
          </cell>
          <cell r="D202">
            <v>11.859778204538994</v>
          </cell>
          <cell r="E202">
            <v>203</v>
          </cell>
          <cell r="F202">
            <v>5.4</v>
          </cell>
          <cell r="G202">
            <v>1</v>
          </cell>
          <cell r="H202">
            <v>6.1721640907760307</v>
          </cell>
          <cell r="I202">
            <v>18</v>
          </cell>
          <cell r="J202">
            <v>0.28761226920960908</v>
          </cell>
          <cell r="K202">
            <v>213</v>
          </cell>
          <cell r="L202">
            <v>0</v>
          </cell>
          <cell r="M202">
            <v>310</v>
          </cell>
          <cell r="N202">
            <v>0</v>
          </cell>
          <cell r="O202">
            <v>6</v>
          </cell>
          <cell r="P202">
            <v>0.92636077082158952</v>
          </cell>
          <cell r="Q202">
            <v>74</v>
          </cell>
          <cell r="R202">
            <v>0</v>
          </cell>
          <cell r="S202">
            <v>8</v>
          </cell>
          <cell r="T202">
            <v>12.786138975360583</v>
          </cell>
          <cell r="U202">
            <v>172</v>
          </cell>
          <cell r="V202">
            <v>0.92515000000000003</v>
          </cell>
          <cell r="W202">
            <v>148</v>
          </cell>
          <cell r="X202">
            <v>0</v>
          </cell>
          <cell r="Y202">
            <v>1</v>
          </cell>
          <cell r="Z202">
            <v>0.71931</v>
          </cell>
          <cell r="AA202">
            <v>74</v>
          </cell>
          <cell r="AB202">
            <v>0.33</v>
          </cell>
          <cell r="AC202">
            <v>1</v>
          </cell>
          <cell r="AD202">
            <v>1.04931</v>
          </cell>
          <cell r="AE202">
            <v>70</v>
          </cell>
          <cell r="AF202">
            <v>0</v>
          </cell>
          <cell r="AG202">
            <v>19</v>
          </cell>
          <cell r="AH202">
            <v>0</v>
          </cell>
          <cell r="AI202">
            <v>184</v>
          </cell>
          <cell r="AJ202">
            <v>1.9744600000000001</v>
          </cell>
          <cell r="AK202">
            <v>213</v>
          </cell>
          <cell r="AL202">
            <v>14.7606</v>
          </cell>
          <cell r="AM202">
            <v>187</v>
          </cell>
          <cell r="AN202">
            <v>3106155</v>
          </cell>
          <cell r="AO202">
            <v>151</v>
          </cell>
          <cell r="AP202">
            <v>208614188</v>
          </cell>
          <cell r="AQ202">
            <v>155</v>
          </cell>
          <cell r="AR202">
            <v>0.04</v>
          </cell>
          <cell r="AS202">
            <v>7.2069683609193969E-2</v>
          </cell>
          <cell r="AT202">
            <v>0.04</v>
          </cell>
          <cell r="AU202">
            <v>0.08</v>
          </cell>
          <cell r="AV202">
            <v>145386</v>
          </cell>
          <cell r="AW202">
            <v>178</v>
          </cell>
          <cell r="AX202">
            <v>145386</v>
          </cell>
          <cell r="AY202">
            <v>27</v>
          </cell>
          <cell r="AZ202">
            <v>2013</v>
          </cell>
          <cell r="BA202">
            <v>2014</v>
          </cell>
          <cell r="BB202">
            <v>25620020</v>
          </cell>
          <cell r="BC202">
            <v>71</v>
          </cell>
          <cell r="BD202">
            <v>234234208</v>
          </cell>
          <cell r="BE202">
            <v>133</v>
          </cell>
          <cell r="BF202">
            <v>869</v>
          </cell>
          <cell r="BG202">
            <v>128</v>
          </cell>
          <cell r="BH202">
            <v>240062.35673187571</v>
          </cell>
          <cell r="BI202">
            <v>253</v>
          </cell>
          <cell r="BJ202">
            <v>29482.186421173763</v>
          </cell>
          <cell r="BK202">
            <v>38</v>
          </cell>
          <cell r="BL202">
            <v>269544.54315304948</v>
          </cell>
          <cell r="BM202">
            <v>212</v>
          </cell>
          <cell r="BN202">
            <v>0.10937778994262017</v>
          </cell>
          <cell r="BO202">
            <v>31</v>
          </cell>
          <cell r="BP202">
            <v>1126517</v>
          </cell>
          <cell r="BQ202">
            <v>156</v>
          </cell>
          <cell r="BR202">
            <v>1287601</v>
          </cell>
          <cell r="BS202">
            <v>98</v>
          </cell>
          <cell r="BT202">
            <v>60000</v>
          </cell>
          <cell r="BU202">
            <v>198</v>
          </cell>
          <cell r="BV202">
            <v>0</v>
          </cell>
          <cell r="BW202">
            <v>310</v>
          </cell>
          <cell r="BX202">
            <v>0</v>
          </cell>
          <cell r="BY202">
            <v>6</v>
          </cell>
          <cell r="BZ202">
            <v>2474118</v>
          </cell>
          <cell r="CA202">
            <v>157</v>
          </cell>
          <cell r="CB202">
            <v>193252</v>
          </cell>
          <cell r="CC202">
            <v>78</v>
          </cell>
          <cell r="CD202">
            <v>193000</v>
          </cell>
          <cell r="CE202">
            <v>147</v>
          </cell>
          <cell r="CF202">
            <v>0</v>
          </cell>
          <cell r="CG202">
            <v>2</v>
          </cell>
          <cell r="CH202">
            <v>168488</v>
          </cell>
          <cell r="CI202">
            <v>92</v>
          </cell>
          <cell r="CJ202">
            <v>77297</v>
          </cell>
          <cell r="CK202">
            <v>123</v>
          </cell>
          <cell r="CL202">
            <v>245785</v>
          </cell>
          <cell r="CM202">
            <v>98</v>
          </cell>
          <cell r="CN202">
            <v>0</v>
          </cell>
          <cell r="CO202">
            <v>19</v>
          </cell>
          <cell r="CP202">
            <v>0</v>
          </cell>
          <cell r="CQ202">
            <v>185</v>
          </cell>
          <cell r="CR202">
            <v>3106155</v>
          </cell>
          <cell r="CS202">
            <v>151</v>
          </cell>
          <cell r="CT202">
            <v>869</v>
          </cell>
          <cell r="CU202">
            <v>128</v>
          </cell>
          <cell r="CV202">
            <v>5805</v>
          </cell>
          <cell r="CW202">
            <v>118</v>
          </cell>
          <cell r="CX202">
            <v>5044545</v>
          </cell>
          <cell r="CY202">
            <v>128</v>
          </cell>
          <cell r="CZ202">
            <v>825.1</v>
          </cell>
          <cell r="DA202">
            <v>128</v>
          </cell>
          <cell r="DB202">
            <v>5920</v>
          </cell>
          <cell r="DC202">
            <v>118</v>
          </cell>
          <cell r="DD202">
            <v>5094990</v>
          </cell>
          <cell r="DE202">
            <v>128</v>
          </cell>
          <cell r="DF202">
            <v>50445</v>
          </cell>
          <cell r="DG202">
            <v>168</v>
          </cell>
          <cell r="DH202">
            <v>210398</v>
          </cell>
          <cell r="DI202">
            <v>18</v>
          </cell>
          <cell r="DJ202" t="str">
            <v>101</v>
          </cell>
          <cell r="DK202">
            <v>1121</v>
          </cell>
          <cell r="DL202">
            <v>1128</v>
          </cell>
          <cell r="DM202">
            <v>1128.3</v>
          </cell>
          <cell r="DN202">
            <v>1099</v>
          </cell>
          <cell r="DO202">
            <v>1104.0999999999999</v>
          </cell>
          <cell r="DP202">
            <v>1066</v>
          </cell>
          <cell r="DQ202">
            <v>1021.3</v>
          </cell>
          <cell r="DR202">
            <v>113</v>
          </cell>
          <cell r="DS202">
            <v>991</v>
          </cell>
          <cell r="DT202">
            <v>116</v>
          </cell>
          <cell r="DU202">
            <v>991.2</v>
          </cell>
          <cell r="DV202">
            <v>116</v>
          </cell>
          <cell r="DW202">
            <v>949.1</v>
          </cell>
          <cell r="DX202">
            <v>120</v>
          </cell>
          <cell r="DY202">
            <v>934.3</v>
          </cell>
          <cell r="DZ202">
            <v>123</v>
          </cell>
          <cell r="EA202">
            <v>909</v>
          </cell>
          <cell r="EB202">
            <v>124</v>
          </cell>
          <cell r="EC202">
            <v>863</v>
          </cell>
          <cell r="ED202">
            <v>129</v>
          </cell>
          <cell r="EE202">
            <v>869</v>
          </cell>
          <cell r="EF202">
            <v>128</v>
          </cell>
          <cell r="EG202">
            <v>825.1</v>
          </cell>
          <cell r="EH202">
            <v>128</v>
          </cell>
          <cell r="EI202">
            <v>3764.5800509029209</v>
          </cell>
          <cell r="EJ202">
            <v>254</v>
          </cell>
          <cell r="EK202">
            <v>2998.5674463701371</v>
          </cell>
          <cell r="EL202">
            <v>259</v>
          </cell>
          <cell r="EM202">
            <v>653203</v>
          </cell>
          <cell r="EN202">
            <v>582.6966993755575</v>
          </cell>
          <cell r="EO202">
            <v>579593</v>
          </cell>
          <cell r="EP202">
            <v>513.82358156028374</v>
          </cell>
          <cell r="EQ202">
            <v>707375</v>
          </cell>
          <cell r="ER202">
            <v>626.9387574226713</v>
          </cell>
          <cell r="ES202">
            <v>540763</v>
          </cell>
          <cell r="ET202">
            <v>492.05004549590535</v>
          </cell>
          <cell r="EU202">
            <v>504717</v>
          </cell>
          <cell r="EV202">
            <v>457.12978896839059</v>
          </cell>
          <cell r="EW202">
            <v>743587</v>
          </cell>
          <cell r="EX202">
            <v>697.54878048780483</v>
          </cell>
          <cell r="EY202">
            <v>1283785</v>
          </cell>
          <cell r="EZ202">
            <v>1257.0106726720846</v>
          </cell>
          <cell r="FA202">
            <v>1463050</v>
          </cell>
          <cell r="FB202">
            <v>1432.5369626946049</v>
          </cell>
          <cell r="FC202">
            <v>1563906</v>
          </cell>
          <cell r="FD202">
            <v>1578.1089808274471</v>
          </cell>
          <cell r="FE202">
            <v>1523064</v>
          </cell>
          <cell r="FF202">
            <v>1536.5859564164648</v>
          </cell>
          <cell r="FG202">
            <v>2176505</v>
          </cell>
          <cell r="FH202">
            <v>2293.2304288273099</v>
          </cell>
          <cell r="FI202">
            <v>2141741</v>
          </cell>
          <cell r="FJ202">
            <v>2292.3482821363591</v>
          </cell>
          <cell r="FK202">
            <v>2198905</v>
          </cell>
          <cell r="FL202">
            <v>2530.385500575374</v>
          </cell>
          <cell r="FM202">
            <v>2047686</v>
          </cell>
          <cell r="FN202">
            <v>2481.742819052236</v>
          </cell>
          <cell r="FO202">
            <v>0.11007967595065042</v>
          </cell>
          <cell r="FP202">
            <v>9.0884400890351727E-2</v>
          </cell>
          <cell r="FQ202">
            <v>0.10732329075095125</v>
          </cell>
          <cell r="FR202">
            <v>8.0690939569124473E-2</v>
          </cell>
          <cell r="FS202">
            <v>7.6632899929944071E-2</v>
          </cell>
          <cell r="FT202">
            <v>0.10725385379959478</v>
          </cell>
          <cell r="FU202">
            <v>0.17323177516471244</v>
          </cell>
          <cell r="FV202">
            <v>0.2244151676767305</v>
          </cell>
          <cell r="FW202">
            <v>0.23493257825910804</v>
          </cell>
          <cell r="FX202">
            <v>0.22495219043714218</v>
          </cell>
          <cell r="FY202">
            <v>0.31823165661530667</v>
          </cell>
          <cell r="FZ202">
            <v>0.29448278265609884</v>
          </cell>
          <cell r="GA202">
            <v>0.28734289381038758</v>
          </cell>
          <cell r="GB202">
            <v>0.25613843579429479</v>
          </cell>
          <cell r="GC202">
            <v>5280708</v>
          </cell>
          <cell r="GD202">
            <v>5797662</v>
          </cell>
          <cell r="GE202">
            <v>5883692</v>
          </cell>
          <cell r="GF202">
            <v>6160894</v>
          </cell>
          <cell r="GG202">
            <v>6081449</v>
          </cell>
          <cell r="GH202">
            <v>6189376</v>
          </cell>
          <cell r="GI202">
            <v>6127009</v>
          </cell>
          <cell r="GJ202">
            <v>6519390</v>
          </cell>
          <cell r="GK202">
            <v>6656829</v>
          </cell>
          <cell r="GL202">
            <v>6770612</v>
          </cell>
          <cell r="GM202">
            <v>6839373</v>
          </cell>
          <cell r="GN202">
            <v>7272890.3899999997</v>
          </cell>
          <cell r="GO202">
            <v>7595383</v>
          </cell>
          <cell r="GP202">
            <v>7994450.3200000012</v>
          </cell>
          <cell r="GQ202">
            <v>0.16945155056533501</v>
          </cell>
          <cell r="GR202">
            <v>0.21680443591259937</v>
          </cell>
          <cell r="GS202">
            <v>0.25802524663458426</v>
          </cell>
          <cell r="GT202">
            <v>0.30432062016089911</v>
          </cell>
          <cell r="GU202">
            <v>0.28232248422425055</v>
          </cell>
          <cell r="GV202">
            <v>0.288794348737893</v>
          </cell>
          <cell r="GW202">
            <v>0.26420738577217578</v>
          </cell>
          <cell r="GX202">
            <v>0.24258950527504994</v>
          </cell>
          <cell r="GY202">
            <v>0.1803374872641294</v>
          </cell>
          <cell r="GZ202">
            <v>13.586956521739131</v>
          </cell>
          <cell r="HA202">
            <v>13.380697050938339</v>
          </cell>
          <cell r="HB202">
            <v>12.606578947368421</v>
          </cell>
          <cell r="HC202">
            <v>12.692204301075268</v>
          </cell>
          <cell r="HD202">
            <v>12.288021534320324</v>
          </cell>
          <cell r="HE202">
            <v>11.545058714870034</v>
          </cell>
          <cell r="HF202">
            <v>11.357736240913811</v>
          </cell>
          <cell r="HG202">
            <v>13.578125</v>
          </cell>
          <cell r="HH202">
            <v>4419</v>
          </cell>
          <cell r="HI202" t="str">
            <v>Y</v>
          </cell>
        </row>
        <row r="203">
          <cell r="A203">
            <v>198</v>
          </cell>
          <cell r="B203">
            <v>4269</v>
          </cell>
          <cell r="C203" t="str">
            <v>Midland</v>
          </cell>
          <cell r="D203">
            <v>13.018508799235866</v>
          </cell>
          <cell r="E203">
            <v>120</v>
          </cell>
          <cell r="F203">
            <v>5.4</v>
          </cell>
          <cell r="G203">
            <v>1</v>
          </cell>
          <cell r="H203">
            <v>3.9695786329171532</v>
          </cell>
          <cell r="I203">
            <v>248</v>
          </cell>
          <cell r="J203">
            <v>1.3965198633735572</v>
          </cell>
          <cell r="K203">
            <v>34</v>
          </cell>
          <cell r="L203">
            <v>2.252410449247098</v>
          </cell>
          <cell r="M203">
            <v>113</v>
          </cell>
          <cell r="N203">
            <v>0</v>
          </cell>
          <cell r="O203">
            <v>6</v>
          </cell>
          <cell r="P203">
            <v>3.5921486878462174E-2</v>
          </cell>
          <cell r="Q203">
            <v>325</v>
          </cell>
          <cell r="R203">
            <v>0</v>
          </cell>
          <cell r="S203">
            <v>8</v>
          </cell>
          <cell r="T203">
            <v>13.054430286114329</v>
          </cell>
          <cell r="U203">
            <v>155</v>
          </cell>
          <cell r="V203">
            <v>0</v>
          </cell>
          <cell r="W203">
            <v>347</v>
          </cell>
          <cell r="X203">
            <v>0</v>
          </cell>
          <cell r="Y203">
            <v>1</v>
          </cell>
          <cell r="Z203">
            <v>0.67</v>
          </cell>
          <cell r="AA203">
            <v>81</v>
          </cell>
          <cell r="AB203">
            <v>0.33</v>
          </cell>
          <cell r="AC203">
            <v>1</v>
          </cell>
          <cell r="AD203">
            <v>1</v>
          </cell>
          <cell r="AE203">
            <v>78</v>
          </cell>
          <cell r="AF203">
            <v>0</v>
          </cell>
          <cell r="AG203">
            <v>19</v>
          </cell>
          <cell r="AH203">
            <v>0</v>
          </cell>
          <cell r="AI203">
            <v>184</v>
          </cell>
          <cell r="AJ203">
            <v>1</v>
          </cell>
          <cell r="AK203">
            <v>331</v>
          </cell>
          <cell r="AL203">
            <v>14.05443</v>
          </cell>
          <cell r="AM203">
            <v>238</v>
          </cell>
          <cell r="AN203">
            <v>2901149</v>
          </cell>
          <cell r="AO203">
            <v>164</v>
          </cell>
          <cell r="AP203">
            <v>206422413</v>
          </cell>
          <cell r="AQ203">
            <v>159</v>
          </cell>
          <cell r="AR203">
            <v>0.13</v>
          </cell>
          <cell r="AS203">
            <v>8.5632063572557954E-2</v>
          </cell>
          <cell r="AT203">
            <v>0</v>
          </cell>
          <cell r="AU203">
            <v>0.13</v>
          </cell>
          <cell r="AV203">
            <v>276309</v>
          </cell>
          <cell r="AW203">
            <v>86</v>
          </cell>
          <cell r="AX203">
            <v>0</v>
          </cell>
          <cell r="AY203">
            <v>89</v>
          </cell>
          <cell r="AZ203">
            <v>2016</v>
          </cell>
          <cell r="BA203">
            <v>2011</v>
          </cell>
          <cell r="BB203">
            <v>0</v>
          </cell>
          <cell r="BC203">
            <v>267</v>
          </cell>
          <cell r="BD203">
            <v>206422413</v>
          </cell>
          <cell r="BE203">
            <v>167</v>
          </cell>
          <cell r="BF203">
            <v>586.20000000000005</v>
          </cell>
          <cell r="BG203">
            <v>201</v>
          </cell>
          <cell r="BH203">
            <v>352136.49437052198</v>
          </cell>
          <cell r="BI203">
            <v>83</v>
          </cell>
          <cell r="BJ203">
            <v>0</v>
          </cell>
          <cell r="BK203">
            <v>267</v>
          </cell>
          <cell r="BL203">
            <v>352136.49437052198</v>
          </cell>
          <cell r="BM203">
            <v>102</v>
          </cell>
          <cell r="BN203">
            <v>0</v>
          </cell>
          <cell r="BO203">
            <v>267</v>
          </cell>
          <cell r="BP203">
            <v>1114681</v>
          </cell>
          <cell r="BQ203">
            <v>159</v>
          </cell>
          <cell r="BR203">
            <v>819410</v>
          </cell>
          <cell r="BS203">
            <v>173</v>
          </cell>
          <cell r="BT203">
            <v>288273</v>
          </cell>
          <cell r="BU203">
            <v>59</v>
          </cell>
          <cell r="BV203">
            <v>464948</v>
          </cell>
          <cell r="BW203">
            <v>106</v>
          </cell>
          <cell r="BX203">
            <v>0</v>
          </cell>
          <cell r="BY203">
            <v>6</v>
          </cell>
          <cell r="BZ203">
            <v>2687312</v>
          </cell>
          <cell r="CA203">
            <v>141</v>
          </cell>
          <cell r="CB203">
            <v>7415</v>
          </cell>
          <cell r="CC203">
            <v>310</v>
          </cell>
          <cell r="CD203">
            <v>0</v>
          </cell>
          <cell r="CE203">
            <v>347</v>
          </cell>
          <cell r="CF203">
            <v>0</v>
          </cell>
          <cell r="CG203">
            <v>2</v>
          </cell>
          <cell r="CH203">
            <v>138303</v>
          </cell>
          <cell r="CI203">
            <v>110</v>
          </cell>
          <cell r="CJ203">
            <v>68119</v>
          </cell>
          <cell r="CK203">
            <v>154</v>
          </cell>
          <cell r="CL203">
            <v>206422</v>
          </cell>
          <cell r="CM203">
            <v>116</v>
          </cell>
          <cell r="CN203">
            <v>0</v>
          </cell>
          <cell r="CO203">
            <v>19</v>
          </cell>
          <cell r="CP203">
            <v>0</v>
          </cell>
          <cell r="CQ203">
            <v>185</v>
          </cell>
          <cell r="CR203">
            <v>2901149</v>
          </cell>
          <cell r="CS203">
            <v>164</v>
          </cell>
          <cell r="CT203">
            <v>586.20000000000005</v>
          </cell>
          <cell r="CU203">
            <v>201</v>
          </cell>
          <cell r="CV203">
            <v>5857</v>
          </cell>
          <cell r="CW203">
            <v>51</v>
          </cell>
          <cell r="CX203">
            <v>3515964</v>
          </cell>
          <cell r="CY203">
            <v>198</v>
          </cell>
          <cell r="CZ203">
            <v>568.6</v>
          </cell>
          <cell r="DA203">
            <v>205</v>
          </cell>
          <cell r="DB203">
            <v>5972</v>
          </cell>
          <cell r="DC203">
            <v>51</v>
          </cell>
          <cell r="DD203">
            <v>3468931</v>
          </cell>
          <cell r="DE203">
            <v>201</v>
          </cell>
          <cell r="DF203">
            <v>-47033</v>
          </cell>
          <cell r="DG203">
            <v>319</v>
          </cell>
          <cell r="DH203">
            <v>73252</v>
          </cell>
          <cell r="DI203">
            <v>111</v>
          </cell>
          <cell r="DJ203" t="str">
            <v>Scale down</v>
          </cell>
          <cell r="DK203">
            <v>865</v>
          </cell>
          <cell r="DL203">
            <v>857</v>
          </cell>
          <cell r="DM203">
            <v>868</v>
          </cell>
          <cell r="DN203">
            <v>828</v>
          </cell>
          <cell r="DO203">
            <v>812.1</v>
          </cell>
          <cell r="DP203">
            <v>791.1</v>
          </cell>
          <cell r="DQ203">
            <v>768</v>
          </cell>
          <cell r="DR203">
            <v>162</v>
          </cell>
          <cell r="DS203">
            <v>737.1</v>
          </cell>
          <cell r="DT203">
            <v>168</v>
          </cell>
          <cell r="DU203">
            <v>682.7</v>
          </cell>
          <cell r="DV203">
            <v>179</v>
          </cell>
          <cell r="DW203">
            <v>635</v>
          </cell>
          <cell r="DX203">
            <v>197</v>
          </cell>
          <cell r="DY203">
            <v>623.70000000000005</v>
          </cell>
          <cell r="DZ203">
            <v>198</v>
          </cell>
          <cell r="EA203">
            <v>624</v>
          </cell>
          <cell r="EB203">
            <v>197</v>
          </cell>
          <cell r="EC203">
            <v>604.20000000000005</v>
          </cell>
          <cell r="ED203">
            <v>197</v>
          </cell>
          <cell r="EE203">
            <v>586.20000000000005</v>
          </cell>
          <cell r="EF203">
            <v>201</v>
          </cell>
          <cell r="EG203">
            <v>568.6</v>
          </cell>
          <cell r="EH203">
            <v>205</v>
          </cell>
          <cell r="EI203">
            <v>5102.2669715089696</v>
          </cell>
          <cell r="EJ203">
            <v>90</v>
          </cell>
          <cell r="EK203">
            <v>4726.1906436862464</v>
          </cell>
          <cell r="EL203">
            <v>52</v>
          </cell>
          <cell r="EM203">
            <v>374388</v>
          </cell>
          <cell r="EN203">
            <v>432.81849710982658</v>
          </cell>
          <cell r="EO203">
            <v>296673</v>
          </cell>
          <cell r="EP203">
            <v>346.17619603267212</v>
          </cell>
          <cell r="EQ203">
            <v>126353</v>
          </cell>
          <cell r="ER203">
            <v>145.56797235023041</v>
          </cell>
          <cell r="ES203">
            <v>211883</v>
          </cell>
          <cell r="ET203">
            <v>255.89734299516908</v>
          </cell>
          <cell r="EU203">
            <v>215638</v>
          </cell>
          <cell r="EV203">
            <v>265.53133850511023</v>
          </cell>
          <cell r="EW203">
            <v>162268</v>
          </cell>
          <cell r="EX203">
            <v>205.11692579951966</v>
          </cell>
          <cell r="EY203">
            <v>25404</v>
          </cell>
          <cell r="EZ203">
            <v>33.078125</v>
          </cell>
          <cell r="FA203">
            <v>123048</v>
          </cell>
          <cell r="FB203">
            <v>160.21875</v>
          </cell>
          <cell r="FC203">
            <v>223295</v>
          </cell>
          <cell r="FD203">
            <v>302.93718627051959</v>
          </cell>
          <cell r="FE203">
            <v>462158</v>
          </cell>
          <cell r="FF203">
            <v>676.95620331038515</v>
          </cell>
          <cell r="FG203">
            <v>-106152</v>
          </cell>
          <cell r="FH203">
            <v>-167.16850393700787</v>
          </cell>
          <cell r="FI203">
            <v>-640183</v>
          </cell>
          <cell r="FJ203">
            <v>-1026.427769761103</v>
          </cell>
          <cell r="FK203">
            <v>24712</v>
          </cell>
          <cell r="FL203">
            <v>42.156260661890137</v>
          </cell>
          <cell r="FM203">
            <v>645351</v>
          </cell>
          <cell r="FN203">
            <v>1134.9824129440731</v>
          </cell>
          <cell r="FO203">
            <v>7.6285199239324156E-2</v>
          </cell>
          <cell r="FP203">
            <v>5.8059417783454866E-2</v>
          </cell>
          <cell r="FQ203">
            <v>2.4228707431545701E-2</v>
          </cell>
          <cell r="FR203">
            <v>4.0265427276305138E-2</v>
          </cell>
          <cell r="FS203">
            <v>3.8326657269166571E-2</v>
          </cell>
          <cell r="FT203">
            <v>2.8426114228245224E-2</v>
          </cell>
          <cell r="FU203">
            <v>4.4067076876961892E-3</v>
          </cell>
          <cell r="FV203">
            <v>2.1385184631614439E-2</v>
          </cell>
          <cell r="FW203">
            <v>3.8890727323394172E-2</v>
          </cell>
          <cell r="FX203">
            <v>7.0052671603337918E-2</v>
          </cell>
          <cell r="FY203">
            <v>-1.6779112792872197E-2</v>
          </cell>
          <cell r="FZ203">
            <v>-9.7951537668754446E-2</v>
          </cell>
          <cell r="GA203">
            <v>3.6655122201787395E-3</v>
          </cell>
          <cell r="GB203">
            <v>0.11798767761530955</v>
          </cell>
          <cell r="GC203">
            <v>4533353</v>
          </cell>
          <cell r="GD203">
            <v>4813144</v>
          </cell>
          <cell r="GE203">
            <v>5088659</v>
          </cell>
          <cell r="GF203">
            <v>5050274</v>
          </cell>
          <cell r="GG203">
            <v>5410681</v>
          </cell>
          <cell r="GH203">
            <v>5546145</v>
          </cell>
          <cell r="GI203">
            <v>5739444</v>
          </cell>
          <cell r="GJ203">
            <v>5753890</v>
          </cell>
          <cell r="GK203">
            <v>5741600</v>
          </cell>
          <cell r="GL203">
            <v>6597293</v>
          </cell>
          <cell r="GM203">
            <v>6326437</v>
          </cell>
          <cell r="GN203">
            <v>6535711.5899999999</v>
          </cell>
          <cell r="GO203">
            <v>6076864</v>
          </cell>
          <cell r="GP203">
            <v>5469647.4500000002</v>
          </cell>
          <cell r="GQ203">
            <v>8.9816609429010069E-2</v>
          </cell>
          <cell r="GR203">
            <v>6.2863386970353638E-2</v>
          </cell>
          <cell r="GS203">
            <v>8.501930422479044E-2</v>
          </cell>
          <cell r="GT203">
            <v>0.14392906655523197</v>
          </cell>
          <cell r="GU203">
            <v>0</v>
          </cell>
          <cell r="GV203">
            <v>6.5050537464699118E-2</v>
          </cell>
          <cell r="GW203">
            <v>-8.2882452647752528E-2</v>
          </cell>
          <cell r="GX203">
            <v>-7.6846944408269932E-2</v>
          </cell>
          <cell r="GY203">
            <v>5.823424533778343E-2</v>
          </cell>
          <cell r="GZ203">
            <v>10.093415007656969</v>
          </cell>
          <cell r="HA203">
            <v>9.3557901272896622</v>
          </cell>
          <cell r="HB203">
            <v>8.7045813586097953</v>
          </cell>
          <cell r="HC203">
            <v>8.2944881889763789</v>
          </cell>
          <cell r="HD203">
            <v>8.4</v>
          </cell>
          <cell r="HE203">
            <v>8.8090941898231687</v>
          </cell>
          <cell r="HF203">
            <v>10.833517576829539</v>
          </cell>
          <cell r="HG203">
            <v>13.632558139534884</v>
          </cell>
          <cell r="HH203">
            <v>4269</v>
          </cell>
          <cell r="HI203" t="str">
            <v>Y</v>
          </cell>
        </row>
        <row r="204">
          <cell r="A204">
            <v>199</v>
          </cell>
          <cell r="B204">
            <v>4271</v>
          </cell>
          <cell r="C204" t="str">
            <v>Mid-Prairie</v>
          </cell>
          <cell r="D204">
            <v>11.501867772956192</v>
          </cell>
          <cell r="E204">
            <v>224</v>
          </cell>
          <cell r="F204">
            <v>5.4</v>
          </cell>
          <cell r="G204">
            <v>1</v>
          </cell>
          <cell r="H204">
            <v>4.198783258518751</v>
          </cell>
          <cell r="I204">
            <v>219</v>
          </cell>
          <cell r="J204">
            <v>0</v>
          </cell>
          <cell r="K204">
            <v>272</v>
          </cell>
          <cell r="L204">
            <v>1.9030854384586173</v>
          </cell>
          <cell r="M204">
            <v>148</v>
          </cell>
          <cell r="N204">
            <v>0</v>
          </cell>
          <cell r="O204">
            <v>6</v>
          </cell>
          <cell r="P204">
            <v>0.10594037462336402</v>
          </cell>
          <cell r="Q204">
            <v>269</v>
          </cell>
          <cell r="R204">
            <v>0</v>
          </cell>
          <cell r="S204">
            <v>8</v>
          </cell>
          <cell r="T204">
            <v>11.607808147579556</v>
          </cell>
          <cell r="U204">
            <v>254</v>
          </cell>
          <cell r="V204">
            <v>0.61484000000000005</v>
          </cell>
          <cell r="W204">
            <v>265</v>
          </cell>
          <cell r="X204">
            <v>0</v>
          </cell>
          <cell r="Y204">
            <v>1</v>
          </cell>
          <cell r="Z204">
            <v>0.1971</v>
          </cell>
          <cell r="AA204">
            <v>219</v>
          </cell>
          <cell r="AB204">
            <v>0.33</v>
          </cell>
          <cell r="AC204">
            <v>1</v>
          </cell>
          <cell r="AD204">
            <v>0.52710000000000001</v>
          </cell>
          <cell r="AE204">
            <v>213</v>
          </cell>
          <cell r="AF204">
            <v>0</v>
          </cell>
          <cell r="AG204">
            <v>19</v>
          </cell>
          <cell r="AH204">
            <v>0.97150999999999998</v>
          </cell>
          <cell r="AI204">
            <v>138</v>
          </cell>
          <cell r="AJ204">
            <v>2.1134499999999998</v>
          </cell>
          <cell r="AK204">
            <v>196</v>
          </cell>
          <cell r="AL204">
            <v>13.721259999999999</v>
          </cell>
          <cell r="AM204">
            <v>266</v>
          </cell>
          <cell r="AN204">
            <v>4708465</v>
          </cell>
          <cell r="AO204">
            <v>85</v>
          </cell>
          <cell r="AP204">
            <v>341550614</v>
          </cell>
          <cell r="AQ204">
            <v>73</v>
          </cell>
          <cell r="AR204">
            <v>0.04</v>
          </cell>
          <cell r="AS204">
            <v>3.9562459854113316E-2</v>
          </cell>
          <cell r="AT204">
            <v>0.06</v>
          </cell>
          <cell r="AU204">
            <v>0.1</v>
          </cell>
          <cell r="AV204">
            <v>238156</v>
          </cell>
          <cell r="AW204">
            <v>105</v>
          </cell>
          <cell r="AX204">
            <v>357234</v>
          </cell>
          <cell r="AY204">
            <v>5</v>
          </cell>
          <cell r="AZ204">
            <v>2011</v>
          </cell>
          <cell r="BA204">
            <v>2019</v>
          </cell>
          <cell r="BB204">
            <v>14651790</v>
          </cell>
          <cell r="BC204">
            <v>104</v>
          </cell>
          <cell r="BD204">
            <v>356202404</v>
          </cell>
          <cell r="BE204">
            <v>77</v>
          </cell>
          <cell r="BF204">
            <v>1212</v>
          </cell>
          <cell r="BG204">
            <v>93</v>
          </cell>
          <cell r="BH204">
            <v>281807.4372937294</v>
          </cell>
          <cell r="BI204">
            <v>172</v>
          </cell>
          <cell r="BJ204">
            <v>12088.935643564357</v>
          </cell>
          <cell r="BK204">
            <v>123</v>
          </cell>
          <cell r="BL204">
            <v>293896.37293729372</v>
          </cell>
          <cell r="BM204">
            <v>176</v>
          </cell>
          <cell r="BN204">
            <v>4.1133327106910825E-2</v>
          </cell>
          <cell r="BO204">
            <v>126</v>
          </cell>
          <cell r="BP204">
            <v>1844373</v>
          </cell>
          <cell r="BQ204">
            <v>73</v>
          </cell>
          <cell r="BR204">
            <v>1434097</v>
          </cell>
          <cell r="BS204">
            <v>88</v>
          </cell>
          <cell r="BT204">
            <v>0</v>
          </cell>
          <cell r="BU204">
            <v>272</v>
          </cell>
          <cell r="BV204">
            <v>650000</v>
          </cell>
          <cell r="BW204">
            <v>62</v>
          </cell>
          <cell r="BX204">
            <v>0</v>
          </cell>
          <cell r="BY204">
            <v>6</v>
          </cell>
          <cell r="BZ204">
            <v>3928470</v>
          </cell>
          <cell r="CA204">
            <v>80</v>
          </cell>
          <cell r="CB204">
            <v>36184</v>
          </cell>
          <cell r="CC204">
            <v>213</v>
          </cell>
          <cell r="CD204">
            <v>210000</v>
          </cell>
          <cell r="CE204">
            <v>126</v>
          </cell>
          <cell r="CF204">
            <v>0</v>
          </cell>
          <cell r="CG204">
            <v>2</v>
          </cell>
          <cell r="CH204">
            <v>70209</v>
          </cell>
          <cell r="CI204">
            <v>177</v>
          </cell>
          <cell r="CJ204">
            <v>117547</v>
          </cell>
          <cell r="CK204">
            <v>70</v>
          </cell>
          <cell r="CL204">
            <v>187756</v>
          </cell>
          <cell r="CM204">
            <v>131</v>
          </cell>
          <cell r="CN204">
            <v>0</v>
          </cell>
          <cell r="CO204">
            <v>19</v>
          </cell>
          <cell r="CP204">
            <v>346055</v>
          </cell>
          <cell r="CQ204">
            <v>78</v>
          </cell>
          <cell r="CR204">
            <v>4708465</v>
          </cell>
          <cell r="CS204">
            <v>85</v>
          </cell>
          <cell r="CT204">
            <v>1212</v>
          </cell>
          <cell r="CU204">
            <v>93</v>
          </cell>
          <cell r="CV204">
            <v>5792</v>
          </cell>
          <cell r="CW204">
            <v>133</v>
          </cell>
          <cell r="CX204">
            <v>7021999</v>
          </cell>
          <cell r="CY204">
            <v>92</v>
          </cell>
          <cell r="CZ204">
            <v>1214.2</v>
          </cell>
          <cell r="DA204">
            <v>92</v>
          </cell>
          <cell r="DB204">
            <v>5907</v>
          </cell>
          <cell r="DC204">
            <v>133</v>
          </cell>
          <cell r="DD204">
            <v>7172279</v>
          </cell>
          <cell r="DE204">
            <v>93</v>
          </cell>
          <cell r="DF204">
            <v>150280</v>
          </cell>
          <cell r="DG204">
            <v>74</v>
          </cell>
          <cell r="DH204">
            <v>0</v>
          </cell>
          <cell r="DI204">
            <v>223</v>
          </cell>
          <cell r="DJ204" t="str">
            <v>No Guar</v>
          </cell>
          <cell r="DK204">
            <v>1237.5999999999999</v>
          </cell>
          <cell r="DL204">
            <v>1239</v>
          </cell>
          <cell r="DM204">
            <v>1271.7</v>
          </cell>
          <cell r="DN204">
            <v>1250.7</v>
          </cell>
          <cell r="DO204">
            <v>1255.5999999999999</v>
          </cell>
          <cell r="DP204">
            <v>1244.3</v>
          </cell>
          <cell r="DQ204">
            <v>1247</v>
          </cell>
          <cell r="DR204">
            <v>89</v>
          </cell>
          <cell r="DS204">
            <v>1249.2</v>
          </cell>
          <cell r="DT204">
            <v>89</v>
          </cell>
          <cell r="DU204">
            <v>1254</v>
          </cell>
          <cell r="DV204">
            <v>90</v>
          </cell>
          <cell r="DW204">
            <v>1240</v>
          </cell>
          <cell r="DX204">
            <v>92</v>
          </cell>
          <cell r="DY204">
            <v>1269.4000000000001</v>
          </cell>
          <cell r="DZ204">
            <v>87</v>
          </cell>
          <cell r="EA204">
            <v>1236.9000000000001</v>
          </cell>
          <cell r="EB204">
            <v>90</v>
          </cell>
          <cell r="EC204">
            <v>1248.2</v>
          </cell>
          <cell r="ED204">
            <v>89</v>
          </cell>
          <cell r="EE204">
            <v>1212</v>
          </cell>
          <cell r="EF204">
            <v>93</v>
          </cell>
          <cell r="EG204">
            <v>1214.2</v>
          </cell>
          <cell r="EH204">
            <v>92</v>
          </cell>
          <cell r="EI204">
            <v>3877.8331411629056</v>
          </cell>
          <cell r="EJ204">
            <v>234</v>
          </cell>
          <cell r="EK204">
            <v>3235.4389721627408</v>
          </cell>
          <cell r="EL204">
            <v>216</v>
          </cell>
          <cell r="EM204">
            <v>366795</v>
          </cell>
          <cell r="EN204">
            <v>296.3760504201681</v>
          </cell>
          <cell r="EO204">
            <v>285281</v>
          </cell>
          <cell r="EP204">
            <v>230.25100887812752</v>
          </cell>
          <cell r="EQ204">
            <v>268228</v>
          </cell>
          <cell r="ER204">
            <v>210.92081465754501</v>
          </cell>
          <cell r="ES204">
            <v>331908</v>
          </cell>
          <cell r="ET204">
            <v>265.37778843847445</v>
          </cell>
          <cell r="EU204">
            <v>729910</v>
          </cell>
          <cell r="EV204">
            <v>581.32366995858558</v>
          </cell>
          <cell r="EW204">
            <v>1020891</v>
          </cell>
          <cell r="EX204">
            <v>820.45407056176168</v>
          </cell>
          <cell r="EY204">
            <v>1305402</v>
          </cell>
          <cell r="EZ204">
            <v>1046.8340016038492</v>
          </cell>
          <cell r="FA204">
            <v>1419114</v>
          </cell>
          <cell r="FB204">
            <v>1138.0224538893344</v>
          </cell>
          <cell r="FC204">
            <v>1489880</v>
          </cell>
          <cell r="FD204">
            <v>1192.6673070765289</v>
          </cell>
          <cell r="FE204">
            <v>1338078</v>
          </cell>
          <cell r="FF204">
            <v>1067.0478468899521</v>
          </cell>
          <cell r="FG204">
            <v>985555</v>
          </cell>
          <cell r="FH204">
            <v>794.80241935483866</v>
          </cell>
          <cell r="FI204">
            <v>911849</v>
          </cell>
          <cell r="FJ204">
            <v>718.33070742082873</v>
          </cell>
          <cell r="FK204">
            <v>980050</v>
          </cell>
          <cell r="FL204">
            <v>808.62211221122118</v>
          </cell>
          <cell r="FM204">
            <v>988770</v>
          </cell>
          <cell r="FN204">
            <v>814.33865919947289</v>
          </cell>
          <cell r="FO204">
            <v>5.39292270695476E-2</v>
          </cell>
          <cell r="FP204">
            <v>4.1506140349856196E-2</v>
          </cell>
          <cell r="FQ204">
            <v>3.6754910351771627E-2</v>
          </cell>
          <cell r="FR204">
            <v>4.419524319381031E-2</v>
          </cell>
          <cell r="FS204">
            <v>9.0158125971866954E-2</v>
          </cell>
          <cell r="FT204">
            <v>0.11722059022103665</v>
          </cell>
          <cell r="FU204">
            <v>0.14079337929154095</v>
          </cell>
          <cell r="FV204">
            <v>0.17308522622214698</v>
          </cell>
          <cell r="FW204">
            <v>0.17386821058513233</v>
          </cell>
          <cell r="FX204">
            <v>0.1473929978748226</v>
          </cell>
          <cell r="FY204">
            <v>9.4372559006369386E-2</v>
          </cell>
          <cell r="FZ204">
            <v>8.7421713199531084E-2</v>
          </cell>
          <cell r="GA204">
            <v>8.6909252303753626E-2</v>
          </cell>
          <cell r="GB204">
            <v>8.4449096786431935E-2</v>
          </cell>
          <cell r="GC204">
            <v>6434619</v>
          </cell>
          <cell r="GD204">
            <v>6587943</v>
          </cell>
          <cell r="GE204">
            <v>7029518</v>
          </cell>
          <cell r="GF204">
            <v>7178131</v>
          </cell>
          <cell r="GG204">
            <v>7365977</v>
          </cell>
          <cell r="GH204">
            <v>7688253</v>
          </cell>
          <cell r="GI204">
            <v>7966355</v>
          </cell>
          <cell r="GJ204">
            <v>8198932</v>
          </cell>
          <cell r="GK204">
            <v>8569019</v>
          </cell>
          <cell r="GL204">
            <v>9078301</v>
          </cell>
          <cell r="GM204">
            <v>10443237</v>
          </cell>
          <cell r="GN204">
            <v>10430463.630000001</v>
          </cell>
          <cell r="GO204">
            <v>11208504</v>
          </cell>
          <cell r="GP204">
            <v>11708473.360000001</v>
          </cell>
          <cell r="GQ204">
            <v>9.2099577538396371E-2</v>
          </cell>
          <cell r="GR204">
            <v>9.5333189605272012E-2</v>
          </cell>
          <cell r="GS204">
            <v>0.13105854847448534</v>
          </cell>
          <cell r="GT204">
            <v>0.12315346058719338</v>
          </cell>
          <cell r="GU204">
            <v>0.10946786574383201</v>
          </cell>
          <cell r="GV204">
            <v>6.0722995351500456E-2</v>
          </cell>
          <cell r="GW204">
            <v>4.7546433912992764E-2</v>
          </cell>
          <cell r="GX204">
            <v>5.2912844768806838E-2</v>
          </cell>
          <cell r="GY204">
            <v>6.4663167300981872E-2</v>
          </cell>
          <cell r="GZ204">
            <v>12.937183383991895</v>
          </cell>
          <cell r="HA204">
            <v>13.140830800405269</v>
          </cell>
          <cell r="HB204">
            <v>13.452577319587629</v>
          </cell>
          <cell r="HC204">
            <v>13.577822990844355</v>
          </cell>
          <cell r="HD204">
            <v>13.827622014537901</v>
          </cell>
          <cell r="HE204">
            <v>13.817012858555888</v>
          </cell>
          <cell r="HF204">
            <v>13.448588709677418</v>
          </cell>
          <cell r="HG204">
            <v>12.12</v>
          </cell>
          <cell r="HH204">
            <v>4271</v>
          </cell>
          <cell r="HI204" t="str">
            <v>Y</v>
          </cell>
        </row>
        <row r="205">
          <cell r="A205">
            <v>200</v>
          </cell>
          <cell r="B205">
            <v>4356</v>
          </cell>
          <cell r="C205" t="str">
            <v>Missouri Valley</v>
          </cell>
          <cell r="D205">
            <v>12.692425142932972</v>
          </cell>
          <cell r="E205">
            <v>144</v>
          </cell>
          <cell r="F205">
            <v>5.4</v>
          </cell>
          <cell r="G205">
            <v>1</v>
          </cell>
          <cell r="H205">
            <v>5.1565378281464946</v>
          </cell>
          <cell r="I205">
            <v>93</v>
          </cell>
          <cell r="J205">
            <v>0.19417147261480214</v>
          </cell>
          <cell r="K205">
            <v>237</v>
          </cell>
          <cell r="L205">
            <v>1.9417147261480214</v>
          </cell>
          <cell r="M205">
            <v>143</v>
          </cell>
          <cell r="N205">
            <v>0</v>
          </cell>
          <cell r="O205">
            <v>6</v>
          </cell>
          <cell r="P205">
            <v>0.53678241291332018</v>
          </cell>
          <cell r="Q205">
            <v>124</v>
          </cell>
          <cell r="R205">
            <v>0</v>
          </cell>
          <cell r="S205">
            <v>8</v>
          </cell>
          <cell r="T205">
            <v>13.229207555846292</v>
          </cell>
          <cell r="U205">
            <v>140</v>
          </cell>
          <cell r="V205">
            <v>1.06332</v>
          </cell>
          <cell r="W205">
            <v>106</v>
          </cell>
          <cell r="X205">
            <v>0</v>
          </cell>
          <cell r="Y205">
            <v>1</v>
          </cell>
          <cell r="Z205">
            <v>0.67</v>
          </cell>
          <cell r="AA205">
            <v>81</v>
          </cell>
          <cell r="AB205">
            <v>0.33</v>
          </cell>
          <cell r="AC205">
            <v>1</v>
          </cell>
          <cell r="AD205">
            <v>1</v>
          </cell>
          <cell r="AE205">
            <v>78</v>
          </cell>
          <cell r="AF205">
            <v>0</v>
          </cell>
          <cell r="AG205">
            <v>19</v>
          </cell>
          <cell r="AH205">
            <v>2.07341</v>
          </cell>
          <cell r="AI205">
            <v>52</v>
          </cell>
          <cell r="AJ205">
            <v>4.13673</v>
          </cell>
          <cell r="AK205">
            <v>43</v>
          </cell>
          <cell r="AL205">
            <v>17.365939999999998</v>
          </cell>
          <cell r="AM205">
            <v>63</v>
          </cell>
          <cell r="AN205">
            <v>3766749</v>
          </cell>
          <cell r="AO205">
            <v>119</v>
          </cell>
          <cell r="AP205">
            <v>216303659</v>
          </cell>
          <cell r="AQ205">
            <v>143</v>
          </cell>
          <cell r="AR205">
            <v>7.0000000000000007E-2</v>
          </cell>
          <cell r="AS205">
            <v>7.7804701082344691E-2</v>
          </cell>
          <cell r="AT205">
            <v>0</v>
          </cell>
          <cell r="AU205">
            <v>7.0000000000000007E-2</v>
          </cell>
          <cell r="AV205">
            <v>277193</v>
          </cell>
          <cell r="AW205">
            <v>85</v>
          </cell>
          <cell r="AX205">
            <v>0</v>
          </cell>
          <cell r="AY205">
            <v>89</v>
          </cell>
          <cell r="AZ205">
            <v>2017</v>
          </cell>
          <cell r="BA205">
            <v>2013</v>
          </cell>
          <cell r="BB205">
            <v>3394479</v>
          </cell>
          <cell r="BC205">
            <v>193</v>
          </cell>
          <cell r="BD205">
            <v>219698138</v>
          </cell>
          <cell r="BE205">
            <v>152</v>
          </cell>
          <cell r="BF205">
            <v>929.4</v>
          </cell>
          <cell r="BG205">
            <v>119</v>
          </cell>
          <cell r="BH205">
            <v>232734.7310092533</v>
          </cell>
          <cell r="BI205">
            <v>262</v>
          </cell>
          <cell r="BJ205">
            <v>3652.3337637185282</v>
          </cell>
          <cell r="BK205">
            <v>207</v>
          </cell>
          <cell r="BL205">
            <v>236387.06477297182</v>
          </cell>
          <cell r="BM205">
            <v>272</v>
          </cell>
          <cell r="BN205">
            <v>1.5450649836640854E-2</v>
          </cell>
          <cell r="BO205">
            <v>204</v>
          </cell>
          <cell r="BP205">
            <v>1168040</v>
          </cell>
          <cell r="BQ205">
            <v>145</v>
          </cell>
          <cell r="BR205">
            <v>1115378</v>
          </cell>
          <cell r="BS205">
            <v>120</v>
          </cell>
          <cell r="BT205">
            <v>42000</v>
          </cell>
          <cell r="BU205">
            <v>224</v>
          </cell>
          <cell r="BV205">
            <v>420000</v>
          </cell>
          <cell r="BW205">
            <v>129</v>
          </cell>
          <cell r="BX205">
            <v>0</v>
          </cell>
          <cell r="BY205">
            <v>6</v>
          </cell>
          <cell r="BZ205">
            <v>2745418</v>
          </cell>
          <cell r="CA205">
            <v>136</v>
          </cell>
          <cell r="CB205">
            <v>116108</v>
          </cell>
          <cell r="CC205">
            <v>112</v>
          </cell>
          <cell r="CD205">
            <v>230000</v>
          </cell>
          <cell r="CE205">
            <v>115</v>
          </cell>
          <cell r="CF205">
            <v>0</v>
          </cell>
          <cell r="CG205">
            <v>2</v>
          </cell>
          <cell r="CH205">
            <v>147198</v>
          </cell>
          <cell r="CI205">
            <v>104</v>
          </cell>
          <cell r="CJ205">
            <v>72500</v>
          </cell>
          <cell r="CK205">
            <v>142</v>
          </cell>
          <cell r="CL205">
            <v>219698</v>
          </cell>
          <cell r="CM205">
            <v>106</v>
          </cell>
          <cell r="CN205">
            <v>0</v>
          </cell>
          <cell r="CO205">
            <v>19</v>
          </cell>
          <cell r="CP205">
            <v>455525</v>
          </cell>
          <cell r="CQ205">
            <v>56</v>
          </cell>
          <cell r="CR205">
            <v>3766749</v>
          </cell>
          <cell r="CS205">
            <v>119</v>
          </cell>
          <cell r="CT205">
            <v>929.4</v>
          </cell>
          <cell r="CU205">
            <v>119</v>
          </cell>
          <cell r="CV205">
            <v>5768</v>
          </cell>
          <cell r="CW205">
            <v>184</v>
          </cell>
          <cell r="CX205">
            <v>5360779</v>
          </cell>
          <cell r="CY205">
            <v>120</v>
          </cell>
          <cell r="CZ205">
            <v>895.4</v>
          </cell>
          <cell r="DA205">
            <v>119</v>
          </cell>
          <cell r="DB205">
            <v>5883</v>
          </cell>
          <cell r="DC205">
            <v>185</v>
          </cell>
          <cell r="DD205">
            <v>5414387</v>
          </cell>
          <cell r="DE205">
            <v>119</v>
          </cell>
          <cell r="DF205">
            <v>53608</v>
          </cell>
          <cell r="DG205">
            <v>161</v>
          </cell>
          <cell r="DH205">
            <v>146749</v>
          </cell>
          <cell r="DI205">
            <v>49</v>
          </cell>
          <cell r="DJ205" t="str">
            <v>101</v>
          </cell>
          <cell r="DK205">
            <v>1004.1</v>
          </cell>
          <cell r="DL205">
            <v>974</v>
          </cell>
          <cell r="DM205">
            <v>985.9</v>
          </cell>
          <cell r="DN205">
            <v>980.6</v>
          </cell>
          <cell r="DO205">
            <v>969.9</v>
          </cell>
          <cell r="DP205">
            <v>992.4</v>
          </cell>
          <cell r="DQ205">
            <v>995.2</v>
          </cell>
          <cell r="DR205">
            <v>117</v>
          </cell>
          <cell r="DS205">
            <v>991.6</v>
          </cell>
          <cell r="DT205">
            <v>115</v>
          </cell>
          <cell r="DU205">
            <v>951.3</v>
          </cell>
          <cell r="DV205">
            <v>121</v>
          </cell>
          <cell r="DW205">
            <v>929.4</v>
          </cell>
          <cell r="DX205">
            <v>123</v>
          </cell>
          <cell r="DY205">
            <v>930.6</v>
          </cell>
          <cell r="DZ205">
            <v>124</v>
          </cell>
          <cell r="EA205">
            <v>905.8</v>
          </cell>
          <cell r="EB205">
            <v>126</v>
          </cell>
          <cell r="EC205">
            <v>929.8</v>
          </cell>
          <cell r="ED205">
            <v>119</v>
          </cell>
          <cell r="EE205">
            <v>929.4</v>
          </cell>
          <cell r="EF205">
            <v>119</v>
          </cell>
          <cell r="EG205">
            <v>895.4</v>
          </cell>
          <cell r="EH205">
            <v>119</v>
          </cell>
          <cell r="EI205">
            <v>4206.7779763234312</v>
          </cell>
          <cell r="EJ205">
            <v>192</v>
          </cell>
          <cell r="EK205">
            <v>3066.1358052267142</v>
          </cell>
          <cell r="EL205">
            <v>243</v>
          </cell>
          <cell r="EM205">
            <v>1480535</v>
          </cell>
          <cell r="EN205">
            <v>1474.4895926700528</v>
          </cell>
          <cell r="EO205">
            <v>1265185</v>
          </cell>
          <cell r="EP205">
            <v>1298.9579055441479</v>
          </cell>
          <cell r="EQ205">
            <v>1457839</v>
          </cell>
          <cell r="ER205">
            <v>1478.688507962268</v>
          </cell>
          <cell r="ES205">
            <v>1305401</v>
          </cell>
          <cell r="ET205">
            <v>1331.2267999184173</v>
          </cell>
          <cell r="EU205">
            <v>1163568</v>
          </cell>
          <cell r="EV205">
            <v>1199.6783173523045</v>
          </cell>
          <cell r="EW205">
            <v>1272276</v>
          </cell>
          <cell r="EX205">
            <v>1282.019347037485</v>
          </cell>
          <cell r="EY205">
            <v>1588846</v>
          </cell>
          <cell r="EZ205">
            <v>1596.5092443729902</v>
          </cell>
          <cell r="FA205">
            <v>1647474</v>
          </cell>
          <cell r="FB205">
            <v>1655.4200160771704</v>
          </cell>
          <cell r="FC205">
            <v>1636835</v>
          </cell>
          <cell r="FD205">
            <v>1650.7008874546189</v>
          </cell>
          <cell r="FE205">
            <v>1510607</v>
          </cell>
          <cell r="FF205">
            <v>1587.9396615158205</v>
          </cell>
          <cell r="FG205">
            <v>1633462</v>
          </cell>
          <cell r="FH205">
            <v>1757.5446524639553</v>
          </cell>
          <cell r="FI205">
            <v>1456795</v>
          </cell>
          <cell r="FJ205">
            <v>1565.4362776703201</v>
          </cell>
          <cell r="FK205">
            <v>1174228</v>
          </cell>
          <cell r="FL205">
            <v>1263.4258661502045</v>
          </cell>
          <cell r="FM205">
            <v>839683</v>
          </cell>
          <cell r="FN205">
            <v>937.77417913781551</v>
          </cell>
          <cell r="FO205">
            <v>0.23330252121497866</v>
          </cell>
          <cell r="FP205">
            <v>0.1760931383963448</v>
          </cell>
          <cell r="FQ205">
            <v>0.21232673906866237</v>
          </cell>
          <cell r="FR205">
            <v>0.17769360304880283</v>
          </cell>
          <cell r="FS205">
            <v>0.15936447490659542</v>
          </cell>
          <cell r="FT205">
            <v>0.17228003515266901</v>
          </cell>
          <cell r="FU205">
            <v>0.19842493527772817</v>
          </cell>
          <cell r="FV205">
            <v>0.25326100791939299</v>
          </cell>
          <cell r="FW205">
            <v>0.23694143062778872</v>
          </cell>
          <cell r="FX205">
            <v>0.21756633322781047</v>
          </cell>
          <cell r="FY205">
            <v>0.2250765188402454</v>
          </cell>
          <cell r="FZ205">
            <v>0.1986002413906425</v>
          </cell>
          <cell r="GA205">
            <v>0.15470414821732159</v>
          </cell>
          <cell r="GB205">
            <v>0.1010107925317948</v>
          </cell>
          <cell r="GC205">
            <v>4865453</v>
          </cell>
          <cell r="GD205">
            <v>5919564</v>
          </cell>
          <cell r="GE205">
            <v>5408178</v>
          </cell>
          <cell r="GF205">
            <v>6040958</v>
          </cell>
          <cell r="GG205">
            <v>6137733</v>
          </cell>
          <cell r="GH205">
            <v>6112654</v>
          </cell>
          <cell r="GI205">
            <v>6418444</v>
          </cell>
          <cell r="GJ205">
            <v>6505044</v>
          </cell>
          <cell r="GK205">
            <v>6908184</v>
          </cell>
          <cell r="GL205">
            <v>6943202</v>
          </cell>
          <cell r="GM205">
            <v>7257363</v>
          </cell>
          <cell r="GN205">
            <v>7335313.3399999999</v>
          </cell>
          <cell r="GO205">
            <v>7872719</v>
          </cell>
          <cell r="GP205">
            <v>8312804.7899999991</v>
          </cell>
          <cell r="GQ205">
            <v>0.10433652389071416</v>
          </cell>
          <cell r="GR205">
            <v>0.11008873046250703</v>
          </cell>
          <cell r="GS205">
            <v>0.11092986355051523</v>
          </cell>
          <cell r="GT205">
            <v>7.9828738506497215E-2</v>
          </cell>
          <cell r="GU205">
            <v>2.2739158610830989E-2</v>
          </cell>
          <cell r="GV205">
            <v>-6.6191406081112902E-2</v>
          </cell>
          <cell r="GW205">
            <v>4.1195946027981802E-2</v>
          </cell>
          <cell r="GX205">
            <v>-1.8535535356477034E-2</v>
          </cell>
          <cell r="GY205">
            <v>-6.8629916983353675E-2</v>
          </cell>
          <cell r="GZ205">
            <v>14.052941176470588</v>
          </cell>
          <cell r="HA205">
            <v>13.207246376811593</v>
          </cell>
          <cell r="HB205">
            <v>13.319402985074626</v>
          </cell>
          <cell r="HC205">
            <v>13.793846153846154</v>
          </cell>
          <cell r="HD205">
            <v>13.279389312977099</v>
          </cell>
          <cell r="HE205">
            <v>13.512121212121212</v>
          </cell>
          <cell r="HF205">
            <v>12.817391304347826</v>
          </cell>
          <cell r="HG205">
            <v>14.521875</v>
          </cell>
          <cell r="HH205">
            <v>4356</v>
          </cell>
          <cell r="HI205" t="str">
            <v>Y</v>
          </cell>
        </row>
        <row r="206">
          <cell r="A206">
            <v>201</v>
          </cell>
          <cell r="B206">
            <v>4149</v>
          </cell>
          <cell r="C206" t="str">
            <v>MOC-Floyd Valley</v>
          </cell>
          <cell r="D206">
            <v>11.256127977554454</v>
          </cell>
          <cell r="E206">
            <v>248</v>
          </cell>
          <cell r="F206">
            <v>5.4</v>
          </cell>
          <cell r="G206">
            <v>1</v>
          </cell>
          <cell r="H206">
            <v>4.3628490161320785</v>
          </cell>
          <cell r="I206">
            <v>199</v>
          </cell>
          <cell r="J206">
            <v>0.16015171611227891</v>
          </cell>
          <cell r="K206">
            <v>243</v>
          </cell>
          <cell r="L206">
            <v>1.3331260554453495</v>
          </cell>
          <cell r="M206">
            <v>225</v>
          </cell>
          <cell r="N206">
            <v>0</v>
          </cell>
          <cell r="O206">
            <v>6</v>
          </cell>
          <cell r="P206">
            <v>9.0262085220461141E-2</v>
          </cell>
          <cell r="Q206">
            <v>280</v>
          </cell>
          <cell r="R206">
            <v>0</v>
          </cell>
          <cell r="S206">
            <v>8</v>
          </cell>
          <cell r="T206">
            <v>11.346390062774915</v>
          </cell>
          <cell r="U206">
            <v>273</v>
          </cell>
          <cell r="V206">
            <v>0.49743999999999999</v>
          </cell>
          <cell r="W206">
            <v>292</v>
          </cell>
          <cell r="X206">
            <v>0</v>
          </cell>
          <cell r="Y206">
            <v>1</v>
          </cell>
          <cell r="Z206">
            <v>0.6</v>
          </cell>
          <cell r="AA206">
            <v>166</v>
          </cell>
          <cell r="AB206">
            <v>0.33</v>
          </cell>
          <cell r="AC206">
            <v>1</v>
          </cell>
          <cell r="AD206">
            <v>0.92999999999999994</v>
          </cell>
          <cell r="AE206">
            <v>158</v>
          </cell>
          <cell r="AF206">
            <v>0</v>
          </cell>
          <cell r="AG206">
            <v>19</v>
          </cell>
          <cell r="AH206">
            <v>0</v>
          </cell>
          <cell r="AI206">
            <v>184</v>
          </cell>
          <cell r="AJ206">
            <v>1.4274399999999998</v>
          </cell>
          <cell r="AK206">
            <v>280</v>
          </cell>
          <cell r="AL206">
            <v>12.77383</v>
          </cell>
          <cell r="AM206">
            <v>300</v>
          </cell>
          <cell r="AN206">
            <v>5169252</v>
          </cell>
          <cell r="AO206">
            <v>78</v>
          </cell>
          <cell r="AP206">
            <v>402062504</v>
          </cell>
          <cell r="AQ206">
            <v>56</v>
          </cell>
          <cell r="AR206">
            <v>7.0000000000000007E-2</v>
          </cell>
          <cell r="AS206">
            <v>8.0279496601012731E-2</v>
          </cell>
          <cell r="AT206">
            <v>0</v>
          </cell>
          <cell r="AU206">
            <v>7.0000000000000007E-2</v>
          </cell>
          <cell r="AV206">
            <v>585894</v>
          </cell>
          <cell r="AW206">
            <v>18</v>
          </cell>
          <cell r="AX206">
            <v>0</v>
          </cell>
          <cell r="AY206">
            <v>89</v>
          </cell>
          <cell r="AZ206">
            <v>2011</v>
          </cell>
          <cell r="BA206">
            <v>2013</v>
          </cell>
          <cell r="BB206">
            <v>35887340</v>
          </cell>
          <cell r="BC206">
            <v>56</v>
          </cell>
          <cell r="BD206">
            <v>437949844</v>
          </cell>
          <cell r="BE206">
            <v>56</v>
          </cell>
          <cell r="BF206">
            <v>1342.2</v>
          </cell>
          <cell r="BG206">
            <v>80</v>
          </cell>
          <cell r="BH206">
            <v>299554.8383251378</v>
          </cell>
          <cell r="BI206">
            <v>149</v>
          </cell>
          <cell r="BJ206">
            <v>26737.699299657277</v>
          </cell>
          <cell r="BK206">
            <v>51</v>
          </cell>
          <cell r="BL206">
            <v>326292.53762479511</v>
          </cell>
          <cell r="BM206">
            <v>136</v>
          </cell>
          <cell r="BN206">
            <v>8.1943949727722704E-2</v>
          </cell>
          <cell r="BO206">
            <v>56</v>
          </cell>
          <cell r="BP206">
            <v>2171138</v>
          </cell>
          <cell r="BQ206">
            <v>57</v>
          </cell>
          <cell r="BR206">
            <v>1754138</v>
          </cell>
          <cell r="BS206">
            <v>66</v>
          </cell>
          <cell r="BT206">
            <v>64391</v>
          </cell>
          <cell r="BU206">
            <v>192</v>
          </cell>
          <cell r="BV206">
            <v>536000</v>
          </cell>
          <cell r="BW206">
            <v>85</v>
          </cell>
          <cell r="BX206">
            <v>0</v>
          </cell>
          <cell r="BY206">
            <v>6</v>
          </cell>
          <cell r="BZ206">
            <v>4525667</v>
          </cell>
          <cell r="CA206">
            <v>68</v>
          </cell>
          <cell r="CB206">
            <v>36291</v>
          </cell>
          <cell r="CC206">
            <v>212</v>
          </cell>
          <cell r="CD206">
            <v>200000</v>
          </cell>
          <cell r="CE206">
            <v>128</v>
          </cell>
          <cell r="CF206">
            <v>0</v>
          </cell>
          <cell r="CG206">
            <v>2</v>
          </cell>
          <cell r="CH206">
            <v>262770</v>
          </cell>
          <cell r="CI206">
            <v>61</v>
          </cell>
          <cell r="CJ206">
            <v>144524</v>
          </cell>
          <cell r="CK206">
            <v>50</v>
          </cell>
          <cell r="CL206">
            <v>407294</v>
          </cell>
          <cell r="CM206">
            <v>50</v>
          </cell>
          <cell r="CN206">
            <v>0</v>
          </cell>
          <cell r="CO206">
            <v>19</v>
          </cell>
          <cell r="CP206">
            <v>0</v>
          </cell>
          <cell r="CQ206">
            <v>185</v>
          </cell>
          <cell r="CR206">
            <v>5169252</v>
          </cell>
          <cell r="CS206">
            <v>78</v>
          </cell>
          <cell r="CT206">
            <v>1342.2</v>
          </cell>
          <cell r="CU206">
            <v>80</v>
          </cell>
          <cell r="CV206">
            <v>5808</v>
          </cell>
          <cell r="CW206">
            <v>115</v>
          </cell>
          <cell r="CX206">
            <v>7795498</v>
          </cell>
          <cell r="CY206">
            <v>80</v>
          </cell>
          <cell r="CZ206">
            <v>1350.2</v>
          </cell>
          <cell r="DA206">
            <v>77</v>
          </cell>
          <cell r="DB206">
            <v>5923</v>
          </cell>
          <cell r="DC206">
            <v>115</v>
          </cell>
          <cell r="DD206">
            <v>7997235</v>
          </cell>
          <cell r="DE206">
            <v>79</v>
          </cell>
          <cell r="DF206">
            <v>201737</v>
          </cell>
          <cell r="DG206">
            <v>57</v>
          </cell>
          <cell r="DH206">
            <v>0</v>
          </cell>
          <cell r="DI206">
            <v>223</v>
          </cell>
          <cell r="DJ206" t="str">
            <v>No Guar</v>
          </cell>
          <cell r="DK206">
            <v>1438</v>
          </cell>
          <cell r="DL206">
            <v>1467.8</v>
          </cell>
          <cell r="DM206">
            <v>1423.4</v>
          </cell>
          <cell r="DN206">
            <v>1428.6</v>
          </cell>
          <cell r="DO206">
            <v>1417.2</v>
          </cell>
          <cell r="DP206">
            <v>1408.8</v>
          </cell>
          <cell r="DQ206">
            <v>1377.9</v>
          </cell>
          <cell r="DR206">
            <v>80</v>
          </cell>
          <cell r="DS206">
            <v>1356.8</v>
          </cell>
          <cell r="DT206">
            <v>82</v>
          </cell>
          <cell r="DU206">
            <v>1350.3</v>
          </cell>
          <cell r="DV206">
            <v>81</v>
          </cell>
          <cell r="DW206">
            <v>1300.5999999999999</v>
          </cell>
          <cell r="DX206">
            <v>84</v>
          </cell>
          <cell r="DY206">
            <v>1315.6</v>
          </cell>
          <cell r="DZ206">
            <v>86</v>
          </cell>
          <cell r="EA206">
            <v>1322.5</v>
          </cell>
          <cell r="EB206">
            <v>85</v>
          </cell>
          <cell r="EC206">
            <v>1324</v>
          </cell>
          <cell r="ED206">
            <v>85</v>
          </cell>
          <cell r="EE206">
            <v>1342.2</v>
          </cell>
          <cell r="EF206">
            <v>80</v>
          </cell>
          <cell r="EG206">
            <v>1350.2</v>
          </cell>
          <cell r="EH206">
            <v>77</v>
          </cell>
          <cell r="EI206">
            <v>3828.508369130499</v>
          </cell>
          <cell r="EJ206">
            <v>241</v>
          </cell>
          <cell r="EK206">
            <v>3351.8493556510148</v>
          </cell>
          <cell r="EL206">
            <v>192</v>
          </cell>
          <cell r="EM206">
            <v>779593</v>
          </cell>
          <cell r="EN206">
            <v>542.13699582753827</v>
          </cell>
          <cell r="EO206">
            <v>410647</v>
          </cell>
          <cell r="EP206">
            <v>279.77040468728711</v>
          </cell>
          <cell r="EQ206">
            <v>471703</v>
          </cell>
          <cell r="ER206">
            <v>331.39173809189265</v>
          </cell>
          <cell r="ES206">
            <v>555971</v>
          </cell>
          <cell r="ET206">
            <v>389.17191656166881</v>
          </cell>
          <cell r="EU206">
            <v>563912</v>
          </cell>
          <cell r="EV206">
            <v>397.90572960767707</v>
          </cell>
          <cell r="EW206">
            <v>722278</v>
          </cell>
          <cell r="EX206">
            <v>512.6902328222601</v>
          </cell>
          <cell r="EY206">
            <v>912908</v>
          </cell>
          <cell r="EZ206">
            <v>662.5357427970099</v>
          </cell>
          <cell r="FA206">
            <v>1069643</v>
          </cell>
          <cell r="FB206">
            <v>776.28492633717974</v>
          </cell>
          <cell r="FC206">
            <v>1455443</v>
          </cell>
          <cell r="FD206">
            <v>1072.7026827830189</v>
          </cell>
          <cell r="FE206">
            <v>1772459</v>
          </cell>
          <cell r="FF206">
            <v>1312.6408946160113</v>
          </cell>
          <cell r="FG206">
            <v>1630779</v>
          </cell>
          <cell r="FH206">
            <v>1253.8666769183455</v>
          </cell>
          <cell r="FI206">
            <v>1459928</v>
          </cell>
          <cell r="FJ206">
            <v>1109.7050775311645</v>
          </cell>
          <cell r="FK206">
            <v>1422833</v>
          </cell>
          <cell r="FL206">
            <v>1060.075249590225</v>
          </cell>
          <cell r="FM206">
            <v>1448559</v>
          </cell>
          <cell r="FN206">
            <v>1072.847726262776</v>
          </cell>
          <cell r="FO206">
            <v>0.10204119564140392</v>
          </cell>
          <cell r="FP206">
            <v>5.1818245026314373E-2</v>
          </cell>
          <cell r="FQ206">
            <v>5.8895991239948133E-2</v>
          </cell>
          <cell r="FR206">
            <v>6.7899315207015781E-2</v>
          </cell>
          <cell r="FS206">
            <v>6.6368706273233408E-2</v>
          </cell>
          <cell r="FT206">
            <v>7.9895861206385713E-2</v>
          </cell>
          <cell r="FU206">
            <v>9.5608498933538386E-2</v>
          </cell>
          <cell r="FV206">
            <v>0.12303450049609804</v>
          </cell>
          <cell r="FW206">
            <v>0.16098232819316335</v>
          </cell>
          <cell r="FX206">
            <v>0.18986855114893217</v>
          </cell>
          <cell r="FY206">
            <v>0.14982765188160707</v>
          </cell>
          <cell r="FZ206">
            <v>0.13634711810597192</v>
          </cell>
          <cell r="GA206">
            <v>0.12437357921691218</v>
          </cell>
          <cell r="GB206">
            <v>0.11890739389630531</v>
          </cell>
          <cell r="GC206">
            <v>6860390</v>
          </cell>
          <cell r="GD206">
            <v>7514110</v>
          </cell>
          <cell r="GE206">
            <v>7537382</v>
          </cell>
          <cell r="GF206">
            <v>7632197</v>
          </cell>
          <cell r="GG206">
            <v>7932743</v>
          </cell>
          <cell r="GH206">
            <v>8317965</v>
          </cell>
          <cell r="GI206">
            <v>8635490</v>
          </cell>
          <cell r="GJ206">
            <v>8693846</v>
          </cell>
          <cell r="GK206">
            <v>9041011</v>
          </cell>
          <cell r="GL206">
            <v>9335190</v>
          </cell>
          <cell r="GM206">
            <v>10884366</v>
          </cell>
          <cell r="GN206">
            <v>10707435.699999999</v>
          </cell>
          <cell r="GO206">
            <v>11477089</v>
          </cell>
          <cell r="GP206">
            <v>12182244.959999999</v>
          </cell>
          <cell r="GQ206">
            <v>2.1012012643415821E-3</v>
          </cell>
          <cell r="GR206">
            <v>1.0932008757213651E-2</v>
          </cell>
          <cell r="GS206">
            <v>2.8499991039791277E-2</v>
          </cell>
          <cell r="GT206">
            <v>8.1940129288584126E-3</v>
          </cell>
          <cell r="GU206">
            <v>5.5720644966018806E-2</v>
          </cell>
          <cell r="GV206">
            <v>6.3058736461829218E-2</v>
          </cell>
          <cell r="GW206">
            <v>7.1143132027370493E-2</v>
          </cell>
          <cell r="GX206">
            <v>9.2272298828597429E-2</v>
          </cell>
          <cell r="GY206">
            <v>7.3702875576414612E-2</v>
          </cell>
          <cell r="GZ206">
            <v>13.473747254941104</v>
          </cell>
          <cell r="HA206">
            <v>13.398882012377719</v>
          </cell>
          <cell r="HB206">
            <v>13.122521606507371</v>
          </cell>
          <cell r="HC206">
            <v>13.288821446636318</v>
          </cell>
          <cell r="HD206">
            <v>13.137565613548579</v>
          </cell>
          <cell r="HE206">
            <v>13.011336572354006</v>
          </cell>
          <cell r="HF206">
            <v>12.885855847433861</v>
          </cell>
          <cell r="HG206">
            <v>12.54392523364486</v>
          </cell>
          <cell r="HH206">
            <v>4149</v>
          </cell>
          <cell r="HI206" t="str">
            <v>Y</v>
          </cell>
        </row>
        <row r="207">
          <cell r="A207">
            <v>202</v>
          </cell>
          <cell r="B207">
            <v>4437</v>
          </cell>
          <cell r="C207" t="str">
            <v>Montezuma</v>
          </cell>
          <cell r="D207">
            <v>9.8904926045903139</v>
          </cell>
          <cell r="E207">
            <v>314</v>
          </cell>
          <cell r="F207">
            <v>5.4</v>
          </cell>
          <cell r="G207">
            <v>1</v>
          </cell>
          <cell r="H207">
            <v>3.2177854953337102</v>
          </cell>
          <cell r="I207">
            <v>327</v>
          </cell>
          <cell r="J207">
            <v>0.28807312156486564</v>
          </cell>
          <cell r="K207">
            <v>212</v>
          </cell>
          <cell r="L207">
            <v>0.9846358540242437</v>
          </cell>
          <cell r="M207">
            <v>259</v>
          </cell>
          <cell r="N207">
            <v>0</v>
          </cell>
          <cell r="O207">
            <v>6</v>
          </cell>
          <cell r="P207">
            <v>4.9285500111431686E-2</v>
          </cell>
          <cell r="Q207">
            <v>310</v>
          </cell>
          <cell r="R207">
            <v>0</v>
          </cell>
          <cell r="S207">
            <v>8</v>
          </cell>
          <cell r="T207">
            <v>9.9397781047017464</v>
          </cell>
          <cell r="U207">
            <v>323</v>
          </cell>
          <cell r="V207">
            <v>0.89512000000000003</v>
          </cell>
          <cell r="W207">
            <v>163</v>
          </cell>
          <cell r="X207">
            <v>0</v>
          </cell>
          <cell r="Y207">
            <v>1</v>
          </cell>
          <cell r="Z207">
            <v>0</v>
          </cell>
          <cell r="AA207">
            <v>249</v>
          </cell>
          <cell r="AB207">
            <v>0.33</v>
          </cell>
          <cell r="AC207">
            <v>1</v>
          </cell>
          <cell r="AD207">
            <v>0.33</v>
          </cell>
          <cell r="AE207">
            <v>244</v>
          </cell>
          <cell r="AF207">
            <v>0</v>
          </cell>
          <cell r="AG207">
            <v>19</v>
          </cell>
          <cell r="AH207">
            <v>0</v>
          </cell>
          <cell r="AI207">
            <v>184</v>
          </cell>
          <cell r="AJ207">
            <v>1.22512</v>
          </cell>
          <cell r="AK207">
            <v>304</v>
          </cell>
          <cell r="AL207">
            <v>11.164899999999999</v>
          </cell>
          <cell r="AM207">
            <v>350</v>
          </cell>
          <cell r="AN207">
            <v>2494692</v>
          </cell>
          <cell r="AO207">
            <v>204</v>
          </cell>
          <cell r="AP207">
            <v>223432855</v>
          </cell>
          <cell r="AQ207">
            <v>132</v>
          </cell>
          <cell r="AR207">
            <v>0.09</v>
          </cell>
          <cell r="AS207">
            <v>8.7447300948986867E-2</v>
          </cell>
          <cell r="AT207">
            <v>0</v>
          </cell>
          <cell r="AU207">
            <v>0.09</v>
          </cell>
          <cell r="AV207">
            <v>254133</v>
          </cell>
          <cell r="AW207">
            <v>93</v>
          </cell>
          <cell r="AX207">
            <v>0</v>
          </cell>
          <cell r="AY207">
            <v>89</v>
          </cell>
          <cell r="AZ207">
            <v>0</v>
          </cell>
          <cell r="BA207">
            <v>2011</v>
          </cell>
          <cell r="BB207">
            <v>260500</v>
          </cell>
          <cell r="BC207">
            <v>255</v>
          </cell>
          <cell r="BD207">
            <v>223693355</v>
          </cell>
          <cell r="BE207">
            <v>146</v>
          </cell>
          <cell r="BF207">
            <v>539</v>
          </cell>
          <cell r="BG207">
            <v>218</v>
          </cell>
          <cell r="BH207">
            <v>414532.19851576997</v>
          </cell>
          <cell r="BI207">
            <v>42</v>
          </cell>
          <cell r="BJ207">
            <v>483.30241187384047</v>
          </cell>
          <cell r="BK207">
            <v>255</v>
          </cell>
          <cell r="BL207">
            <v>415015.50092764379</v>
          </cell>
          <cell r="BM207">
            <v>50</v>
          </cell>
          <cell r="BN207">
            <v>1.1645406275032175E-3</v>
          </cell>
          <cell r="BO207">
            <v>258</v>
          </cell>
          <cell r="BP207">
            <v>1206537</v>
          </cell>
          <cell r="BQ207">
            <v>135</v>
          </cell>
          <cell r="BR207">
            <v>718959</v>
          </cell>
          <cell r="BS207">
            <v>202</v>
          </cell>
          <cell r="BT207">
            <v>64365</v>
          </cell>
          <cell r="BU207">
            <v>193</v>
          </cell>
          <cell r="BV207">
            <v>220000</v>
          </cell>
          <cell r="BW207">
            <v>228</v>
          </cell>
          <cell r="BX207">
            <v>0</v>
          </cell>
          <cell r="BY207">
            <v>6</v>
          </cell>
          <cell r="BZ207">
            <v>2209861</v>
          </cell>
          <cell r="CA207">
            <v>178</v>
          </cell>
          <cell r="CB207">
            <v>11012</v>
          </cell>
          <cell r="CC207">
            <v>297</v>
          </cell>
          <cell r="CD207">
            <v>200000</v>
          </cell>
          <cell r="CE207">
            <v>128</v>
          </cell>
          <cell r="CF207">
            <v>0</v>
          </cell>
          <cell r="CG207">
            <v>2</v>
          </cell>
          <cell r="CH207">
            <v>0</v>
          </cell>
          <cell r="CI207">
            <v>249</v>
          </cell>
          <cell r="CJ207">
            <v>73819</v>
          </cell>
          <cell r="CK207">
            <v>137</v>
          </cell>
          <cell r="CL207">
            <v>73819</v>
          </cell>
          <cell r="CM207">
            <v>253</v>
          </cell>
          <cell r="CN207">
            <v>0</v>
          </cell>
          <cell r="CO207">
            <v>19</v>
          </cell>
          <cell r="CP207">
            <v>0</v>
          </cell>
          <cell r="CQ207">
            <v>185</v>
          </cell>
          <cell r="CR207">
            <v>2494692</v>
          </cell>
          <cell r="CS207">
            <v>204</v>
          </cell>
          <cell r="CT207">
            <v>539</v>
          </cell>
          <cell r="CU207">
            <v>218</v>
          </cell>
          <cell r="CV207">
            <v>5768</v>
          </cell>
          <cell r="CW207">
            <v>184</v>
          </cell>
          <cell r="CX207">
            <v>3108952</v>
          </cell>
          <cell r="CY207">
            <v>225</v>
          </cell>
          <cell r="CZ207">
            <v>526</v>
          </cell>
          <cell r="DA207">
            <v>222</v>
          </cell>
          <cell r="DB207">
            <v>5883</v>
          </cell>
          <cell r="DC207">
            <v>185</v>
          </cell>
          <cell r="DD207">
            <v>3140042</v>
          </cell>
          <cell r="DE207">
            <v>224</v>
          </cell>
          <cell r="DF207">
            <v>31090</v>
          </cell>
          <cell r="DG207">
            <v>216</v>
          </cell>
          <cell r="DH207">
            <v>45584</v>
          </cell>
          <cell r="DI207">
            <v>156</v>
          </cell>
          <cell r="DJ207" t="str">
            <v>101</v>
          </cell>
          <cell r="DK207">
            <v>627.6</v>
          </cell>
          <cell r="DL207">
            <v>592.4</v>
          </cell>
          <cell r="DM207">
            <v>585.9</v>
          </cell>
          <cell r="DN207">
            <v>555.70000000000005</v>
          </cell>
          <cell r="DO207">
            <v>558.20000000000005</v>
          </cell>
          <cell r="DP207">
            <v>552.4</v>
          </cell>
          <cell r="DQ207">
            <v>552.5</v>
          </cell>
          <cell r="DR207">
            <v>228</v>
          </cell>
          <cell r="DS207">
            <v>569.6</v>
          </cell>
          <cell r="DT207">
            <v>222</v>
          </cell>
          <cell r="DU207">
            <v>553.9</v>
          </cell>
          <cell r="DV207">
            <v>228</v>
          </cell>
          <cell r="DW207">
            <v>538.79999999999995</v>
          </cell>
          <cell r="DX207">
            <v>234</v>
          </cell>
          <cell r="DY207">
            <v>516.6</v>
          </cell>
          <cell r="DZ207">
            <v>240</v>
          </cell>
          <cell r="EA207">
            <v>514.29999999999995</v>
          </cell>
          <cell r="EB207">
            <v>239</v>
          </cell>
          <cell r="EC207">
            <v>485.2</v>
          </cell>
          <cell r="ED207">
            <v>247</v>
          </cell>
          <cell r="EE207">
            <v>487</v>
          </cell>
          <cell r="EF207">
            <v>240</v>
          </cell>
          <cell r="EG207">
            <v>526</v>
          </cell>
          <cell r="EH207">
            <v>222</v>
          </cell>
          <cell r="EI207">
            <v>4742.7604562737642</v>
          </cell>
          <cell r="EJ207">
            <v>124</v>
          </cell>
          <cell r="EK207">
            <v>4201.2566539923955</v>
          </cell>
          <cell r="EL207">
            <v>73</v>
          </cell>
          <cell r="EM207">
            <v>492727</v>
          </cell>
          <cell r="EN207">
            <v>785.09719566602928</v>
          </cell>
          <cell r="EO207">
            <v>479751</v>
          </cell>
          <cell r="EP207">
            <v>809.84301147873066</v>
          </cell>
          <cell r="EQ207">
            <v>420707</v>
          </cell>
          <cell r="ER207">
            <v>718.05256869773007</v>
          </cell>
          <cell r="ES207">
            <v>523151</v>
          </cell>
          <cell r="ET207">
            <v>941.42702897246704</v>
          </cell>
          <cell r="EU207">
            <v>462957</v>
          </cell>
          <cell r="EV207">
            <v>829.37477606592608</v>
          </cell>
          <cell r="EW207">
            <v>213398</v>
          </cell>
          <cell r="EX207">
            <v>386.31064446053585</v>
          </cell>
          <cell r="EY207">
            <v>279650</v>
          </cell>
          <cell r="EZ207">
            <v>506.15384615384613</v>
          </cell>
          <cell r="FA207">
            <v>322183</v>
          </cell>
          <cell r="FB207">
            <v>583.13665158371043</v>
          </cell>
          <cell r="FC207">
            <v>403192</v>
          </cell>
          <cell r="FD207">
            <v>707.85112359550556</v>
          </cell>
          <cell r="FE207">
            <v>421233</v>
          </cell>
          <cell r="FF207">
            <v>760.48564722874164</v>
          </cell>
          <cell r="FG207">
            <v>501811</v>
          </cell>
          <cell r="FH207">
            <v>931.34929472902752</v>
          </cell>
          <cell r="FI207">
            <v>465851</v>
          </cell>
          <cell r="FJ207">
            <v>901.76345334881921</v>
          </cell>
          <cell r="FK207">
            <v>627712</v>
          </cell>
          <cell r="FL207">
            <v>1288.9363449691991</v>
          </cell>
          <cell r="FM207">
            <v>554034</v>
          </cell>
          <cell r="FN207">
            <v>1053.2965779467681</v>
          </cell>
          <cell r="FO207">
            <v>0.12335972724648486</v>
          </cell>
          <cell r="FP207">
            <v>0.12620778427471385</v>
          </cell>
          <cell r="FQ207">
            <v>0.10895297852079693</v>
          </cell>
          <cell r="FR207">
            <v>0.13284174912497029</v>
          </cell>
          <cell r="FS207">
            <v>0.11067141235336768</v>
          </cell>
          <cell r="FT207">
            <v>5.053663111228994E-2</v>
          </cell>
          <cell r="FU207">
            <v>6.3950608588430671E-2</v>
          </cell>
          <cell r="FV207">
            <v>7.5251628611048366E-2</v>
          </cell>
          <cell r="FW207">
            <v>9.4992576201719983E-2</v>
          </cell>
          <cell r="FX207">
            <v>9.7545279625262798E-2</v>
          </cell>
          <cell r="FY207">
            <v>0.10548920756386025</v>
          </cell>
          <cell r="FZ207">
            <v>9.8939908885597755E-2</v>
          </cell>
          <cell r="GA207">
            <v>0.13245563021677825</v>
          </cell>
          <cell r="GB207">
            <v>0.11607342164646187</v>
          </cell>
          <cell r="GC207">
            <v>3501502</v>
          </cell>
          <cell r="GD207">
            <v>3321528</v>
          </cell>
          <cell r="GE207">
            <v>3440656</v>
          </cell>
          <cell r="GF207">
            <v>3415001</v>
          </cell>
          <cell r="GG207">
            <v>3720210</v>
          </cell>
          <cell r="GH207">
            <v>4009242</v>
          </cell>
          <cell r="GI207">
            <v>4093256</v>
          </cell>
          <cell r="GJ207">
            <v>4281409</v>
          </cell>
          <cell r="GK207">
            <v>4244458</v>
          </cell>
          <cell r="GL207">
            <v>4318333</v>
          </cell>
          <cell r="GM207">
            <v>4756989</v>
          </cell>
          <cell r="GN207">
            <v>4708423.58</v>
          </cell>
          <cell r="GO207">
            <v>4577175</v>
          </cell>
          <cell r="GP207">
            <v>4773134.04</v>
          </cell>
          <cell r="GQ207">
            <v>-5.4941124309444866E-2</v>
          </cell>
          <cell r="GR207">
            <v>-9.181201421262869E-2</v>
          </cell>
          <cell r="GS207">
            <v>-4.1559625911658175E-2</v>
          </cell>
          <cell r="GT207">
            <v>-1.4453376075563792E-2</v>
          </cell>
          <cell r="GU207">
            <v>4.5956794007062061E-2</v>
          </cell>
          <cell r="GV207">
            <v>8.9987210397469944E-2</v>
          </cell>
          <cell r="GW207">
            <v>0.1141833272624697</v>
          </cell>
          <cell r="GX207">
            <v>0.15568654439282079</v>
          </cell>
          <cell r="GY207">
            <v>0.13601006038573787</v>
          </cell>
          <cell r="GZ207">
            <v>11.871428571428572</v>
          </cell>
          <cell r="HA207">
            <v>11.967982924226254</v>
          </cell>
          <cell r="HB207">
            <v>11.752401280683031</v>
          </cell>
          <cell r="HC207">
            <v>11.1974386339381</v>
          </cell>
          <cell r="HD207">
            <v>11.472987872105842</v>
          </cell>
          <cell r="HE207">
            <v>11.533255542590432</v>
          </cell>
          <cell r="HF207">
            <v>11.534025374855824</v>
          </cell>
          <cell r="HG207">
            <v>12.833333333333334</v>
          </cell>
          <cell r="HH207">
            <v>4437</v>
          </cell>
          <cell r="HI207" t="str">
            <v>Y</v>
          </cell>
        </row>
        <row r="208">
          <cell r="A208">
            <v>203</v>
          </cell>
          <cell r="B208">
            <v>4446</v>
          </cell>
          <cell r="C208" t="str">
            <v>Monticello</v>
          </cell>
          <cell r="D208">
            <v>10.861058756598428</v>
          </cell>
          <cell r="E208">
            <v>278</v>
          </cell>
          <cell r="F208">
            <v>5.4</v>
          </cell>
          <cell r="G208">
            <v>1</v>
          </cell>
          <cell r="H208">
            <v>5.0773357750928376</v>
          </cell>
          <cell r="I208">
            <v>103</v>
          </cell>
          <cell r="J208">
            <v>0.38372161534319532</v>
          </cell>
          <cell r="K208">
            <v>181</v>
          </cell>
          <cell r="L208">
            <v>0</v>
          </cell>
          <cell r="M208">
            <v>310</v>
          </cell>
          <cell r="N208">
            <v>0</v>
          </cell>
          <cell r="O208">
            <v>6</v>
          </cell>
          <cell r="P208">
            <v>7.30776515271198E-2</v>
          </cell>
          <cell r="Q208">
            <v>291</v>
          </cell>
          <cell r="R208">
            <v>0</v>
          </cell>
          <cell r="S208">
            <v>8</v>
          </cell>
          <cell r="T208">
            <v>10.934136408125548</v>
          </cell>
          <cell r="U208">
            <v>297</v>
          </cell>
          <cell r="V208">
            <v>0.47091</v>
          </cell>
          <cell r="W208">
            <v>301</v>
          </cell>
          <cell r="X208">
            <v>0</v>
          </cell>
          <cell r="Y208">
            <v>1</v>
          </cell>
          <cell r="Z208">
            <v>0.67</v>
          </cell>
          <cell r="AA208">
            <v>81</v>
          </cell>
          <cell r="AB208">
            <v>0.33</v>
          </cell>
          <cell r="AC208">
            <v>1</v>
          </cell>
          <cell r="AD208">
            <v>1</v>
          </cell>
          <cell r="AE208">
            <v>78</v>
          </cell>
          <cell r="AF208">
            <v>0</v>
          </cell>
          <cell r="AG208">
            <v>19</v>
          </cell>
          <cell r="AH208">
            <v>0.11393</v>
          </cell>
          <cell r="AI208">
            <v>182</v>
          </cell>
          <cell r="AJ208">
            <v>1.58484</v>
          </cell>
          <cell r="AK208">
            <v>263</v>
          </cell>
          <cell r="AL208">
            <v>12.518980000000001</v>
          </cell>
          <cell r="AM208">
            <v>312</v>
          </cell>
          <cell r="AN208">
            <v>3360242</v>
          </cell>
          <cell r="AO208">
            <v>137</v>
          </cell>
          <cell r="AP208">
            <v>265854192</v>
          </cell>
          <cell r="AQ208">
            <v>101</v>
          </cell>
          <cell r="AR208">
            <v>0.05</v>
          </cell>
          <cell r="AS208">
            <v>4.698278847998151E-2</v>
          </cell>
          <cell r="AT208">
            <v>0</v>
          </cell>
          <cell r="AU208">
            <v>0.05</v>
          </cell>
          <cell r="AV208">
            <v>241171</v>
          </cell>
          <cell r="AW208">
            <v>101</v>
          </cell>
          <cell r="AX208">
            <v>0</v>
          </cell>
          <cell r="AY208">
            <v>89</v>
          </cell>
          <cell r="AZ208">
            <v>2018</v>
          </cell>
          <cell r="BA208">
            <v>2011</v>
          </cell>
          <cell r="BB208">
            <v>28745310</v>
          </cell>
          <cell r="BC208">
            <v>64</v>
          </cell>
          <cell r="BD208">
            <v>294599502</v>
          </cell>
          <cell r="BE208">
            <v>98</v>
          </cell>
          <cell r="BF208">
            <v>1001.3</v>
          </cell>
          <cell r="BG208">
            <v>110</v>
          </cell>
          <cell r="BH208">
            <v>265509.03026066115</v>
          </cell>
          <cell r="BI208">
            <v>200</v>
          </cell>
          <cell r="BJ208">
            <v>28707.989613502446</v>
          </cell>
          <cell r="BK208">
            <v>40</v>
          </cell>
          <cell r="BL208">
            <v>294217.01987416361</v>
          </cell>
          <cell r="BM208">
            <v>175</v>
          </cell>
          <cell r="BN208">
            <v>9.7574197528684209E-2</v>
          </cell>
          <cell r="BO208">
            <v>43</v>
          </cell>
          <cell r="BP208">
            <v>1435613</v>
          </cell>
          <cell r="BQ208">
            <v>102</v>
          </cell>
          <cell r="BR208">
            <v>1349831</v>
          </cell>
          <cell r="BS208">
            <v>93</v>
          </cell>
          <cell r="BT208">
            <v>102014</v>
          </cell>
          <cell r="BU208">
            <v>137</v>
          </cell>
          <cell r="BV208">
            <v>0</v>
          </cell>
          <cell r="BW208">
            <v>310</v>
          </cell>
          <cell r="BX208">
            <v>0</v>
          </cell>
          <cell r="BY208">
            <v>6</v>
          </cell>
          <cell r="BZ208">
            <v>2887458</v>
          </cell>
          <cell r="CA208">
            <v>127</v>
          </cell>
          <cell r="CB208">
            <v>19428</v>
          </cell>
          <cell r="CC208">
            <v>257</v>
          </cell>
          <cell r="CD208">
            <v>125193</v>
          </cell>
          <cell r="CE208">
            <v>217</v>
          </cell>
          <cell r="CF208">
            <v>0</v>
          </cell>
          <cell r="CG208">
            <v>2</v>
          </cell>
          <cell r="CH208">
            <v>197382</v>
          </cell>
          <cell r="CI208">
            <v>82</v>
          </cell>
          <cell r="CJ208">
            <v>97218</v>
          </cell>
          <cell r="CK208">
            <v>88</v>
          </cell>
          <cell r="CL208">
            <v>294600</v>
          </cell>
          <cell r="CM208">
            <v>78</v>
          </cell>
          <cell r="CN208">
            <v>0</v>
          </cell>
          <cell r="CO208">
            <v>19</v>
          </cell>
          <cell r="CP208">
            <v>33563</v>
          </cell>
          <cell r="CQ208">
            <v>181</v>
          </cell>
          <cell r="CR208">
            <v>3360242</v>
          </cell>
          <cell r="CS208">
            <v>137</v>
          </cell>
          <cell r="CT208">
            <v>1001.3</v>
          </cell>
          <cell r="CU208">
            <v>110</v>
          </cell>
          <cell r="CV208">
            <v>5768</v>
          </cell>
          <cell r="CW208">
            <v>184</v>
          </cell>
          <cell r="CX208">
            <v>5803673</v>
          </cell>
          <cell r="CY208">
            <v>110</v>
          </cell>
          <cell r="CZ208">
            <v>976.6</v>
          </cell>
          <cell r="DA208">
            <v>112</v>
          </cell>
          <cell r="DB208">
            <v>5883</v>
          </cell>
          <cell r="DC208">
            <v>185</v>
          </cell>
          <cell r="DD208">
            <v>5833253</v>
          </cell>
          <cell r="DE208">
            <v>113</v>
          </cell>
          <cell r="DF208">
            <v>29580</v>
          </cell>
          <cell r="DG208">
            <v>223</v>
          </cell>
          <cell r="DH208">
            <v>87915</v>
          </cell>
          <cell r="DI208">
            <v>99</v>
          </cell>
          <cell r="DJ208" t="str">
            <v>101</v>
          </cell>
          <cell r="DK208">
            <v>1136.5999999999999</v>
          </cell>
          <cell r="DL208">
            <v>1122.5</v>
          </cell>
          <cell r="DM208">
            <v>1102.8</v>
          </cell>
          <cell r="DN208">
            <v>1096.5</v>
          </cell>
          <cell r="DO208">
            <v>1114.9000000000001</v>
          </cell>
          <cell r="DP208">
            <v>1076.7</v>
          </cell>
          <cell r="DQ208">
            <v>1096.0999999999999</v>
          </cell>
          <cell r="DR208">
            <v>104</v>
          </cell>
          <cell r="DS208">
            <v>1072</v>
          </cell>
          <cell r="DT208">
            <v>105</v>
          </cell>
          <cell r="DU208">
            <v>1040.2</v>
          </cell>
          <cell r="DV208">
            <v>108</v>
          </cell>
          <cell r="DW208">
            <v>1024.5999999999999</v>
          </cell>
          <cell r="DX208">
            <v>108</v>
          </cell>
          <cell r="DY208">
            <v>1027.4000000000001</v>
          </cell>
          <cell r="DZ208">
            <v>112</v>
          </cell>
          <cell r="EA208">
            <v>1039.0999999999999</v>
          </cell>
          <cell r="EB208">
            <v>107</v>
          </cell>
          <cell r="EC208">
            <v>1036.0999999999999</v>
          </cell>
          <cell r="ED208">
            <v>107</v>
          </cell>
          <cell r="EE208">
            <v>1001.3</v>
          </cell>
          <cell r="EF208">
            <v>110</v>
          </cell>
          <cell r="EG208">
            <v>976.6</v>
          </cell>
          <cell r="EH208">
            <v>112</v>
          </cell>
          <cell r="EI208">
            <v>3440.7556829817736</v>
          </cell>
          <cell r="EJ208">
            <v>304</v>
          </cell>
          <cell r="EK208">
            <v>2956.6434568912555</v>
          </cell>
          <cell r="EL208">
            <v>265</v>
          </cell>
          <cell r="EM208">
            <v>319320</v>
          </cell>
          <cell r="EN208">
            <v>280.94316382192505</v>
          </cell>
          <cell r="EO208">
            <v>61128</v>
          </cell>
          <cell r="EP208">
            <v>54.457015590200449</v>
          </cell>
          <cell r="EQ208">
            <v>342653</v>
          </cell>
          <cell r="ER208">
            <v>310.71182444686252</v>
          </cell>
          <cell r="ES208">
            <v>735152</v>
          </cell>
          <cell r="ET208">
            <v>670.45326037391703</v>
          </cell>
          <cell r="EU208">
            <v>824801</v>
          </cell>
          <cell r="EV208">
            <v>739.79818817831188</v>
          </cell>
          <cell r="EW208">
            <v>712332</v>
          </cell>
          <cell r="EX208">
            <v>661.58818612426853</v>
          </cell>
          <cell r="EY208">
            <v>442549</v>
          </cell>
          <cell r="EZ208">
            <v>403.74874555241314</v>
          </cell>
          <cell r="FA208">
            <v>531244</v>
          </cell>
          <cell r="FB208">
            <v>484.66745734878208</v>
          </cell>
          <cell r="FC208">
            <v>805189</v>
          </cell>
          <cell r="FD208">
            <v>751.10914179104475</v>
          </cell>
          <cell r="FE208">
            <v>1153415</v>
          </cell>
          <cell r="FF208">
            <v>1108.8396462218805</v>
          </cell>
          <cell r="FG208">
            <v>1770895</v>
          </cell>
          <cell r="FH208">
            <v>1728.3769275814955</v>
          </cell>
          <cell r="FI208">
            <v>2003481</v>
          </cell>
          <cell r="FJ208">
            <v>1950.0496398676269</v>
          </cell>
          <cell r="FK208">
            <v>2107185</v>
          </cell>
          <cell r="FL208">
            <v>2104.4492160191753</v>
          </cell>
          <cell r="FM208">
            <v>2142210</v>
          </cell>
          <cell r="FN208">
            <v>2193.5388081097685</v>
          </cell>
          <cell r="FO208">
            <v>5.4088975449919932E-2</v>
          </cell>
          <cell r="FP208">
            <v>1.018006803032637E-2</v>
          </cell>
          <cell r="FQ208">
            <v>5.3632558598907261E-2</v>
          </cell>
          <cell r="FR208">
            <v>0.10704297622200695</v>
          </cell>
          <cell r="FS208">
            <v>0.11194639500606759</v>
          </cell>
          <cell r="FT208">
            <v>9.2478353987808667E-2</v>
          </cell>
          <cell r="FU208">
            <v>5.6788780036173978E-2</v>
          </cell>
          <cell r="FV208">
            <v>7.4572493002389148E-2</v>
          </cell>
          <cell r="FW208">
            <v>0.1123035898168319</v>
          </cell>
          <cell r="FX208">
            <v>0.15767596793316616</v>
          </cell>
          <cell r="FY208">
            <v>0.22133697459035859</v>
          </cell>
          <cell r="FZ208">
            <v>0.25132594320839613</v>
          </cell>
          <cell r="GA208">
            <v>0.24154575250944232</v>
          </cell>
          <cell r="GB208">
            <v>0.2293398662622943</v>
          </cell>
          <cell r="GC208">
            <v>5584286</v>
          </cell>
          <cell r="GD208">
            <v>5943547</v>
          </cell>
          <cell r="GE208">
            <v>6046246</v>
          </cell>
          <cell r="GF208">
            <v>6132669</v>
          </cell>
          <cell r="GG208">
            <v>6543020</v>
          </cell>
          <cell r="GH208">
            <v>6990357</v>
          </cell>
          <cell r="GI208">
            <v>7350346</v>
          </cell>
          <cell r="GJ208">
            <v>7123860</v>
          </cell>
          <cell r="GK208">
            <v>7169753</v>
          </cell>
          <cell r="GL208">
            <v>7315097</v>
          </cell>
          <cell r="GM208">
            <v>8000900</v>
          </cell>
          <cell r="GN208">
            <v>7971644.21</v>
          </cell>
          <cell r="GO208">
            <v>8620047</v>
          </cell>
          <cell r="GP208">
            <v>9340765.8899999987</v>
          </cell>
          <cell r="GQ208">
            <v>4.7371787952265945E-2</v>
          </cell>
          <cell r="GR208">
            <v>-3.076179591288215E-2</v>
          </cell>
          <cell r="GS208">
            <v>2.281067892435602E-2</v>
          </cell>
          <cell r="GT208">
            <v>8.2228829073138776E-2</v>
          </cell>
          <cell r="GU208">
            <v>0.14591169921003552</v>
          </cell>
          <cell r="GV208">
            <v>0.20623591015168835</v>
          </cell>
          <cell r="GW208">
            <v>0.24556398230343893</v>
          </cell>
          <cell r="GX208">
            <v>0.24764381353212087</v>
          </cell>
          <cell r="GY208">
            <v>0.20081669180055237</v>
          </cell>
          <cell r="GZ208">
            <v>13.284927391086631</v>
          </cell>
          <cell r="HA208">
            <v>13.302453680520781</v>
          </cell>
          <cell r="HB208">
            <v>13.719115734720415</v>
          </cell>
          <cell r="HC208">
            <v>13.881741390513321</v>
          </cell>
          <cell r="HD208">
            <v>13.527848101265823</v>
          </cell>
          <cell r="HE208">
            <v>13.611569199543322</v>
          </cell>
          <cell r="HF208">
            <v>12.755015197568389</v>
          </cell>
          <cell r="HG208">
            <v>12.361728395061728</v>
          </cell>
          <cell r="HH208">
            <v>4446</v>
          </cell>
          <cell r="HI208" t="str">
            <v>Y</v>
          </cell>
        </row>
        <row r="209">
          <cell r="A209">
            <v>204</v>
          </cell>
          <cell r="B209">
            <v>4491</v>
          </cell>
          <cell r="C209" t="str">
            <v>Moravia</v>
          </cell>
          <cell r="D209">
            <v>12.101801211290594</v>
          </cell>
          <cell r="E209">
            <v>186</v>
          </cell>
          <cell r="F209">
            <v>5.4</v>
          </cell>
          <cell r="G209">
            <v>1</v>
          </cell>
          <cell r="H209">
            <v>4.548164699313884</v>
          </cell>
          <cell r="I209">
            <v>173</v>
          </cell>
          <cell r="J209">
            <v>0.92535252728965878</v>
          </cell>
          <cell r="K209">
            <v>77</v>
          </cell>
          <cell r="L209">
            <v>1.2282886045562313</v>
          </cell>
          <cell r="M209">
            <v>237</v>
          </cell>
          <cell r="N209">
            <v>0</v>
          </cell>
          <cell r="O209">
            <v>6</v>
          </cell>
          <cell r="P209">
            <v>0.1387840787576648</v>
          </cell>
          <cell r="Q209">
            <v>242</v>
          </cell>
          <cell r="R209">
            <v>0</v>
          </cell>
          <cell r="S209">
            <v>8</v>
          </cell>
          <cell r="T209">
            <v>12.240585290048259</v>
          </cell>
          <cell r="U209">
            <v>213</v>
          </cell>
          <cell r="V209">
            <v>1.00268</v>
          </cell>
          <cell r="W209">
            <v>123</v>
          </cell>
          <cell r="X209">
            <v>0</v>
          </cell>
          <cell r="Y209">
            <v>1</v>
          </cell>
          <cell r="Z209">
            <v>0</v>
          </cell>
          <cell r="AA209">
            <v>249</v>
          </cell>
          <cell r="AB209">
            <v>0.33</v>
          </cell>
          <cell r="AC209">
            <v>1</v>
          </cell>
          <cell r="AD209">
            <v>0.33</v>
          </cell>
          <cell r="AE209">
            <v>244</v>
          </cell>
          <cell r="AF209">
            <v>0</v>
          </cell>
          <cell r="AG209">
            <v>19</v>
          </cell>
          <cell r="AH209">
            <v>1.2386900000000001</v>
          </cell>
          <cell r="AI209">
            <v>108</v>
          </cell>
          <cell r="AJ209">
            <v>2.5713699999999999</v>
          </cell>
          <cell r="AK209">
            <v>148</v>
          </cell>
          <cell r="AL209">
            <v>14.811959999999999</v>
          </cell>
          <cell r="AM209">
            <v>185</v>
          </cell>
          <cell r="AN209">
            <v>1181784</v>
          </cell>
          <cell r="AO209">
            <v>330</v>
          </cell>
          <cell r="AP209">
            <v>79785809</v>
          </cell>
          <cell r="AQ209">
            <v>332</v>
          </cell>
          <cell r="AR209">
            <v>0.12</v>
          </cell>
          <cell r="AS209">
            <v>7.5651458098675503E-2</v>
          </cell>
          <cell r="AT209">
            <v>0</v>
          </cell>
          <cell r="AU209">
            <v>0.12</v>
          </cell>
          <cell r="AV209">
            <v>130194</v>
          </cell>
          <cell r="AW209">
            <v>196</v>
          </cell>
          <cell r="AX209">
            <v>0</v>
          </cell>
          <cell r="AY209">
            <v>89</v>
          </cell>
          <cell r="AZ209">
            <v>0</v>
          </cell>
          <cell r="BA209">
            <v>2011</v>
          </cell>
          <cell r="BB209">
            <v>0</v>
          </cell>
          <cell r="BC209">
            <v>267</v>
          </cell>
          <cell r="BD209">
            <v>79785809</v>
          </cell>
          <cell r="BE209">
            <v>333</v>
          </cell>
          <cell r="BF209">
            <v>318</v>
          </cell>
          <cell r="BG209">
            <v>302</v>
          </cell>
          <cell r="BH209">
            <v>250898.77044025157</v>
          </cell>
          <cell r="BI209">
            <v>232</v>
          </cell>
          <cell r="BJ209">
            <v>0</v>
          </cell>
          <cell r="BK209">
            <v>267</v>
          </cell>
          <cell r="BL209">
            <v>250898.77044025157</v>
          </cell>
          <cell r="BM209">
            <v>256</v>
          </cell>
          <cell r="BN209">
            <v>0</v>
          </cell>
          <cell r="BO209">
            <v>267</v>
          </cell>
          <cell r="BP209">
            <v>430843</v>
          </cell>
          <cell r="BQ209">
            <v>332</v>
          </cell>
          <cell r="BR209">
            <v>362879</v>
          </cell>
          <cell r="BS209">
            <v>325</v>
          </cell>
          <cell r="BT209">
            <v>73830</v>
          </cell>
          <cell r="BU209">
            <v>177</v>
          </cell>
          <cell r="BV209">
            <v>98000</v>
          </cell>
          <cell r="BW209">
            <v>291</v>
          </cell>
          <cell r="BX209">
            <v>0</v>
          </cell>
          <cell r="BY209">
            <v>6</v>
          </cell>
          <cell r="BZ209">
            <v>965552</v>
          </cell>
          <cell r="CA209">
            <v>330</v>
          </cell>
          <cell r="CB209">
            <v>11073</v>
          </cell>
          <cell r="CC209">
            <v>296</v>
          </cell>
          <cell r="CD209">
            <v>80000</v>
          </cell>
          <cell r="CE209">
            <v>283</v>
          </cell>
          <cell r="CF209">
            <v>0</v>
          </cell>
          <cell r="CG209">
            <v>2</v>
          </cell>
          <cell r="CH209">
            <v>0</v>
          </cell>
          <cell r="CI209">
            <v>249</v>
          </cell>
          <cell r="CJ209">
            <v>26329</v>
          </cell>
          <cell r="CK209">
            <v>307</v>
          </cell>
          <cell r="CL209">
            <v>26329</v>
          </cell>
          <cell r="CM209">
            <v>336</v>
          </cell>
          <cell r="CN209">
            <v>0</v>
          </cell>
          <cell r="CO209">
            <v>19</v>
          </cell>
          <cell r="CP209">
            <v>98830</v>
          </cell>
          <cell r="CQ209">
            <v>163</v>
          </cell>
          <cell r="CR209">
            <v>1181784</v>
          </cell>
          <cell r="CS209">
            <v>330</v>
          </cell>
          <cell r="CT209">
            <v>318</v>
          </cell>
          <cell r="CU209">
            <v>302</v>
          </cell>
          <cell r="CV209">
            <v>5768</v>
          </cell>
          <cell r="CW209">
            <v>184</v>
          </cell>
          <cell r="CX209">
            <v>1834224</v>
          </cell>
          <cell r="CY209">
            <v>306</v>
          </cell>
          <cell r="CZ209">
            <v>330.8</v>
          </cell>
          <cell r="DA209">
            <v>299</v>
          </cell>
          <cell r="DB209">
            <v>5883</v>
          </cell>
          <cell r="DC209">
            <v>185</v>
          </cell>
          <cell r="DD209">
            <v>1946096</v>
          </cell>
          <cell r="DE209">
            <v>303</v>
          </cell>
          <cell r="DF209">
            <v>111872</v>
          </cell>
          <cell r="DG209">
            <v>96</v>
          </cell>
          <cell r="DH209">
            <v>0</v>
          </cell>
          <cell r="DI209">
            <v>223</v>
          </cell>
          <cell r="DJ209" t="str">
            <v>No Guar</v>
          </cell>
          <cell r="DK209">
            <v>408.5</v>
          </cell>
          <cell r="DL209">
            <v>415.2</v>
          </cell>
          <cell r="DM209">
            <v>370.7</v>
          </cell>
          <cell r="DN209">
            <v>386.7</v>
          </cell>
          <cell r="DO209">
            <v>333</v>
          </cell>
          <cell r="DP209">
            <v>334.2</v>
          </cell>
          <cell r="DQ209">
            <v>324.39999999999998</v>
          </cell>
          <cell r="DR209">
            <v>322</v>
          </cell>
          <cell r="DS209">
            <v>324.39999999999998</v>
          </cell>
          <cell r="DT209">
            <v>317</v>
          </cell>
          <cell r="DU209">
            <v>312.5</v>
          </cell>
          <cell r="DV209">
            <v>318</v>
          </cell>
          <cell r="DW209">
            <v>321.2</v>
          </cell>
          <cell r="DX209">
            <v>312</v>
          </cell>
          <cell r="DY209">
            <v>315.7</v>
          </cell>
          <cell r="DZ209">
            <v>310</v>
          </cell>
          <cell r="EA209">
            <v>314.8</v>
          </cell>
          <cell r="EB209">
            <v>309</v>
          </cell>
          <cell r="EC209">
            <v>319.8</v>
          </cell>
          <cell r="ED209">
            <v>303</v>
          </cell>
          <cell r="EE209">
            <v>318</v>
          </cell>
          <cell r="EF209">
            <v>302</v>
          </cell>
          <cell r="EG209">
            <v>330.8</v>
          </cell>
          <cell r="EH209">
            <v>298</v>
          </cell>
          <cell r="EI209">
            <v>3572.5030229746067</v>
          </cell>
          <cell r="EJ209">
            <v>285</v>
          </cell>
          <cell r="EK209">
            <v>2918.8391777509069</v>
          </cell>
          <cell r="EL209">
            <v>275</v>
          </cell>
          <cell r="EM209">
            <v>595022</v>
          </cell>
          <cell r="EN209">
            <v>1456.6022031823745</v>
          </cell>
          <cell r="EO209">
            <v>648730</v>
          </cell>
          <cell r="EP209">
            <v>1562.4518304431599</v>
          </cell>
          <cell r="EQ209">
            <v>951084</v>
          </cell>
          <cell r="ER209">
            <v>2565.6433773941194</v>
          </cell>
          <cell r="ES209">
            <v>1186972</v>
          </cell>
          <cell r="ET209">
            <v>3069.4905611585209</v>
          </cell>
          <cell r="EU209">
            <v>1179107</v>
          </cell>
          <cell r="EV209">
            <v>3540.8618618618621</v>
          </cell>
          <cell r="EW209">
            <v>1113455</v>
          </cell>
          <cell r="EX209">
            <v>3331.7025733093956</v>
          </cell>
          <cell r="EY209">
            <v>1102514</v>
          </cell>
          <cell r="EZ209">
            <v>3398.6251541307029</v>
          </cell>
          <cell r="FA209">
            <v>1154960</v>
          </cell>
          <cell r="FB209">
            <v>3560.2959309494454</v>
          </cell>
          <cell r="FC209">
            <v>1069767</v>
          </cell>
          <cell r="FD209">
            <v>3297.6787916152898</v>
          </cell>
          <cell r="FE209">
            <v>956140</v>
          </cell>
          <cell r="FF209">
            <v>3059.6480000000001</v>
          </cell>
          <cell r="FG209">
            <v>1077967</v>
          </cell>
          <cell r="FH209">
            <v>3356.0616438356165</v>
          </cell>
          <cell r="FI209">
            <v>989614</v>
          </cell>
          <cell r="FJ209">
            <v>3134.6658219828951</v>
          </cell>
          <cell r="FK209">
            <v>869996</v>
          </cell>
          <cell r="FL209">
            <v>2735.8364779874214</v>
          </cell>
          <cell r="FM209">
            <v>749084</v>
          </cell>
          <cell r="FN209">
            <v>2264.4619105199517</v>
          </cell>
          <cell r="FO209">
            <v>0.19206854043312921</v>
          </cell>
          <cell r="FP209">
            <v>0.21994925838791124</v>
          </cell>
          <cell r="FQ209">
            <v>0.28524778375148985</v>
          </cell>
          <cell r="FR209">
            <v>0.33486948104726622</v>
          </cell>
          <cell r="FS209">
            <v>0.30630404321014915</v>
          </cell>
          <cell r="FT209">
            <v>0.28308943267195102</v>
          </cell>
          <cell r="FU209">
            <v>0.28292230782633998</v>
          </cell>
          <cell r="FV209">
            <v>0.40995337373140772</v>
          </cell>
          <cell r="FW209">
            <v>0.37333871709628585</v>
          </cell>
          <cell r="FX209">
            <v>0.32846818138407768</v>
          </cell>
          <cell r="FY209">
            <v>0.37542754949404539</v>
          </cell>
          <cell r="FZ209">
            <v>0.32396939072073522</v>
          </cell>
          <cell r="GA209">
            <v>0.27752263654096748</v>
          </cell>
          <cell r="GB209">
            <v>0.21555809617647423</v>
          </cell>
          <cell r="GC209">
            <v>2502945</v>
          </cell>
          <cell r="GD209">
            <v>2300723</v>
          </cell>
          <cell r="GE209">
            <v>2383154</v>
          </cell>
          <cell r="GF209">
            <v>2357609</v>
          </cell>
          <cell r="GG209">
            <v>2670359</v>
          </cell>
          <cell r="GH209">
            <v>2819772</v>
          </cell>
          <cell r="GI209">
            <v>2794365</v>
          </cell>
          <cell r="GJ209">
            <v>2817296</v>
          </cell>
          <cell r="GK209">
            <v>2865406</v>
          </cell>
          <cell r="GL209">
            <v>2910906</v>
          </cell>
          <cell r="GM209">
            <v>2871305</v>
          </cell>
          <cell r="GN209">
            <v>3054652.78</v>
          </cell>
          <cell r="GO209">
            <v>3254483</v>
          </cell>
          <cell r="GP209">
            <v>3475091</v>
          </cell>
          <cell r="GQ209">
            <v>0.32051772434860087</v>
          </cell>
          <cell r="GR209">
            <v>0.28612010119685782</v>
          </cell>
          <cell r="GS209">
            <v>0.26378900803572225</v>
          </cell>
          <cell r="GT209">
            <v>0.22573696965109383</v>
          </cell>
          <cell r="GU209">
            <v>0.16963838420791322</v>
          </cell>
          <cell r="GV209">
            <v>0.19614778573843744</v>
          </cell>
          <cell r="GW209">
            <v>0.15267193883565996</v>
          </cell>
          <cell r="GX209">
            <v>0.10401066822754307</v>
          </cell>
          <cell r="GY209">
            <v>8.1722794664609744E-2</v>
          </cell>
          <cell r="GZ209">
            <v>10.220588235294118</v>
          </cell>
          <cell r="HA209">
            <v>9.7424242424242422</v>
          </cell>
          <cell r="HB209">
            <v>9.4057142857142857</v>
          </cell>
          <cell r="HC209">
            <v>9.0861111111111121</v>
          </cell>
          <cell r="HD209">
            <v>8.8421052631578956</v>
          </cell>
          <cell r="HE209">
            <v>9.0758620689655167</v>
          </cell>
          <cell r="HF209">
            <v>9.84</v>
          </cell>
          <cell r="HG209">
            <v>8.8333333333333339</v>
          </cell>
          <cell r="HH209">
            <v>4491</v>
          </cell>
          <cell r="HI209" t="str">
            <v>Y</v>
          </cell>
        </row>
        <row r="210">
          <cell r="A210">
            <v>205</v>
          </cell>
          <cell r="B210">
            <v>4505</v>
          </cell>
          <cell r="C210" t="str">
            <v>Mormon Trail</v>
          </cell>
          <cell r="D210">
            <v>15.360988175571224</v>
          </cell>
          <cell r="E210">
            <v>12</v>
          </cell>
          <cell r="F210">
            <v>5.4</v>
          </cell>
          <cell r="G210">
            <v>1</v>
          </cell>
          <cell r="H210">
            <v>6.3560524450199321</v>
          </cell>
          <cell r="I210">
            <v>13</v>
          </cell>
          <cell r="J210">
            <v>1.4657919813680935</v>
          </cell>
          <cell r="K210">
            <v>29</v>
          </cell>
          <cell r="L210">
            <v>2.1391396714482007</v>
          </cell>
          <cell r="M210">
            <v>125</v>
          </cell>
          <cell r="N210">
            <v>0</v>
          </cell>
          <cell r="O210">
            <v>6</v>
          </cell>
          <cell r="P210">
            <v>0.21523755981652867</v>
          </cell>
          <cell r="Q210">
            <v>208</v>
          </cell>
          <cell r="R210">
            <v>0</v>
          </cell>
          <cell r="S210">
            <v>8</v>
          </cell>
          <cell r="T210">
            <v>15.576225735387753</v>
          </cell>
          <cell r="U210">
            <v>21</v>
          </cell>
          <cell r="V210">
            <v>0.26739000000000002</v>
          </cell>
          <cell r="W210">
            <v>335</v>
          </cell>
          <cell r="X210">
            <v>0</v>
          </cell>
          <cell r="Y210">
            <v>1</v>
          </cell>
          <cell r="Z210">
            <v>0.63561999999999996</v>
          </cell>
          <cell r="AA210">
            <v>161</v>
          </cell>
          <cell r="AB210">
            <v>0.31306</v>
          </cell>
          <cell r="AC210">
            <v>320</v>
          </cell>
          <cell r="AD210">
            <v>0.94867999999999997</v>
          </cell>
          <cell r="AE210">
            <v>156</v>
          </cell>
          <cell r="AF210">
            <v>0</v>
          </cell>
          <cell r="AG210">
            <v>19</v>
          </cell>
          <cell r="AH210">
            <v>0</v>
          </cell>
          <cell r="AI210">
            <v>184</v>
          </cell>
          <cell r="AJ210">
            <v>1.21607</v>
          </cell>
          <cell r="AK210">
            <v>306</v>
          </cell>
          <cell r="AL210">
            <v>16.792300000000001</v>
          </cell>
          <cell r="AM210">
            <v>84</v>
          </cell>
          <cell r="AN210">
            <v>1256004</v>
          </cell>
          <cell r="AO210">
            <v>322</v>
          </cell>
          <cell r="AP210">
            <v>74796425</v>
          </cell>
          <cell r="AQ210">
            <v>337</v>
          </cell>
          <cell r="AR210">
            <v>0.13</v>
          </cell>
          <cell r="AS210">
            <v>8.867575478085632E-2</v>
          </cell>
          <cell r="AT210">
            <v>0</v>
          </cell>
          <cell r="AU210">
            <v>0.13</v>
          </cell>
          <cell r="AV210">
            <v>112841</v>
          </cell>
          <cell r="AW210">
            <v>220</v>
          </cell>
          <cell r="AX210">
            <v>0</v>
          </cell>
          <cell r="AY210">
            <v>89</v>
          </cell>
          <cell r="AZ210">
            <v>2020</v>
          </cell>
          <cell r="BA210">
            <v>2011</v>
          </cell>
          <cell r="BB210">
            <v>0</v>
          </cell>
          <cell r="BC210">
            <v>267</v>
          </cell>
          <cell r="BD210">
            <v>74796425</v>
          </cell>
          <cell r="BE210">
            <v>338</v>
          </cell>
          <cell r="BF210">
            <v>281.10000000000002</v>
          </cell>
          <cell r="BG210">
            <v>317</v>
          </cell>
          <cell r="BH210">
            <v>266084.75631447881</v>
          </cell>
          <cell r="BI210">
            <v>197</v>
          </cell>
          <cell r="BJ210">
            <v>0</v>
          </cell>
          <cell r="BK210">
            <v>267</v>
          </cell>
          <cell r="BL210">
            <v>266084.75631447881</v>
          </cell>
          <cell r="BM210">
            <v>223</v>
          </cell>
          <cell r="BN210">
            <v>0</v>
          </cell>
          <cell r="BO210">
            <v>267</v>
          </cell>
          <cell r="BP210">
            <v>403901</v>
          </cell>
          <cell r="BQ210">
            <v>337</v>
          </cell>
          <cell r="BR210">
            <v>475410</v>
          </cell>
          <cell r="BS210">
            <v>287</v>
          </cell>
          <cell r="BT210">
            <v>109636</v>
          </cell>
          <cell r="BU210">
            <v>127</v>
          </cell>
          <cell r="BV210">
            <v>160000</v>
          </cell>
          <cell r="BW210">
            <v>259</v>
          </cell>
          <cell r="BX210">
            <v>0</v>
          </cell>
          <cell r="BY210">
            <v>6</v>
          </cell>
          <cell r="BZ210">
            <v>1148947</v>
          </cell>
          <cell r="CA210">
            <v>307</v>
          </cell>
          <cell r="CB210">
            <v>16099</v>
          </cell>
          <cell r="CC210">
            <v>270</v>
          </cell>
          <cell r="CD210">
            <v>20000</v>
          </cell>
          <cell r="CE210">
            <v>341</v>
          </cell>
          <cell r="CF210">
            <v>0</v>
          </cell>
          <cell r="CG210">
            <v>2</v>
          </cell>
          <cell r="CH210">
            <v>47542</v>
          </cell>
          <cell r="CI210">
            <v>206</v>
          </cell>
          <cell r="CJ210">
            <v>23416</v>
          </cell>
          <cell r="CK210">
            <v>315</v>
          </cell>
          <cell r="CL210">
            <v>70958</v>
          </cell>
          <cell r="CM210">
            <v>257</v>
          </cell>
          <cell r="CN210">
            <v>0</v>
          </cell>
          <cell r="CO210">
            <v>19</v>
          </cell>
          <cell r="CP210">
            <v>0</v>
          </cell>
          <cell r="CQ210">
            <v>185</v>
          </cell>
          <cell r="CR210">
            <v>1256004</v>
          </cell>
          <cell r="CS210">
            <v>322</v>
          </cell>
          <cell r="CT210">
            <v>281.10000000000002</v>
          </cell>
          <cell r="CU210">
            <v>317</v>
          </cell>
          <cell r="CV210">
            <v>5842</v>
          </cell>
          <cell r="CW210">
            <v>63</v>
          </cell>
          <cell r="CX210">
            <v>1642186</v>
          </cell>
          <cell r="CY210">
            <v>318</v>
          </cell>
          <cell r="CZ210">
            <v>251.9</v>
          </cell>
          <cell r="DA210">
            <v>324</v>
          </cell>
          <cell r="DB210">
            <v>5957</v>
          </cell>
          <cell r="DC210">
            <v>63</v>
          </cell>
          <cell r="DD210">
            <v>1658608</v>
          </cell>
          <cell r="DE210">
            <v>319</v>
          </cell>
          <cell r="DF210">
            <v>16422</v>
          </cell>
          <cell r="DG210">
            <v>255</v>
          </cell>
          <cell r="DH210">
            <v>158040</v>
          </cell>
          <cell r="DI210">
            <v>44</v>
          </cell>
          <cell r="DJ210" t="str">
            <v>101</v>
          </cell>
          <cell r="DK210">
            <v>366.5</v>
          </cell>
          <cell r="DL210">
            <v>373</v>
          </cell>
          <cell r="DM210">
            <v>363.2</v>
          </cell>
          <cell r="DN210">
            <v>350.6</v>
          </cell>
          <cell r="DO210">
            <v>331.7</v>
          </cell>
          <cell r="DP210">
            <v>313.39999999999998</v>
          </cell>
          <cell r="DQ210">
            <v>292.8</v>
          </cell>
          <cell r="DR210">
            <v>334</v>
          </cell>
          <cell r="DS210">
            <v>308.39999999999998</v>
          </cell>
          <cell r="DT210">
            <v>324</v>
          </cell>
          <cell r="DU210">
            <v>315.5</v>
          </cell>
          <cell r="DV210">
            <v>317</v>
          </cell>
          <cell r="DW210">
            <v>285.7</v>
          </cell>
          <cell r="DX210">
            <v>326</v>
          </cell>
          <cell r="DY210">
            <v>287.3</v>
          </cell>
          <cell r="DZ210">
            <v>324</v>
          </cell>
          <cell r="EA210">
            <v>296</v>
          </cell>
          <cell r="EB210">
            <v>316</v>
          </cell>
          <cell r="EC210">
            <v>271.10000000000002</v>
          </cell>
          <cell r="ED210">
            <v>322</v>
          </cell>
          <cell r="EE210">
            <v>281.10000000000002</v>
          </cell>
          <cell r="EF210">
            <v>317</v>
          </cell>
          <cell r="EG210">
            <v>251.9</v>
          </cell>
          <cell r="EH210">
            <v>323</v>
          </cell>
          <cell r="EI210">
            <v>4986.1214767764986</v>
          </cell>
          <cell r="EJ210">
            <v>99</v>
          </cell>
          <cell r="EK210">
            <v>4561.123461691147</v>
          </cell>
          <cell r="EL210">
            <v>55</v>
          </cell>
          <cell r="EM210">
            <v>626946</v>
          </cell>
          <cell r="EN210">
            <v>1710.6302864938609</v>
          </cell>
          <cell r="EO210">
            <v>670770</v>
          </cell>
          <cell r="EP210">
            <v>1798.3109919571045</v>
          </cell>
          <cell r="EQ210">
            <v>847968</v>
          </cell>
          <cell r="ER210">
            <v>2334.7136563876652</v>
          </cell>
          <cell r="ES210">
            <v>950074</v>
          </cell>
          <cell r="ET210">
            <v>2709.851682829435</v>
          </cell>
          <cell r="EU210">
            <v>913472</v>
          </cell>
          <cell r="EV210">
            <v>2753.9101597829363</v>
          </cell>
          <cell r="EW210">
            <v>1020808</v>
          </cell>
          <cell r="EX210">
            <v>3257.2048500319083</v>
          </cell>
          <cell r="EY210">
            <v>987339</v>
          </cell>
          <cell r="EZ210">
            <v>3372.0594262295081</v>
          </cell>
          <cell r="FA210">
            <v>1042364</v>
          </cell>
          <cell r="FB210">
            <v>3559.9863387978139</v>
          </cell>
          <cell r="FC210">
            <v>1046538</v>
          </cell>
          <cell r="FD210">
            <v>3393.4435797665374</v>
          </cell>
          <cell r="FE210">
            <v>1111628</v>
          </cell>
          <cell r="FF210">
            <v>3523.3851030110936</v>
          </cell>
          <cell r="FG210">
            <v>1156911</v>
          </cell>
          <cell r="FH210">
            <v>4049.3909695484776</v>
          </cell>
          <cell r="FI210">
            <v>981515</v>
          </cell>
          <cell r="FJ210">
            <v>3416.3418029933864</v>
          </cell>
          <cell r="FK210">
            <v>880417</v>
          </cell>
          <cell r="FL210">
            <v>3132.0419779437921</v>
          </cell>
          <cell r="FM210">
            <v>814552</v>
          </cell>
          <cell r="FN210">
            <v>3233.6323938070664</v>
          </cell>
          <cell r="FO210">
            <v>0.1928799331291973</v>
          </cell>
          <cell r="FP210">
            <v>0.22514016508332035</v>
          </cell>
          <cell r="FQ210">
            <v>0.26561827021476736</v>
          </cell>
          <cell r="FR210">
            <v>0.27029685956582894</v>
          </cell>
          <cell r="FS210">
            <v>0.25543811846372261</v>
          </cell>
          <cell r="FT210">
            <v>0.2845542710263414</v>
          </cell>
          <cell r="FU210">
            <v>0.27230537815663741</v>
          </cell>
          <cell r="FV210">
            <v>0.40245403510397604</v>
          </cell>
          <cell r="FW210">
            <v>0.39654238207792031</v>
          </cell>
          <cell r="FX210">
            <v>0.42129462593799744</v>
          </cell>
          <cell r="FY210">
            <v>0.41175019752717334</v>
          </cell>
          <cell r="FZ210">
            <v>0.33132937430431808</v>
          </cell>
          <cell r="GA210">
            <v>0.31932070582875977</v>
          </cell>
          <cell r="GB210">
            <v>0.27002846299539762</v>
          </cell>
          <cell r="GC210">
            <v>2623501</v>
          </cell>
          <cell r="GD210">
            <v>2308574</v>
          </cell>
          <cell r="GE210">
            <v>2344463</v>
          </cell>
          <cell r="GF210">
            <v>2564854</v>
          </cell>
          <cell r="GG210">
            <v>2662627</v>
          </cell>
          <cell r="GH210">
            <v>2566585</v>
          </cell>
          <cell r="GI210">
            <v>2638513</v>
          </cell>
          <cell r="GJ210">
            <v>2590020</v>
          </cell>
          <cell r="GK210">
            <v>2639158</v>
          </cell>
          <cell r="GL210">
            <v>2638600</v>
          </cell>
          <cell r="GM210">
            <v>2809740</v>
          </cell>
          <cell r="GN210">
            <v>2962354.31</v>
          </cell>
          <cell r="GO210">
            <v>2858254</v>
          </cell>
          <cell r="GP210">
            <v>3016541.26</v>
          </cell>
          <cell r="GQ210">
            <v>0.32296980645617435</v>
          </cell>
          <cell r="GR210">
            <v>0.28878952942893305</v>
          </cell>
          <cell r="GS210">
            <v>0.26884561402231838</v>
          </cell>
          <cell r="GT210">
            <v>0.23516953184246209</v>
          </cell>
          <cell r="GU210">
            <v>0.25104483448893461</v>
          </cell>
          <cell r="GV210">
            <v>0.24054490640345549</v>
          </cell>
          <cell r="GW210">
            <v>0.14587997280110007</v>
          </cell>
          <cell r="GX210">
            <v>0.11904814733470792</v>
          </cell>
          <cell r="GY210">
            <v>3.6683429295039351E-2</v>
          </cell>
          <cell r="GZ210">
            <v>8.9015873015873002</v>
          </cell>
          <cell r="HA210">
            <v>9.254282835068862</v>
          </cell>
          <cell r="HB210">
            <v>8.5</v>
          </cell>
          <cell r="HC210">
            <v>8.5830508474576259</v>
          </cell>
          <cell r="HD210">
            <v>8.535593220338983</v>
          </cell>
          <cell r="HE210">
            <v>8.9330708661417333</v>
          </cell>
          <cell r="HF210">
            <v>8.9559999999999995</v>
          </cell>
          <cell r="HG210">
            <v>11.244000000000002</v>
          </cell>
          <cell r="HH210">
            <v>4505</v>
          </cell>
          <cell r="HI210" t="str">
            <v>Y</v>
          </cell>
        </row>
        <row r="211">
          <cell r="A211">
            <v>206</v>
          </cell>
          <cell r="B211">
            <v>4509</v>
          </cell>
          <cell r="C211" t="str">
            <v>Morning Sun</v>
          </cell>
          <cell r="D211">
            <v>14.467090281098024</v>
          </cell>
          <cell r="E211">
            <v>44</v>
          </cell>
          <cell r="F211">
            <v>5.4</v>
          </cell>
          <cell r="G211">
            <v>1</v>
          </cell>
          <cell r="H211">
            <v>3.9100836731383946</v>
          </cell>
          <cell r="I211">
            <v>260</v>
          </cell>
          <cell r="J211">
            <v>0.70933305250784218</v>
          </cell>
          <cell r="K211">
            <v>110</v>
          </cell>
          <cell r="L211">
            <v>4.4476789295596904</v>
          </cell>
          <cell r="M211">
            <v>5</v>
          </cell>
          <cell r="N211">
            <v>0</v>
          </cell>
          <cell r="O211">
            <v>6</v>
          </cell>
          <cell r="P211">
            <v>0.77090368616865934</v>
          </cell>
          <cell r="Q211">
            <v>91</v>
          </cell>
          <cell r="R211">
            <v>0</v>
          </cell>
          <cell r="S211">
            <v>8</v>
          </cell>
          <cell r="T211">
            <v>15.237993967266682</v>
          </cell>
          <cell r="U211">
            <v>34</v>
          </cell>
          <cell r="V211">
            <v>0</v>
          </cell>
          <cell r="W211">
            <v>347</v>
          </cell>
          <cell r="X211">
            <v>0</v>
          </cell>
          <cell r="Y211">
            <v>1</v>
          </cell>
          <cell r="Z211">
            <v>0</v>
          </cell>
          <cell r="AA211">
            <v>249</v>
          </cell>
          <cell r="AB211">
            <v>0</v>
          </cell>
          <cell r="AC211">
            <v>329</v>
          </cell>
          <cell r="AD211">
            <v>0</v>
          </cell>
          <cell r="AE211">
            <v>350</v>
          </cell>
          <cell r="AF211">
            <v>0</v>
          </cell>
          <cell r="AG211">
            <v>19</v>
          </cell>
          <cell r="AH211">
            <v>0</v>
          </cell>
          <cell r="AI211">
            <v>184</v>
          </cell>
          <cell r="AJ211">
            <v>0</v>
          </cell>
          <cell r="AK211">
            <v>359</v>
          </cell>
          <cell r="AL211">
            <v>15.23799</v>
          </cell>
          <cell r="AM211">
            <v>161</v>
          </cell>
          <cell r="AN211">
            <v>743454</v>
          </cell>
          <cell r="AO211">
            <v>353</v>
          </cell>
          <cell r="AP211">
            <v>48789493</v>
          </cell>
          <cell r="AQ211">
            <v>355</v>
          </cell>
          <cell r="AR211">
            <v>7.0000000000000007E-2</v>
          </cell>
          <cell r="AS211">
            <v>7.3164373443584882E-2</v>
          </cell>
          <cell r="AT211">
            <v>0</v>
          </cell>
          <cell r="AU211">
            <v>7.0000000000000007E-2</v>
          </cell>
          <cell r="AV211">
            <v>53946</v>
          </cell>
          <cell r="AW211">
            <v>274</v>
          </cell>
          <cell r="AX211">
            <v>0</v>
          </cell>
          <cell r="AY211">
            <v>89</v>
          </cell>
          <cell r="AZ211">
            <v>0</v>
          </cell>
          <cell r="BA211">
            <v>2015</v>
          </cell>
          <cell r="BB211">
            <v>1953069</v>
          </cell>
          <cell r="BC211">
            <v>217</v>
          </cell>
          <cell r="BD211">
            <v>50742562</v>
          </cell>
          <cell r="BE211">
            <v>355</v>
          </cell>
          <cell r="BF211">
            <v>217</v>
          </cell>
          <cell r="BG211">
            <v>337</v>
          </cell>
          <cell r="BH211">
            <v>224836.3732718894</v>
          </cell>
          <cell r="BI211">
            <v>273</v>
          </cell>
          <cell r="BJ211">
            <v>9000.3179723502308</v>
          </cell>
          <cell r="BK211">
            <v>142</v>
          </cell>
          <cell r="BL211">
            <v>233836.69124423963</v>
          </cell>
          <cell r="BM211">
            <v>275</v>
          </cell>
          <cell r="BN211">
            <v>3.8489759346404306E-2</v>
          </cell>
          <cell r="BO211">
            <v>135</v>
          </cell>
          <cell r="BP211">
            <v>263463</v>
          </cell>
          <cell r="BQ211">
            <v>355</v>
          </cell>
          <cell r="BR211">
            <v>190771</v>
          </cell>
          <cell r="BS211">
            <v>355</v>
          </cell>
          <cell r="BT211">
            <v>34608</v>
          </cell>
          <cell r="BU211">
            <v>234</v>
          </cell>
          <cell r="BV211">
            <v>217000</v>
          </cell>
          <cell r="BW211">
            <v>231</v>
          </cell>
          <cell r="BX211">
            <v>0</v>
          </cell>
          <cell r="BY211">
            <v>6</v>
          </cell>
          <cell r="BZ211">
            <v>705842</v>
          </cell>
          <cell r="CA211">
            <v>348</v>
          </cell>
          <cell r="CB211">
            <v>37612</v>
          </cell>
          <cell r="CC211">
            <v>207</v>
          </cell>
          <cell r="CD211">
            <v>0</v>
          </cell>
          <cell r="CE211">
            <v>347</v>
          </cell>
          <cell r="CF211">
            <v>0</v>
          </cell>
          <cell r="CG211">
            <v>2</v>
          </cell>
          <cell r="CH211">
            <v>0</v>
          </cell>
          <cell r="CI211">
            <v>249</v>
          </cell>
          <cell r="CJ211">
            <v>0</v>
          </cell>
          <cell r="CK211">
            <v>329</v>
          </cell>
          <cell r="CL211">
            <v>0</v>
          </cell>
          <cell r="CM211">
            <v>350</v>
          </cell>
          <cell r="CN211">
            <v>0</v>
          </cell>
          <cell r="CO211">
            <v>19</v>
          </cell>
          <cell r="CP211">
            <v>0</v>
          </cell>
          <cell r="CQ211">
            <v>185</v>
          </cell>
          <cell r="CR211">
            <v>743454</v>
          </cell>
          <cell r="CS211">
            <v>353</v>
          </cell>
          <cell r="CT211">
            <v>217</v>
          </cell>
          <cell r="CU211">
            <v>337</v>
          </cell>
          <cell r="CV211">
            <v>5768</v>
          </cell>
          <cell r="CW211">
            <v>184</v>
          </cell>
          <cell r="CX211">
            <v>1328107</v>
          </cell>
          <cell r="CY211">
            <v>339</v>
          </cell>
          <cell r="CZ211">
            <v>223</v>
          </cell>
          <cell r="DA211">
            <v>335</v>
          </cell>
          <cell r="DB211">
            <v>5883</v>
          </cell>
          <cell r="DC211">
            <v>185</v>
          </cell>
          <cell r="DD211">
            <v>1311909</v>
          </cell>
          <cell r="DE211">
            <v>339</v>
          </cell>
          <cell r="DF211">
            <v>-16198</v>
          </cell>
          <cell r="DG211">
            <v>296</v>
          </cell>
          <cell r="DH211">
            <v>0</v>
          </cell>
          <cell r="DI211">
            <v>223</v>
          </cell>
          <cell r="DJ211" t="str">
            <v>No Guar</v>
          </cell>
          <cell r="DK211">
            <v>243</v>
          </cell>
          <cell r="DL211">
            <v>252</v>
          </cell>
          <cell r="DM211">
            <v>257</v>
          </cell>
          <cell r="DN211">
            <v>256.10000000000002</v>
          </cell>
          <cell r="DO211">
            <v>259.10000000000002</v>
          </cell>
          <cell r="DP211">
            <v>255.2</v>
          </cell>
          <cell r="DQ211">
            <v>238.1</v>
          </cell>
          <cell r="DR211">
            <v>346</v>
          </cell>
          <cell r="DS211">
            <v>236</v>
          </cell>
          <cell r="DT211">
            <v>343</v>
          </cell>
          <cell r="DU211">
            <v>224</v>
          </cell>
          <cell r="DV211">
            <v>347</v>
          </cell>
          <cell r="DW211">
            <v>231.1</v>
          </cell>
          <cell r="DX211">
            <v>343</v>
          </cell>
          <cell r="DY211">
            <v>237.1</v>
          </cell>
          <cell r="DZ211">
            <v>340</v>
          </cell>
          <cell r="EA211">
            <v>228.1</v>
          </cell>
          <cell r="EB211">
            <v>342</v>
          </cell>
          <cell r="EC211">
            <v>237.1</v>
          </cell>
          <cell r="ED211">
            <v>332</v>
          </cell>
          <cell r="EE211">
            <v>217</v>
          </cell>
          <cell r="EF211">
            <v>337</v>
          </cell>
          <cell r="EG211">
            <v>223</v>
          </cell>
          <cell r="EH211">
            <v>334</v>
          </cell>
          <cell r="EI211">
            <v>3333.8744394618834</v>
          </cell>
          <cell r="EJ211">
            <v>315</v>
          </cell>
          <cell r="EK211">
            <v>3165.2107623318384</v>
          </cell>
          <cell r="EL211">
            <v>229</v>
          </cell>
          <cell r="EM211">
            <v>387591</v>
          </cell>
          <cell r="EN211">
            <v>1595.0246913580247</v>
          </cell>
          <cell r="EO211">
            <v>382555</v>
          </cell>
          <cell r="EP211">
            <v>1518.0753968253969</v>
          </cell>
          <cell r="EQ211">
            <v>337044</v>
          </cell>
          <cell r="ER211">
            <v>1311.4552529182879</v>
          </cell>
          <cell r="ES211">
            <v>347056</v>
          </cell>
          <cell r="ET211">
            <v>1355.1581413510346</v>
          </cell>
          <cell r="EU211">
            <v>305391</v>
          </cell>
          <cell r="EV211">
            <v>1178.6607487456579</v>
          </cell>
          <cell r="EW211">
            <v>431005</v>
          </cell>
          <cell r="EX211">
            <v>1688.8910658307211</v>
          </cell>
          <cell r="EY211">
            <v>624299</v>
          </cell>
          <cell r="EZ211">
            <v>2622.0033599328012</v>
          </cell>
          <cell r="FA211">
            <v>811547</v>
          </cell>
          <cell r="FB211">
            <v>3408.4292314153718</v>
          </cell>
          <cell r="FC211">
            <v>941225</v>
          </cell>
          <cell r="FD211">
            <v>3988.2415254237289</v>
          </cell>
          <cell r="FE211">
            <v>928626</v>
          </cell>
          <cell r="FF211">
            <v>4145.6517857142853</v>
          </cell>
          <cell r="FG211">
            <v>1018752</v>
          </cell>
          <cell r="FH211">
            <v>4408.2734746862834</v>
          </cell>
          <cell r="FI211">
            <v>1021726</v>
          </cell>
          <cell r="FJ211">
            <v>4309.2619148038802</v>
          </cell>
          <cell r="FK211">
            <v>819398</v>
          </cell>
          <cell r="FL211">
            <v>3776.0276497695854</v>
          </cell>
          <cell r="FM211">
            <v>747919</v>
          </cell>
          <cell r="FN211">
            <v>3353.8968609865469</v>
          </cell>
          <cell r="FO211">
            <v>0.2237802653093274</v>
          </cell>
          <cell r="FP211">
            <v>0.20583430810337908</v>
          </cell>
          <cell r="FQ211">
            <v>0.17248854661802818</v>
          </cell>
          <cell r="FR211">
            <v>0.17240949341149295</v>
          </cell>
          <cell r="FS211">
            <v>0.15074873088929563</v>
          </cell>
          <cell r="FT211">
            <v>0.19544868329880899</v>
          </cell>
          <cell r="FU211">
            <v>0.2375133156805454</v>
          </cell>
          <cell r="FV211">
            <v>0.35385176845874322</v>
          </cell>
          <cell r="FW211">
            <v>0.42279539752806922</v>
          </cell>
          <cell r="FX211">
            <v>0.38116194906791151</v>
          </cell>
          <cell r="FY211">
            <v>0.4418841599966688</v>
          </cell>
          <cell r="FZ211">
            <v>0.4385546432627323</v>
          </cell>
          <cell r="GA211">
            <v>0.3355493128470573</v>
          </cell>
          <cell r="GB211">
            <v>0.28895694905437463</v>
          </cell>
          <cell r="GC211">
            <v>1344425</v>
          </cell>
          <cell r="GD211">
            <v>1476003</v>
          </cell>
          <cell r="GE211">
            <v>1616964</v>
          </cell>
          <cell r="GF211">
            <v>1665919</v>
          </cell>
          <cell r="GG211">
            <v>1720437</v>
          </cell>
          <cell r="GH211">
            <v>1774203</v>
          </cell>
          <cell r="GI211">
            <v>2004181</v>
          </cell>
          <cell r="GJ211">
            <v>2293466</v>
          </cell>
          <cell r="GK211">
            <v>2226195</v>
          </cell>
          <cell r="GL211">
            <v>2436303</v>
          </cell>
          <cell r="GM211">
            <v>2305473</v>
          </cell>
          <cell r="GN211">
            <v>2329757.5699999998</v>
          </cell>
          <cell r="GO211">
            <v>2603544</v>
          </cell>
          <cell r="GP211">
            <v>2588340.59</v>
          </cell>
          <cell r="GQ211">
            <v>0.16753659909744634</v>
          </cell>
          <cell r="GR211">
            <v>0.21558846483497479</v>
          </cell>
          <cell r="GS211">
            <v>0.27408630581109672</v>
          </cell>
          <cell r="GT211">
            <v>0.33485607089319191</v>
          </cell>
          <cell r="GU211">
            <v>0</v>
          </cell>
          <cell r="GV211">
            <v>0.27405487260187561</v>
          </cell>
          <cell r="GW211">
            <v>0.21510858496087762</v>
          </cell>
          <cell r="GX211">
            <v>0.11129580428241193</v>
          </cell>
          <cell r="GY211">
            <v>7.4584175630993704E-2</v>
          </cell>
          <cell r="GZ211">
            <v>11.819235225955966</v>
          </cell>
          <cell r="HA211">
            <v>10.153148043108338</v>
          </cell>
          <cell r="HB211">
            <v>10.499149177538287</v>
          </cell>
          <cell r="HC211">
            <v>10.555870674985821</v>
          </cell>
          <cell r="HD211">
            <v>10.499149177538287</v>
          </cell>
          <cell r="HE211">
            <v>11.731809981960312</v>
          </cell>
          <cell r="HF211">
            <v>7.7222222222222223</v>
          </cell>
          <cell r="HG211">
            <v>13.5625</v>
          </cell>
          <cell r="HH211">
            <v>4509</v>
          </cell>
          <cell r="HI211" t="str">
            <v>Y</v>
          </cell>
        </row>
        <row r="212">
          <cell r="A212">
            <v>207</v>
          </cell>
          <cell r="B212">
            <v>4518</v>
          </cell>
          <cell r="C212" t="str">
            <v>Moulton-Udell</v>
          </cell>
          <cell r="D212">
            <v>14.172464763288728</v>
          </cell>
          <cell r="E212">
            <v>52</v>
          </cell>
          <cell r="F212">
            <v>5.4</v>
          </cell>
          <cell r="G212">
            <v>1</v>
          </cell>
          <cell r="H212">
            <v>5.7767091831902366</v>
          </cell>
          <cell r="I212">
            <v>34</v>
          </cell>
          <cell r="J212">
            <v>0.98640999207017699</v>
          </cell>
          <cell r="K212">
            <v>68</v>
          </cell>
          <cell r="L212">
            <v>2.0093536875503606</v>
          </cell>
          <cell r="M212">
            <v>137</v>
          </cell>
          <cell r="N212">
            <v>0</v>
          </cell>
          <cell r="O212">
            <v>6</v>
          </cell>
          <cell r="P212">
            <v>0.66701409000819467</v>
          </cell>
          <cell r="Q212">
            <v>107</v>
          </cell>
          <cell r="R212">
            <v>0</v>
          </cell>
          <cell r="S212">
            <v>8</v>
          </cell>
          <cell r="T212">
            <v>14.839478853296923</v>
          </cell>
          <cell r="U212">
            <v>51</v>
          </cell>
          <cell r="V212">
            <v>0.91334000000000004</v>
          </cell>
          <cell r="W212">
            <v>155</v>
          </cell>
          <cell r="X212">
            <v>0</v>
          </cell>
          <cell r="Y212">
            <v>1</v>
          </cell>
          <cell r="Z212">
            <v>0.66998999999999997</v>
          </cell>
          <cell r="AA212">
            <v>155</v>
          </cell>
          <cell r="AB212">
            <v>0.33</v>
          </cell>
          <cell r="AC212">
            <v>1</v>
          </cell>
          <cell r="AD212">
            <v>0.99998999999999993</v>
          </cell>
          <cell r="AE212">
            <v>147</v>
          </cell>
          <cell r="AF212">
            <v>0</v>
          </cell>
          <cell r="AG212">
            <v>19</v>
          </cell>
          <cell r="AH212">
            <v>0</v>
          </cell>
          <cell r="AI212">
            <v>184</v>
          </cell>
          <cell r="AJ212">
            <v>1.91333</v>
          </cell>
          <cell r="AK212">
            <v>222</v>
          </cell>
          <cell r="AL212">
            <v>16.75281</v>
          </cell>
          <cell r="AM212">
            <v>87</v>
          </cell>
          <cell r="AN212">
            <v>917116</v>
          </cell>
          <cell r="AO212">
            <v>348</v>
          </cell>
          <cell r="AP212">
            <v>54743971</v>
          </cell>
          <cell r="AQ212">
            <v>352</v>
          </cell>
          <cell r="AR212">
            <v>0.12</v>
          </cell>
          <cell r="AS212">
            <v>7.9681265503319818E-2</v>
          </cell>
          <cell r="AT212">
            <v>0</v>
          </cell>
          <cell r="AU212">
            <v>0.12</v>
          </cell>
          <cell r="AV212">
            <v>60984</v>
          </cell>
          <cell r="AW212">
            <v>271</v>
          </cell>
          <cell r="AX212">
            <v>0</v>
          </cell>
          <cell r="AY212">
            <v>89</v>
          </cell>
          <cell r="AZ212">
            <v>2012</v>
          </cell>
          <cell r="BA212">
            <v>2011</v>
          </cell>
          <cell r="BB212">
            <v>0</v>
          </cell>
          <cell r="BC212">
            <v>267</v>
          </cell>
          <cell r="BD212">
            <v>54743971</v>
          </cell>
          <cell r="BE212">
            <v>352</v>
          </cell>
          <cell r="BF212">
            <v>226.5</v>
          </cell>
          <cell r="BG212">
            <v>334</v>
          </cell>
          <cell r="BH212">
            <v>241695.23620309052</v>
          </cell>
          <cell r="BI212">
            <v>250</v>
          </cell>
          <cell r="BJ212">
            <v>0</v>
          </cell>
          <cell r="BK212">
            <v>267</v>
          </cell>
          <cell r="BL212">
            <v>241695.23620309052</v>
          </cell>
          <cell r="BM212">
            <v>263</v>
          </cell>
          <cell r="BN212">
            <v>0</v>
          </cell>
          <cell r="BO212">
            <v>267</v>
          </cell>
          <cell r="BP212">
            <v>295617</v>
          </cell>
          <cell r="BQ212">
            <v>352</v>
          </cell>
          <cell r="BR212">
            <v>316240</v>
          </cell>
          <cell r="BS212">
            <v>338</v>
          </cell>
          <cell r="BT212">
            <v>54000</v>
          </cell>
          <cell r="BU212">
            <v>205</v>
          </cell>
          <cell r="BV212">
            <v>110000</v>
          </cell>
          <cell r="BW212">
            <v>281</v>
          </cell>
          <cell r="BX212">
            <v>0</v>
          </cell>
          <cell r="BY212">
            <v>6</v>
          </cell>
          <cell r="BZ212">
            <v>775857</v>
          </cell>
          <cell r="CA212">
            <v>345</v>
          </cell>
          <cell r="CB212">
            <v>36515</v>
          </cell>
          <cell r="CC212">
            <v>211</v>
          </cell>
          <cell r="CD212">
            <v>50000</v>
          </cell>
          <cell r="CE212">
            <v>314</v>
          </cell>
          <cell r="CF212">
            <v>0</v>
          </cell>
          <cell r="CG212">
            <v>2</v>
          </cell>
          <cell r="CH212">
            <v>36678</v>
          </cell>
          <cell r="CI212">
            <v>216</v>
          </cell>
          <cell r="CJ212">
            <v>18066</v>
          </cell>
          <cell r="CK212">
            <v>322</v>
          </cell>
          <cell r="CL212">
            <v>54744</v>
          </cell>
          <cell r="CM212">
            <v>286</v>
          </cell>
          <cell r="CN212">
            <v>0</v>
          </cell>
          <cell r="CO212">
            <v>19</v>
          </cell>
          <cell r="CP212">
            <v>0</v>
          </cell>
          <cell r="CQ212">
            <v>185</v>
          </cell>
          <cell r="CR212">
            <v>917116</v>
          </cell>
          <cell r="CS212">
            <v>348</v>
          </cell>
          <cell r="CT212">
            <v>226.5</v>
          </cell>
          <cell r="CU212">
            <v>334</v>
          </cell>
          <cell r="CV212">
            <v>5768</v>
          </cell>
          <cell r="CW212">
            <v>184</v>
          </cell>
          <cell r="CX212">
            <v>1346969</v>
          </cell>
          <cell r="CY212">
            <v>337</v>
          </cell>
          <cell r="CZ212">
            <v>216.2</v>
          </cell>
          <cell r="DA212">
            <v>338</v>
          </cell>
          <cell r="DB212">
            <v>5883</v>
          </cell>
          <cell r="DC212">
            <v>185</v>
          </cell>
          <cell r="DD212">
            <v>1319517</v>
          </cell>
          <cell r="DE212">
            <v>337</v>
          </cell>
          <cell r="DF212">
            <v>-27452</v>
          </cell>
          <cell r="DG212">
            <v>305</v>
          </cell>
          <cell r="DH212">
            <v>47612</v>
          </cell>
          <cell r="DI212">
            <v>154</v>
          </cell>
          <cell r="DJ212" t="str">
            <v>101</v>
          </cell>
          <cell r="DK212">
            <v>303.10000000000002</v>
          </cell>
          <cell r="DL212">
            <v>301.89999999999998</v>
          </cell>
          <cell r="DM212">
            <v>311.3</v>
          </cell>
          <cell r="DN212">
            <v>318.2</v>
          </cell>
          <cell r="DO212">
            <v>304</v>
          </cell>
          <cell r="DP212">
            <v>312</v>
          </cell>
          <cell r="DQ212">
            <v>292</v>
          </cell>
          <cell r="DR212">
            <v>335</v>
          </cell>
          <cell r="DS212">
            <v>275</v>
          </cell>
          <cell r="DT212">
            <v>336</v>
          </cell>
          <cell r="DU212">
            <v>279.60000000000002</v>
          </cell>
          <cell r="DV212">
            <v>332</v>
          </cell>
          <cell r="DW212">
            <v>258.10000000000002</v>
          </cell>
          <cell r="DX212">
            <v>336</v>
          </cell>
          <cell r="DY212">
            <v>237.2</v>
          </cell>
          <cell r="DZ212">
            <v>339</v>
          </cell>
          <cell r="EA212">
            <v>242</v>
          </cell>
          <cell r="EB212">
            <v>336</v>
          </cell>
          <cell r="EC212">
            <v>236.2</v>
          </cell>
          <cell r="ED212">
            <v>335</v>
          </cell>
          <cell r="EE212">
            <v>226.5</v>
          </cell>
          <cell r="EF212">
            <v>334</v>
          </cell>
          <cell r="EG212">
            <v>216.2</v>
          </cell>
          <cell r="EH212">
            <v>337</v>
          </cell>
          <cell r="EI212">
            <v>4241.9796484736362</v>
          </cell>
          <cell r="EJ212">
            <v>184</v>
          </cell>
          <cell r="EK212">
            <v>3588.6077705827938</v>
          </cell>
          <cell r="EL212">
            <v>139</v>
          </cell>
          <cell r="EM212">
            <v>588584</v>
          </cell>
          <cell r="EN212">
            <v>1941.8805674694818</v>
          </cell>
          <cell r="EO212">
            <v>523882</v>
          </cell>
          <cell r="EP212">
            <v>1735.2832063597218</v>
          </cell>
          <cell r="EQ212">
            <v>478712</v>
          </cell>
          <cell r="ER212">
            <v>1537.7834885962093</v>
          </cell>
          <cell r="ES212">
            <v>439166</v>
          </cell>
          <cell r="ET212">
            <v>1380.1571338780641</v>
          </cell>
          <cell r="EU212">
            <v>522136</v>
          </cell>
          <cell r="EV212">
            <v>1717.5526315789473</v>
          </cell>
          <cell r="EW212">
            <v>477669</v>
          </cell>
          <cell r="EX212">
            <v>1530.9903846153845</v>
          </cell>
          <cell r="EY212">
            <v>541890</v>
          </cell>
          <cell r="EZ212">
            <v>1855.7876712328766</v>
          </cell>
          <cell r="FA212">
            <v>676738</v>
          </cell>
          <cell r="FB212">
            <v>2317.5958904109589</v>
          </cell>
          <cell r="FC212">
            <v>743523</v>
          </cell>
          <cell r="FD212">
            <v>2703.72</v>
          </cell>
          <cell r="FE212">
            <v>818463</v>
          </cell>
          <cell r="FF212">
            <v>2927.263948497854</v>
          </cell>
          <cell r="FG212">
            <v>1039958</v>
          </cell>
          <cell r="FH212">
            <v>4029.2832235567607</v>
          </cell>
          <cell r="FI212">
            <v>972685</v>
          </cell>
          <cell r="FJ212">
            <v>4100.6956155143343</v>
          </cell>
          <cell r="FK212">
            <v>948797</v>
          </cell>
          <cell r="FL212">
            <v>4188.9492273730684</v>
          </cell>
          <cell r="FM212">
            <v>920847</v>
          </cell>
          <cell r="FN212">
            <v>4259.2368177613325</v>
          </cell>
          <cell r="FO212">
            <v>0.23325019160641072</v>
          </cell>
          <cell r="FP212">
            <v>0.20815400508582327</v>
          </cell>
          <cell r="FQ212">
            <v>0.19246305119662219</v>
          </cell>
          <cell r="FR212">
            <v>0.17433822169186272</v>
          </cell>
          <cell r="FS212">
            <v>0.20244436362564838</v>
          </cell>
          <cell r="FT212">
            <v>0.17491260210458015</v>
          </cell>
          <cell r="FU212">
            <v>0.19080223981104633</v>
          </cell>
          <cell r="FV212">
            <v>0.32019004982609833</v>
          </cell>
          <cell r="FW212">
            <v>0.33198000412562251</v>
          </cell>
          <cell r="FX212">
            <v>0.37557164266906995</v>
          </cell>
          <cell r="FY212">
            <v>0.4667203715962257</v>
          </cell>
          <cell r="FZ212">
            <v>0.43063905412690867</v>
          </cell>
          <cell r="GA212">
            <v>0.41690335791055533</v>
          </cell>
          <cell r="GB212">
            <v>0.38522767111110867</v>
          </cell>
          <cell r="GC212">
            <v>1934818</v>
          </cell>
          <cell r="GD212">
            <v>1992918</v>
          </cell>
          <cell r="GE212">
            <v>2008581</v>
          </cell>
          <cell r="GF212">
            <v>2079880</v>
          </cell>
          <cell r="GG212">
            <v>2057022</v>
          </cell>
          <cell r="GH212">
            <v>2253232</v>
          </cell>
          <cell r="GI212">
            <v>2298171</v>
          </cell>
          <cell r="GJ212">
            <v>2113551</v>
          </cell>
          <cell r="GK212">
            <v>2239662</v>
          </cell>
          <cell r="GL212">
            <v>2179246</v>
          </cell>
          <cell r="GM212">
            <v>2228225</v>
          </cell>
          <cell r="GN212">
            <v>2258701.3199999998</v>
          </cell>
          <cell r="GO212">
            <v>2299708</v>
          </cell>
          <cell r="GP212">
            <v>2390396.8199999998</v>
          </cell>
          <cell r="GQ212">
            <v>9.2450705899604843E-2</v>
          </cell>
          <cell r="GR212">
            <v>9.4609994064600814E-2</v>
          </cell>
          <cell r="GS212">
            <v>0.15734148441185</v>
          </cell>
          <cell r="GT212">
            <v>0.15542178612006444</v>
          </cell>
          <cell r="GU212">
            <v>0.19089094563128495</v>
          </cell>
          <cell r="GV212">
            <v>0.20038988329026081</v>
          </cell>
          <cell r="GW212">
            <v>0.16329217738579338</v>
          </cell>
          <cell r="GX212">
            <v>0.16682736663726772</v>
          </cell>
          <cell r="GY212">
            <v>0.15161984105261658</v>
          </cell>
          <cell r="GZ212">
            <v>9.9272727272727277</v>
          </cell>
          <cell r="HA212">
            <v>10.003669724770644</v>
          </cell>
          <cell r="HB212">
            <v>10.038153376573828</v>
          </cell>
          <cell r="HC212">
            <v>9.9642998809996026</v>
          </cell>
          <cell r="HD212">
            <v>9.3650793650793656</v>
          </cell>
          <cell r="HE212">
            <v>10.486956521739129</v>
          </cell>
          <cell r="HF212">
            <v>9.5208333333333339</v>
          </cell>
          <cell r="HG212">
            <v>9.4375</v>
          </cell>
          <cell r="HH212">
            <v>4518</v>
          </cell>
          <cell r="HI212" t="str">
            <v>Y</v>
          </cell>
        </row>
        <row r="213">
          <cell r="A213">
            <v>208</v>
          </cell>
          <cell r="B213">
            <v>4527</v>
          </cell>
          <cell r="C213" t="str">
            <v>Mount Ayr</v>
          </cell>
          <cell r="D213">
            <v>12.964420862570879</v>
          </cell>
          <cell r="E213">
            <v>124</v>
          </cell>
          <cell r="F213">
            <v>5.4</v>
          </cell>
          <cell r="G213">
            <v>1</v>
          </cell>
          <cell r="H213">
            <v>4.4082750338755616</v>
          </cell>
          <cell r="I213">
            <v>192</v>
          </cell>
          <cell r="J213">
            <v>0.1016091221543044</v>
          </cell>
          <cell r="K213">
            <v>260</v>
          </cell>
          <cell r="L213">
            <v>3.0545354623269021</v>
          </cell>
          <cell r="M213">
            <v>53</v>
          </cell>
          <cell r="N213">
            <v>0</v>
          </cell>
          <cell r="O213">
            <v>6</v>
          </cell>
          <cell r="P213">
            <v>0.86782916109413333</v>
          </cell>
          <cell r="Q213">
            <v>80</v>
          </cell>
          <cell r="R213">
            <v>0</v>
          </cell>
          <cell r="S213">
            <v>8</v>
          </cell>
          <cell r="T213">
            <v>13.832250023665013</v>
          </cell>
          <cell r="U213">
            <v>110</v>
          </cell>
          <cell r="V213">
            <v>0.76363000000000003</v>
          </cell>
          <cell r="W213">
            <v>211</v>
          </cell>
          <cell r="X213">
            <v>0</v>
          </cell>
          <cell r="Y213">
            <v>1</v>
          </cell>
          <cell r="Z213">
            <v>0</v>
          </cell>
          <cell r="AA213">
            <v>249</v>
          </cell>
          <cell r="AB213">
            <v>0.33</v>
          </cell>
          <cell r="AC213">
            <v>1</v>
          </cell>
          <cell r="AD213">
            <v>0.33</v>
          </cell>
          <cell r="AE213">
            <v>244</v>
          </cell>
          <cell r="AF213">
            <v>0</v>
          </cell>
          <cell r="AG213">
            <v>19</v>
          </cell>
          <cell r="AH213">
            <v>1.73315</v>
          </cell>
          <cell r="AI213">
            <v>77</v>
          </cell>
          <cell r="AJ213">
            <v>2.8267800000000003</v>
          </cell>
          <cell r="AK213">
            <v>125</v>
          </cell>
          <cell r="AL213">
            <v>16.659030000000001</v>
          </cell>
          <cell r="AM213">
            <v>95</v>
          </cell>
          <cell r="AN213">
            <v>3294491</v>
          </cell>
          <cell r="AO213">
            <v>142</v>
          </cell>
          <cell r="AP213">
            <v>196429214</v>
          </cell>
          <cell r="AQ213">
            <v>169</v>
          </cell>
          <cell r="AR213">
            <v>0.06</v>
          </cell>
          <cell r="AS213">
            <v>8.2769415861188869E-2</v>
          </cell>
          <cell r="AT213">
            <v>0</v>
          </cell>
          <cell r="AU213">
            <v>0.06</v>
          </cell>
          <cell r="AV213">
            <v>120208</v>
          </cell>
          <cell r="AW213">
            <v>212</v>
          </cell>
          <cell r="AX213">
            <v>0</v>
          </cell>
          <cell r="AY213">
            <v>89</v>
          </cell>
          <cell r="AZ213">
            <v>0</v>
          </cell>
          <cell r="BA213">
            <v>2013</v>
          </cell>
          <cell r="BB213">
            <v>10745424</v>
          </cell>
          <cell r="BC213">
            <v>123</v>
          </cell>
          <cell r="BD213">
            <v>207174638</v>
          </cell>
          <cell r="BE213">
            <v>166</v>
          </cell>
          <cell r="BF213">
            <v>627.5</v>
          </cell>
          <cell r="BG213">
            <v>186</v>
          </cell>
          <cell r="BH213">
            <v>313034.60398406372</v>
          </cell>
          <cell r="BI213">
            <v>134</v>
          </cell>
          <cell r="BJ213">
            <v>17124.181673306772</v>
          </cell>
          <cell r="BK213">
            <v>87</v>
          </cell>
          <cell r="BL213">
            <v>330158.78565737052</v>
          </cell>
          <cell r="BM213">
            <v>127</v>
          </cell>
          <cell r="BN213">
            <v>5.1866503080362565E-2</v>
          </cell>
          <cell r="BO213">
            <v>104</v>
          </cell>
          <cell r="BP213">
            <v>1060718</v>
          </cell>
          <cell r="BQ213">
            <v>170</v>
          </cell>
          <cell r="BR213">
            <v>865914</v>
          </cell>
          <cell r="BS213">
            <v>164</v>
          </cell>
          <cell r="BT213">
            <v>19959</v>
          </cell>
          <cell r="BU213">
            <v>260</v>
          </cell>
          <cell r="BV213">
            <v>600000</v>
          </cell>
          <cell r="BW213">
            <v>69</v>
          </cell>
          <cell r="BX213">
            <v>0</v>
          </cell>
          <cell r="BY213">
            <v>6</v>
          </cell>
          <cell r="BZ213">
            <v>2546591</v>
          </cell>
          <cell r="CA213">
            <v>149</v>
          </cell>
          <cell r="CB213">
            <v>170467</v>
          </cell>
          <cell r="CC213">
            <v>85</v>
          </cell>
          <cell r="CD213">
            <v>150000</v>
          </cell>
          <cell r="CE213">
            <v>185</v>
          </cell>
          <cell r="CF213">
            <v>0</v>
          </cell>
          <cell r="CG213">
            <v>2</v>
          </cell>
          <cell r="CH213">
            <v>0</v>
          </cell>
          <cell r="CI213">
            <v>249</v>
          </cell>
          <cell r="CJ213">
            <v>68368</v>
          </cell>
          <cell r="CK213">
            <v>153</v>
          </cell>
          <cell r="CL213">
            <v>68368</v>
          </cell>
          <cell r="CM213">
            <v>264</v>
          </cell>
          <cell r="CN213">
            <v>0</v>
          </cell>
          <cell r="CO213">
            <v>19</v>
          </cell>
          <cell r="CP213">
            <v>359065</v>
          </cell>
          <cell r="CQ213">
            <v>75</v>
          </cell>
          <cell r="CR213">
            <v>3294491</v>
          </cell>
          <cell r="CS213">
            <v>142</v>
          </cell>
          <cell r="CT213">
            <v>627.5</v>
          </cell>
          <cell r="CU213">
            <v>186</v>
          </cell>
          <cell r="CV213">
            <v>5771</v>
          </cell>
          <cell r="CW213">
            <v>178</v>
          </cell>
          <cell r="CX213">
            <v>3795361</v>
          </cell>
          <cell r="CY213">
            <v>179</v>
          </cell>
          <cell r="CZ213">
            <v>614</v>
          </cell>
          <cell r="DA213">
            <v>189</v>
          </cell>
          <cell r="DB213">
            <v>5886</v>
          </cell>
          <cell r="DC213">
            <v>179</v>
          </cell>
          <cell r="DD213">
            <v>3663655</v>
          </cell>
          <cell r="DE213">
            <v>189</v>
          </cell>
          <cell r="DF213">
            <v>-131706</v>
          </cell>
          <cell r="DG213">
            <v>351</v>
          </cell>
          <cell r="DH213">
            <v>49651</v>
          </cell>
          <cell r="DI213">
            <v>149</v>
          </cell>
          <cell r="DJ213" t="str">
            <v>Scale down</v>
          </cell>
          <cell r="DK213">
            <v>803</v>
          </cell>
          <cell r="DL213">
            <v>841.6</v>
          </cell>
          <cell r="DM213">
            <v>914.8</v>
          </cell>
          <cell r="DN213">
            <v>905.3</v>
          </cell>
          <cell r="DO213">
            <v>859.2</v>
          </cell>
          <cell r="DP213">
            <v>837.1</v>
          </cell>
          <cell r="DQ213">
            <v>797.5</v>
          </cell>
          <cell r="DR213">
            <v>151</v>
          </cell>
          <cell r="DS213">
            <v>762.7</v>
          </cell>
          <cell r="DT213">
            <v>158</v>
          </cell>
          <cell r="DU213">
            <v>665</v>
          </cell>
          <cell r="DV213">
            <v>187</v>
          </cell>
          <cell r="DW213">
            <v>676.6</v>
          </cell>
          <cell r="DX213">
            <v>178</v>
          </cell>
          <cell r="DY213">
            <v>651</v>
          </cell>
          <cell r="DZ213">
            <v>187</v>
          </cell>
          <cell r="EA213">
            <v>669.6</v>
          </cell>
          <cell r="EB213">
            <v>177</v>
          </cell>
          <cell r="EC213">
            <v>677.2</v>
          </cell>
          <cell r="ED213">
            <v>170</v>
          </cell>
          <cell r="EE213">
            <v>627.5</v>
          </cell>
          <cell r="EF213">
            <v>186</v>
          </cell>
          <cell r="EG213">
            <v>614</v>
          </cell>
          <cell r="EH213">
            <v>189</v>
          </cell>
          <cell r="EI213">
            <v>5365.6205211726383</v>
          </cell>
          <cell r="EJ213">
            <v>74</v>
          </cell>
          <cell r="EK213">
            <v>4147.5423452768728</v>
          </cell>
          <cell r="EL213">
            <v>79</v>
          </cell>
          <cell r="EM213">
            <v>1559875</v>
          </cell>
          <cell r="EN213">
            <v>1942.5591531755915</v>
          </cell>
          <cell r="EO213">
            <v>1774798</v>
          </cell>
          <cell r="EP213">
            <v>2108.8379277566542</v>
          </cell>
          <cell r="EQ213">
            <v>1889686</v>
          </cell>
          <cell r="ER213">
            <v>2065.682116309576</v>
          </cell>
          <cell r="ES213">
            <v>1938370</v>
          </cell>
          <cell r="ET213">
            <v>2141.1355351817078</v>
          </cell>
          <cell r="EU213">
            <v>2035089</v>
          </cell>
          <cell r="EV213">
            <v>2368.5858938547485</v>
          </cell>
          <cell r="EW213">
            <v>1943909</v>
          </cell>
          <cell r="EX213">
            <v>2322.1944809461233</v>
          </cell>
          <cell r="EY213">
            <v>1800708</v>
          </cell>
          <cell r="EZ213">
            <v>2257.9410658307211</v>
          </cell>
          <cell r="FA213">
            <v>1626077</v>
          </cell>
          <cell r="FB213">
            <v>2038.9680250783699</v>
          </cell>
          <cell r="FC213">
            <v>2017024</v>
          </cell>
          <cell r="FD213">
            <v>2644.5837157466894</v>
          </cell>
          <cell r="FE213">
            <v>2096286</v>
          </cell>
          <cell r="FF213">
            <v>3152.3097744360903</v>
          </cell>
          <cell r="FG213">
            <v>1705852</v>
          </cell>
          <cell r="FH213">
            <v>2521.2119420632575</v>
          </cell>
          <cell r="FI213">
            <v>1485458</v>
          </cell>
          <cell r="FJ213">
            <v>2281.8095238095239</v>
          </cell>
          <cell r="FK213">
            <v>1295470</v>
          </cell>
          <cell r="FL213">
            <v>2064.4940239043826</v>
          </cell>
          <cell r="FM213">
            <v>750348</v>
          </cell>
          <cell r="FN213">
            <v>1222.0651465798046</v>
          </cell>
          <cell r="FO213">
            <v>0.23946224137732525</v>
          </cell>
          <cell r="FP213">
            <v>0.25370142476353408</v>
          </cell>
          <cell r="FQ213">
            <v>0.25728636237385427</v>
          </cell>
          <cell r="FR213">
            <v>0.24049542029284715</v>
          </cell>
          <cell r="FS213">
            <v>0.24670053973535463</v>
          </cell>
          <cell r="FT213">
            <v>0.23754158852620419</v>
          </cell>
          <cell r="FU213">
            <v>0.2144872530316573</v>
          </cell>
          <cell r="FV213">
            <v>0.26471219772185728</v>
          </cell>
          <cell r="FW213">
            <v>0.33081206260588897</v>
          </cell>
          <cell r="FX213">
            <v>0.32270054888554189</v>
          </cell>
          <cell r="FY213">
            <v>0.22685719536825402</v>
          </cell>
          <cell r="FZ213">
            <v>0.22379873289092608</v>
          </cell>
          <cell r="GA213">
            <v>0.19738269513228224</v>
          </cell>
          <cell r="GB213">
            <v>0.10239523375451755</v>
          </cell>
          <cell r="GC213">
            <v>4954200</v>
          </cell>
          <cell r="GD213">
            <v>5220819</v>
          </cell>
          <cell r="GE213">
            <v>5454994</v>
          </cell>
          <cell r="GF213">
            <v>6121534</v>
          </cell>
          <cell r="GG213">
            <v>6214139</v>
          </cell>
          <cell r="GH213">
            <v>6239538</v>
          </cell>
          <cell r="GI213">
            <v>6594700</v>
          </cell>
          <cell r="GJ213">
            <v>6142811</v>
          </cell>
          <cell r="GK213">
            <v>6097190</v>
          </cell>
          <cell r="GL213">
            <v>6496072</v>
          </cell>
          <cell r="GM213">
            <v>7519497</v>
          </cell>
          <cell r="GN213">
            <v>6637472.79</v>
          </cell>
          <cell r="GO213">
            <v>6753228</v>
          </cell>
          <cell r="GP213">
            <v>7327958.2699999996</v>
          </cell>
          <cell r="GQ213">
            <v>1.2870082529492469E-2</v>
          </cell>
          <cell r="GR213">
            <v>-2.6233270469252307E-2</v>
          </cell>
          <cell r="GS213">
            <v>2.7831712681712879E-2</v>
          </cell>
          <cell r="GT213">
            <v>7.5587455543937726E-2</v>
          </cell>
          <cell r="GU213">
            <v>6.6597013585763471E-3</v>
          </cell>
          <cell r="GV213">
            <v>-6.4422327958732581E-2</v>
          </cell>
          <cell r="GW213">
            <v>-6.1379408971249071E-2</v>
          </cell>
          <cell r="GX213">
            <v>1.9948322457548254E-2</v>
          </cell>
          <cell r="GY213">
            <v>-7.2685238524191047E-4</v>
          </cell>
          <cell r="GZ213">
            <v>11.864727272727274</v>
          </cell>
          <cell r="HA213">
            <v>10.512048192771083</v>
          </cell>
          <cell r="HB213">
            <v>10.621823617339311</v>
          </cell>
          <cell r="HC213">
            <v>10.344827586206897</v>
          </cell>
          <cell r="HD213">
            <v>10.681614349775785</v>
          </cell>
          <cell r="HE213">
            <v>11.458985597996243</v>
          </cell>
          <cell r="HF213">
            <v>10.378378378378379</v>
          </cell>
          <cell r="HG213">
            <v>10.818965517241379</v>
          </cell>
          <cell r="HH213">
            <v>4527</v>
          </cell>
          <cell r="HI213" t="str">
            <v>Y</v>
          </cell>
        </row>
        <row r="214">
          <cell r="A214">
            <v>209</v>
          </cell>
          <cell r="B214">
            <v>4536</v>
          </cell>
          <cell r="C214" t="str">
            <v>Mount Pleasant</v>
          </cell>
          <cell r="D214">
            <v>11.444356539722607</v>
          </cell>
          <cell r="E214">
            <v>228</v>
          </cell>
          <cell r="F214">
            <v>5.4</v>
          </cell>
          <cell r="G214">
            <v>1</v>
          </cell>
          <cell r="H214">
            <v>4.3436817154337568</v>
          </cell>
          <cell r="I214">
            <v>205</v>
          </cell>
          <cell r="J214">
            <v>0</v>
          </cell>
          <cell r="K214">
            <v>272</v>
          </cell>
          <cell r="L214">
            <v>1.7006746224754605</v>
          </cell>
          <cell r="M214">
            <v>169</v>
          </cell>
          <cell r="N214">
            <v>0</v>
          </cell>
          <cell r="O214">
            <v>6</v>
          </cell>
          <cell r="P214">
            <v>0.22262057564820109</v>
          </cell>
          <cell r="Q214">
            <v>206</v>
          </cell>
          <cell r="R214">
            <v>0</v>
          </cell>
          <cell r="S214">
            <v>8</v>
          </cell>
          <cell r="T214">
            <v>11.666977115370807</v>
          </cell>
          <cell r="U214">
            <v>252</v>
          </cell>
          <cell r="V214">
            <v>0.69160999999999995</v>
          </cell>
          <cell r="W214">
            <v>237</v>
          </cell>
          <cell r="X214">
            <v>0</v>
          </cell>
          <cell r="Y214">
            <v>1</v>
          </cell>
          <cell r="Z214">
            <v>0</v>
          </cell>
          <cell r="AA214">
            <v>249</v>
          </cell>
          <cell r="AB214">
            <v>0.10011</v>
          </cell>
          <cell r="AC214">
            <v>327</v>
          </cell>
          <cell r="AD214">
            <v>0.10011</v>
          </cell>
          <cell r="AE214">
            <v>349</v>
          </cell>
          <cell r="AF214">
            <v>0</v>
          </cell>
          <cell r="AG214">
            <v>19</v>
          </cell>
          <cell r="AH214">
            <v>1.94804</v>
          </cell>
          <cell r="AI214">
            <v>61</v>
          </cell>
          <cell r="AJ214">
            <v>2.73976</v>
          </cell>
          <cell r="AK214">
            <v>134</v>
          </cell>
          <cell r="AL214">
            <v>14.406739999999999</v>
          </cell>
          <cell r="AM214">
            <v>218</v>
          </cell>
          <cell r="AN214">
            <v>6391270</v>
          </cell>
          <cell r="AO214">
            <v>56</v>
          </cell>
          <cell r="AP214">
            <v>441001465</v>
          </cell>
          <cell r="AQ214">
            <v>51</v>
          </cell>
          <cell r="AR214">
            <v>0.05</v>
          </cell>
          <cell r="AS214">
            <v>4.3851819054016486E-2</v>
          </cell>
          <cell r="AT214">
            <v>0</v>
          </cell>
          <cell r="AU214">
            <v>0.05</v>
          </cell>
          <cell r="AV214">
            <v>414156</v>
          </cell>
          <cell r="AW214">
            <v>46</v>
          </cell>
          <cell r="AX214">
            <v>0</v>
          </cell>
          <cell r="AY214">
            <v>89</v>
          </cell>
          <cell r="AZ214">
            <v>2020</v>
          </cell>
          <cell r="BA214">
            <v>2011</v>
          </cell>
          <cell r="BB214">
            <v>18494079</v>
          </cell>
          <cell r="BC214">
            <v>86</v>
          </cell>
          <cell r="BD214">
            <v>459495544</v>
          </cell>
          <cell r="BE214">
            <v>52</v>
          </cell>
          <cell r="BF214">
            <v>2132.9</v>
          </cell>
          <cell r="BG214">
            <v>40</v>
          </cell>
          <cell r="BH214">
            <v>206761.43513526185</v>
          </cell>
          <cell r="BI214">
            <v>303</v>
          </cell>
          <cell r="BJ214">
            <v>8670.8607998499683</v>
          </cell>
          <cell r="BK214">
            <v>145</v>
          </cell>
          <cell r="BL214">
            <v>215432.29593511182</v>
          </cell>
          <cell r="BM214">
            <v>305</v>
          </cell>
          <cell r="BN214">
            <v>4.0248657993514729E-2</v>
          </cell>
          <cell r="BO214">
            <v>131</v>
          </cell>
          <cell r="BP214">
            <v>2381408</v>
          </cell>
          <cell r="BQ214">
            <v>52</v>
          </cell>
          <cell r="BR214">
            <v>1915570</v>
          </cell>
          <cell r="BS214">
            <v>54</v>
          </cell>
          <cell r="BT214">
            <v>0</v>
          </cell>
          <cell r="BU214">
            <v>272</v>
          </cell>
          <cell r="BV214">
            <v>750000</v>
          </cell>
          <cell r="BW214">
            <v>53</v>
          </cell>
          <cell r="BX214">
            <v>0</v>
          </cell>
          <cell r="BY214">
            <v>6</v>
          </cell>
          <cell r="BZ214">
            <v>5046978</v>
          </cell>
          <cell r="CA214">
            <v>57</v>
          </cell>
          <cell r="CB214">
            <v>98176</v>
          </cell>
          <cell r="CC214">
            <v>130</v>
          </cell>
          <cell r="CD214">
            <v>305000</v>
          </cell>
          <cell r="CE214">
            <v>77</v>
          </cell>
          <cell r="CF214">
            <v>0</v>
          </cell>
          <cell r="CG214">
            <v>2</v>
          </cell>
          <cell r="CH214">
            <v>0</v>
          </cell>
          <cell r="CI214">
            <v>249</v>
          </cell>
          <cell r="CJ214">
            <v>46000</v>
          </cell>
          <cell r="CK214">
            <v>233</v>
          </cell>
          <cell r="CL214">
            <v>46000</v>
          </cell>
          <cell r="CM214">
            <v>305</v>
          </cell>
          <cell r="CN214">
            <v>0</v>
          </cell>
          <cell r="CO214">
            <v>19</v>
          </cell>
          <cell r="CP214">
            <v>895116</v>
          </cell>
          <cell r="CQ214">
            <v>22</v>
          </cell>
          <cell r="CR214">
            <v>6391270</v>
          </cell>
          <cell r="CS214">
            <v>56</v>
          </cell>
          <cell r="CT214">
            <v>2132.9</v>
          </cell>
          <cell r="CU214">
            <v>40</v>
          </cell>
          <cell r="CV214">
            <v>5768</v>
          </cell>
          <cell r="CW214">
            <v>184</v>
          </cell>
          <cell r="CX214">
            <v>12302567</v>
          </cell>
          <cell r="CY214">
            <v>40</v>
          </cell>
          <cell r="CZ214">
            <v>2086.9</v>
          </cell>
          <cell r="DA214">
            <v>41</v>
          </cell>
          <cell r="DB214">
            <v>5883</v>
          </cell>
          <cell r="DC214">
            <v>185</v>
          </cell>
          <cell r="DD214">
            <v>12425593</v>
          </cell>
          <cell r="DE214">
            <v>40</v>
          </cell>
          <cell r="DF214">
            <v>123026</v>
          </cell>
          <cell r="DG214">
            <v>87</v>
          </cell>
          <cell r="DH214">
            <v>148360</v>
          </cell>
          <cell r="DI214">
            <v>47</v>
          </cell>
          <cell r="DJ214" t="str">
            <v>101</v>
          </cell>
          <cell r="DK214">
            <v>2169.8000000000002</v>
          </cell>
          <cell r="DL214">
            <v>2183.8000000000002</v>
          </cell>
          <cell r="DM214">
            <v>2182.5</v>
          </cell>
          <cell r="DN214">
            <v>2189.3000000000002</v>
          </cell>
          <cell r="DO214">
            <v>2211.6999999999998</v>
          </cell>
          <cell r="DP214">
            <v>2149.4</v>
          </cell>
          <cell r="DQ214">
            <v>2092.3000000000002</v>
          </cell>
          <cell r="DR214">
            <v>40</v>
          </cell>
          <cell r="DS214">
            <v>2114.5</v>
          </cell>
          <cell r="DT214">
            <v>40</v>
          </cell>
          <cell r="DU214">
            <v>2108.5</v>
          </cell>
          <cell r="DV214">
            <v>39</v>
          </cell>
          <cell r="DW214">
            <v>2130.6</v>
          </cell>
          <cell r="DX214">
            <v>39</v>
          </cell>
          <cell r="DY214">
            <v>2175.6999999999998</v>
          </cell>
          <cell r="DZ214">
            <v>39</v>
          </cell>
          <cell r="EA214">
            <v>2130.1</v>
          </cell>
          <cell r="EB214">
            <v>40</v>
          </cell>
          <cell r="EC214">
            <v>2182.1</v>
          </cell>
          <cell r="ED214">
            <v>40</v>
          </cell>
          <cell r="EE214">
            <v>2132.9</v>
          </cell>
          <cell r="EF214">
            <v>40</v>
          </cell>
          <cell r="EG214">
            <v>2086.9</v>
          </cell>
          <cell r="EH214">
            <v>41</v>
          </cell>
          <cell r="EI214">
            <v>3062.5664861756673</v>
          </cell>
          <cell r="EJ214">
            <v>335</v>
          </cell>
          <cell r="EK214">
            <v>2418.4091235804303</v>
          </cell>
          <cell r="EL214">
            <v>336</v>
          </cell>
          <cell r="EM214">
            <v>1891465</v>
          </cell>
          <cell r="EN214">
            <v>871.72320029495802</v>
          </cell>
          <cell r="EO214">
            <v>571479</v>
          </cell>
          <cell r="EP214">
            <v>261.69017309277405</v>
          </cell>
          <cell r="EQ214">
            <v>905945</v>
          </cell>
          <cell r="ER214">
            <v>415.09507445589918</v>
          </cell>
          <cell r="ES214">
            <v>1165490</v>
          </cell>
          <cell r="ET214">
            <v>532.35737450326587</v>
          </cell>
          <cell r="EU214">
            <v>677141</v>
          </cell>
          <cell r="EV214">
            <v>306.16313243206588</v>
          </cell>
          <cell r="EW214">
            <v>920307</v>
          </cell>
          <cell r="EX214">
            <v>428.16925653670791</v>
          </cell>
          <cell r="EY214">
            <v>1057465</v>
          </cell>
          <cell r="EZ214">
            <v>505.40792429383924</v>
          </cell>
          <cell r="FA214">
            <v>1430180</v>
          </cell>
          <cell r="FB214">
            <v>683.54442479567933</v>
          </cell>
          <cell r="FC214">
            <v>1640721</v>
          </cell>
          <cell r="FD214">
            <v>775.93804681957909</v>
          </cell>
          <cell r="FE214">
            <v>2171687</v>
          </cell>
          <cell r="FF214">
            <v>1029.9677495850131</v>
          </cell>
          <cell r="FG214">
            <v>5194991</v>
          </cell>
          <cell r="FH214">
            <v>2438.2760724678496</v>
          </cell>
          <cell r="FI214">
            <v>5707639</v>
          </cell>
          <cell r="FJ214">
            <v>2623.3575401020362</v>
          </cell>
          <cell r="FK214">
            <v>6023746</v>
          </cell>
          <cell r="FL214">
            <v>2824.2046040601995</v>
          </cell>
          <cell r="FM214">
            <v>5607401</v>
          </cell>
          <cell r="FN214">
            <v>2686.9524174613061</v>
          </cell>
          <cell r="FO214">
            <v>0.15454800755211609</v>
          </cell>
          <cell r="FP214">
            <v>4.3206161674552428E-2</v>
          </cell>
          <cell r="FQ214">
            <v>7.3109199414542136E-2</v>
          </cell>
          <cell r="FR214">
            <v>8.729790044313708E-2</v>
          </cell>
          <cell r="FS214">
            <v>4.840981838373614E-2</v>
          </cell>
          <cell r="FT214">
            <v>6.5139997197083271E-2</v>
          </cell>
          <cell r="FU214">
            <v>7.3022482277564776E-2</v>
          </cell>
          <cell r="FV214">
            <v>0.10277997046058604</v>
          </cell>
          <cell r="FW214">
            <v>0.1159112117494188</v>
          </cell>
          <cell r="FX214">
            <v>0.14885578723605219</v>
          </cell>
          <cell r="FY214">
            <v>0.33649176254431479</v>
          </cell>
          <cell r="FZ214">
            <v>0.34809695503927668</v>
          </cell>
          <cell r="GA214">
            <v>0.32957394916654598</v>
          </cell>
          <cell r="GB214">
            <v>0.29113399281534558</v>
          </cell>
          <cell r="GC214">
            <v>10347224</v>
          </cell>
          <cell r="GD214">
            <v>12655315</v>
          </cell>
          <cell r="GE214">
            <v>11485724</v>
          </cell>
          <cell r="GF214">
            <v>12185232</v>
          </cell>
          <cell r="GG214">
            <v>13310538</v>
          </cell>
          <cell r="GH214">
            <v>13207833</v>
          </cell>
          <cell r="GI214">
            <v>13423897</v>
          </cell>
          <cell r="GJ214">
            <v>13914968</v>
          </cell>
          <cell r="GK214">
            <v>14154981</v>
          </cell>
          <cell r="GL214">
            <v>14589201</v>
          </cell>
          <cell r="GM214">
            <v>15438687</v>
          </cell>
          <cell r="GN214">
            <v>16396693.27</v>
          </cell>
          <cell r="GO214">
            <v>17961266</v>
          </cell>
          <cell r="GP214">
            <v>19260550.600000001</v>
          </cell>
          <cell r="GQ214">
            <v>4.4355455261101212E-2</v>
          </cell>
          <cell r="GR214">
            <v>2.5454076957098212E-2</v>
          </cell>
          <cell r="GS214">
            <v>3.3422155178989103E-2</v>
          </cell>
          <cell r="GT214">
            <v>4.8923252476551972E-2</v>
          </cell>
          <cell r="GU214">
            <v>8.1931532893241246E-2</v>
          </cell>
          <cell r="GV214">
            <v>9.5835438782864144E-2</v>
          </cell>
          <cell r="GW214">
            <v>0.12567850633677397</v>
          </cell>
          <cell r="GX214">
            <v>0.11081539141548315</v>
          </cell>
          <cell r="GY214">
            <v>6.8923548436971141E-2</v>
          </cell>
          <cell r="GZ214">
            <v>14.208171206225682</v>
          </cell>
          <cell r="HA214">
            <v>14.138774459320286</v>
          </cell>
          <cell r="HB214">
            <v>14.192229038854808</v>
          </cell>
          <cell r="HC214">
            <v>14.620052940796695</v>
          </cell>
          <cell r="HD214">
            <v>14.291472074723307</v>
          </cell>
          <cell r="HE214">
            <v>14.479632311276207</v>
          </cell>
          <cell r="HF214">
            <v>13.620104841196422</v>
          </cell>
          <cell r="HG214">
            <v>13.330625</v>
          </cell>
          <cell r="HH214">
            <v>4536</v>
          </cell>
          <cell r="HI214" t="str">
            <v>Y</v>
          </cell>
        </row>
        <row r="215">
          <cell r="A215">
            <v>210</v>
          </cell>
          <cell r="B215">
            <v>4554</v>
          </cell>
          <cell r="C215" t="str">
            <v>Mount Vernon</v>
          </cell>
          <cell r="D215">
            <v>13.792241693097477</v>
          </cell>
          <cell r="E215">
            <v>70</v>
          </cell>
          <cell r="F215">
            <v>5.4</v>
          </cell>
          <cell r="G215">
            <v>1</v>
          </cell>
          <cell r="H215">
            <v>4.736282226773759</v>
          </cell>
          <cell r="I215">
            <v>144</v>
          </cell>
          <cell r="J215">
            <v>0.86002209334022639</v>
          </cell>
          <cell r="K215">
            <v>83</v>
          </cell>
          <cell r="L215">
            <v>2.7959370991740076</v>
          </cell>
          <cell r="M215">
            <v>66</v>
          </cell>
          <cell r="N215">
            <v>0</v>
          </cell>
          <cell r="O215">
            <v>6</v>
          </cell>
          <cell r="P215">
            <v>0.18562644052471383</v>
          </cell>
          <cell r="Q215">
            <v>219</v>
          </cell>
          <cell r="R215">
            <v>0</v>
          </cell>
          <cell r="S215">
            <v>8</v>
          </cell>
          <cell r="T215">
            <v>13.977868133622191</v>
          </cell>
          <cell r="U215">
            <v>98</v>
          </cell>
          <cell r="V215">
            <v>0.63483999999999996</v>
          </cell>
          <cell r="W215">
            <v>257</v>
          </cell>
          <cell r="X215">
            <v>0</v>
          </cell>
          <cell r="Y215">
            <v>1</v>
          </cell>
          <cell r="Z215">
            <v>1.34</v>
          </cell>
          <cell r="AA215">
            <v>2</v>
          </cell>
          <cell r="AB215">
            <v>0.33</v>
          </cell>
          <cell r="AC215">
            <v>1</v>
          </cell>
          <cell r="AD215">
            <v>1.6700000000000002</v>
          </cell>
          <cell r="AE215">
            <v>2</v>
          </cell>
          <cell r="AF215">
            <v>0</v>
          </cell>
          <cell r="AG215">
            <v>19</v>
          </cell>
          <cell r="AH215">
            <v>2.9733700000000001</v>
          </cell>
          <cell r="AI215">
            <v>17</v>
          </cell>
          <cell r="AJ215">
            <v>5.2782099999999996</v>
          </cell>
          <cell r="AK215">
            <v>15</v>
          </cell>
          <cell r="AL215">
            <v>19.256080000000001</v>
          </cell>
          <cell r="AM215">
            <v>22</v>
          </cell>
          <cell r="AN215">
            <v>4105337</v>
          </cell>
          <cell r="AO215">
            <v>99</v>
          </cell>
          <cell r="AP215">
            <v>207443508</v>
          </cell>
          <cell r="AQ215">
            <v>157</v>
          </cell>
          <cell r="AR215">
            <v>0.05</v>
          </cell>
          <cell r="AS215">
            <v>5.5752661405242286E-2</v>
          </cell>
          <cell r="AT215">
            <v>0</v>
          </cell>
          <cell r="AU215">
            <v>0.05</v>
          </cell>
          <cell r="AV215">
            <v>293472</v>
          </cell>
          <cell r="AW215">
            <v>75</v>
          </cell>
          <cell r="AX215">
            <v>0</v>
          </cell>
          <cell r="AY215">
            <v>89</v>
          </cell>
          <cell r="AZ215">
            <v>2021</v>
          </cell>
          <cell r="BA215">
            <v>2011</v>
          </cell>
          <cell r="BB215">
            <v>23859571</v>
          </cell>
          <cell r="BC215">
            <v>74</v>
          </cell>
          <cell r="BD215">
            <v>231303079</v>
          </cell>
          <cell r="BE215">
            <v>135</v>
          </cell>
          <cell r="BF215">
            <v>1070.2</v>
          </cell>
          <cell r="BG215">
            <v>104</v>
          </cell>
          <cell r="BH215">
            <v>193836.20631657634</v>
          </cell>
          <cell r="BI215">
            <v>324</v>
          </cell>
          <cell r="BJ215">
            <v>22294.497290226125</v>
          </cell>
          <cell r="BK215">
            <v>67</v>
          </cell>
          <cell r="BL215">
            <v>216130.70360680245</v>
          </cell>
          <cell r="BM215">
            <v>302</v>
          </cell>
          <cell r="BN215">
            <v>0.1031528464867517</v>
          </cell>
          <cell r="BO215">
            <v>35</v>
          </cell>
          <cell r="BP215">
            <v>1120195</v>
          </cell>
          <cell r="BQ215">
            <v>158</v>
          </cell>
          <cell r="BR215">
            <v>982511</v>
          </cell>
          <cell r="BS215">
            <v>139</v>
          </cell>
          <cell r="BT215">
            <v>178406</v>
          </cell>
          <cell r="BU215">
            <v>93</v>
          </cell>
          <cell r="BV215">
            <v>579999</v>
          </cell>
          <cell r="BW215">
            <v>77</v>
          </cell>
          <cell r="BX215">
            <v>0</v>
          </cell>
          <cell r="BY215">
            <v>6</v>
          </cell>
          <cell r="BZ215">
            <v>2861111</v>
          </cell>
          <cell r="CA215">
            <v>128</v>
          </cell>
          <cell r="CB215">
            <v>38507</v>
          </cell>
          <cell r="CC215">
            <v>205</v>
          </cell>
          <cell r="CD215">
            <v>131693</v>
          </cell>
          <cell r="CE215">
            <v>211</v>
          </cell>
          <cell r="CF215">
            <v>0</v>
          </cell>
          <cell r="CG215">
            <v>2</v>
          </cell>
          <cell r="CH215">
            <v>309946</v>
          </cell>
          <cell r="CI215">
            <v>49</v>
          </cell>
          <cell r="CJ215">
            <v>76330</v>
          </cell>
          <cell r="CK215">
            <v>125</v>
          </cell>
          <cell r="CL215">
            <v>386276</v>
          </cell>
          <cell r="CM215">
            <v>56</v>
          </cell>
          <cell r="CN215">
            <v>0</v>
          </cell>
          <cell r="CO215">
            <v>19</v>
          </cell>
          <cell r="CP215">
            <v>687750</v>
          </cell>
          <cell r="CQ215">
            <v>39</v>
          </cell>
          <cell r="CR215">
            <v>4105337</v>
          </cell>
          <cell r="CS215">
            <v>99</v>
          </cell>
          <cell r="CT215">
            <v>1070.2</v>
          </cell>
          <cell r="CU215">
            <v>104</v>
          </cell>
          <cell r="CV215">
            <v>5768</v>
          </cell>
          <cell r="CW215">
            <v>184</v>
          </cell>
          <cell r="CX215">
            <v>6172914</v>
          </cell>
          <cell r="CY215">
            <v>105</v>
          </cell>
          <cell r="CZ215">
            <v>1070.7</v>
          </cell>
          <cell r="DA215">
            <v>102</v>
          </cell>
          <cell r="DB215">
            <v>5883</v>
          </cell>
          <cell r="DC215">
            <v>185</v>
          </cell>
          <cell r="DD215">
            <v>6298928</v>
          </cell>
          <cell r="DE215">
            <v>103</v>
          </cell>
          <cell r="DF215">
            <v>126014</v>
          </cell>
          <cell r="DG215">
            <v>84</v>
          </cell>
          <cell r="DH215">
            <v>0</v>
          </cell>
          <cell r="DI215">
            <v>223</v>
          </cell>
          <cell r="DJ215" t="str">
            <v>No Guar</v>
          </cell>
          <cell r="DK215">
            <v>1050.3</v>
          </cell>
          <cell r="DL215">
            <v>1028.5</v>
          </cell>
          <cell r="DM215">
            <v>1047.2</v>
          </cell>
          <cell r="DN215">
            <v>1045.8</v>
          </cell>
          <cell r="DO215">
            <v>1057.4000000000001</v>
          </cell>
          <cell r="DP215">
            <v>1059.4000000000001</v>
          </cell>
          <cell r="DQ215">
            <v>1068.2</v>
          </cell>
          <cell r="DR215">
            <v>108</v>
          </cell>
          <cell r="DS215">
            <v>1033.2</v>
          </cell>
          <cell r="DT215">
            <v>109</v>
          </cell>
          <cell r="DU215">
            <v>1051.9000000000001</v>
          </cell>
          <cell r="DV215">
            <v>106</v>
          </cell>
          <cell r="DW215">
            <v>1026</v>
          </cell>
          <cell r="DX215">
            <v>107</v>
          </cell>
          <cell r="DY215">
            <v>1040.0999999999999</v>
          </cell>
          <cell r="DZ215">
            <v>109</v>
          </cell>
          <cell r="EA215">
            <v>1072.3</v>
          </cell>
          <cell r="EB215">
            <v>105</v>
          </cell>
          <cell r="EC215">
            <v>1087.4000000000001</v>
          </cell>
          <cell r="ED215">
            <v>102</v>
          </cell>
          <cell r="EE215">
            <v>1070.2</v>
          </cell>
          <cell r="EF215">
            <v>104</v>
          </cell>
          <cell r="EG215">
            <v>1070.7</v>
          </cell>
          <cell r="EH215">
            <v>102</v>
          </cell>
          <cell r="EI215">
            <v>3834.2551601755858</v>
          </cell>
          <cell r="EJ215">
            <v>240</v>
          </cell>
          <cell r="EK215">
            <v>2672.1873540674324</v>
          </cell>
          <cell r="EL215">
            <v>317</v>
          </cell>
          <cell r="EM215">
            <v>245184</v>
          </cell>
          <cell r="EN215">
            <v>233.44187375035705</v>
          </cell>
          <cell r="EO215">
            <v>346561</v>
          </cell>
          <cell r="EP215">
            <v>336.9577053962081</v>
          </cell>
          <cell r="EQ215">
            <v>475024</v>
          </cell>
          <cell r="ER215">
            <v>453.61344537815125</v>
          </cell>
          <cell r="ES215">
            <v>480528</v>
          </cell>
          <cell r="ET215">
            <v>459.48364888123928</v>
          </cell>
          <cell r="EU215">
            <v>464573</v>
          </cell>
          <cell r="EV215">
            <v>439.35407603555888</v>
          </cell>
          <cell r="EW215">
            <v>743296</v>
          </cell>
          <cell r="EX215">
            <v>701.6197847838398</v>
          </cell>
          <cell r="EY215">
            <v>964209</v>
          </cell>
          <cell r="EZ215">
            <v>902.64838045309864</v>
          </cell>
          <cell r="FA215">
            <v>1262460</v>
          </cell>
          <cell r="FB215">
            <v>1181.8573300879984</v>
          </cell>
          <cell r="FC215">
            <v>1325897</v>
          </cell>
          <cell r="FD215">
            <v>1283.2917150600076</v>
          </cell>
          <cell r="FE215">
            <v>1379281</v>
          </cell>
          <cell r="FF215">
            <v>1311.228253636277</v>
          </cell>
          <cell r="FG215">
            <v>1493071</v>
          </cell>
          <cell r="FH215">
            <v>1455.2348927875244</v>
          </cell>
          <cell r="FI215">
            <v>1617461</v>
          </cell>
          <cell r="FJ215">
            <v>1555.1014325545623</v>
          </cell>
          <cell r="FK215">
            <v>1902562</v>
          </cell>
          <cell r="FL215">
            <v>1777.7630349467388</v>
          </cell>
          <cell r="FM215">
            <v>2099750</v>
          </cell>
          <cell r="FN215">
            <v>1961.1002148127393</v>
          </cell>
          <cell r="FO215">
            <v>4.4560056136249263E-2</v>
          </cell>
          <cell r="FP215">
            <v>5.9072682917516661E-2</v>
          </cell>
          <cell r="FQ215">
            <v>7.805838669518475E-2</v>
          </cell>
          <cell r="FR215">
            <v>7.3522929325554792E-2</v>
          </cell>
          <cell r="FS215">
            <v>6.8372467047294536E-2</v>
          </cell>
          <cell r="FT215">
            <v>0.1033443829321377</v>
          </cell>
          <cell r="FU215">
            <v>0.12287268612323855</v>
          </cell>
          <cell r="FV215">
            <v>0.17698060539518462</v>
          </cell>
          <cell r="FW215">
            <v>0.17721955666808301</v>
          </cell>
          <cell r="FX215">
            <v>0.17397178270747363</v>
          </cell>
          <cell r="FY215">
            <v>0.16176557263589719</v>
          </cell>
          <cell r="FZ215">
            <v>0.17205865320616656</v>
          </cell>
          <cell r="GA215">
            <v>0.19402474257503491</v>
          </cell>
          <cell r="GB215">
            <v>0.20250752235517885</v>
          </cell>
          <cell r="GC215">
            <v>5257143</v>
          </cell>
          <cell r="GD215">
            <v>5520127</v>
          </cell>
          <cell r="GE215">
            <v>5610472</v>
          </cell>
          <cell r="GF215">
            <v>6055229</v>
          </cell>
          <cell r="GG215">
            <v>6330165</v>
          </cell>
          <cell r="GH215">
            <v>6449122</v>
          </cell>
          <cell r="GI215">
            <v>6883011</v>
          </cell>
          <cell r="GJ215">
            <v>7133324</v>
          </cell>
          <cell r="GK215">
            <v>7481663</v>
          </cell>
          <cell r="GL215">
            <v>7928188</v>
          </cell>
          <cell r="GM215">
            <v>9229844</v>
          </cell>
          <cell r="GN215">
            <v>9400637.3399999999</v>
          </cell>
          <cell r="GO215">
            <v>9520669</v>
          </cell>
          <cell r="GP215">
            <v>10368750.630000001</v>
          </cell>
          <cell r="GQ215">
            <v>0.14058347744042235</v>
          </cell>
          <cell r="GR215">
            <v>8.365884664278285E-2</v>
          </cell>
          <cell r="GS215">
            <v>0.10723472510187024</v>
          </cell>
          <cell r="GT215">
            <v>8.4939665359793942E-2</v>
          </cell>
          <cell r="GU215">
            <v>7.7717907292688432E-2</v>
          </cell>
          <cell r="GV215">
            <v>7.2072233805027155E-2</v>
          </cell>
          <cell r="GW215">
            <v>2.5532204533207543E-2</v>
          </cell>
          <cell r="GX215">
            <v>5.6846329346787773E-2</v>
          </cell>
          <cell r="GY215">
            <v>4.9453109573798157E-2</v>
          </cell>
          <cell r="GZ215">
            <v>14.179496808111152</v>
          </cell>
          <cell r="HA215">
            <v>14.431582795174853</v>
          </cell>
          <cell r="HB215">
            <v>14.031824031824032</v>
          </cell>
          <cell r="HC215">
            <v>13.802768166089965</v>
          </cell>
          <cell r="HD215">
            <v>14.088550674507092</v>
          </cell>
          <cell r="HE215">
            <v>14.717396340050961</v>
          </cell>
          <cell r="HF215">
            <v>13.936051693404634</v>
          </cell>
          <cell r="HG215">
            <v>12.444186046511629</v>
          </cell>
          <cell r="HH215">
            <v>4554</v>
          </cell>
          <cell r="HI215" t="str">
            <v>Y</v>
          </cell>
        </row>
        <row r="216">
          <cell r="A216">
            <v>211</v>
          </cell>
          <cell r="B216">
            <v>4572</v>
          </cell>
          <cell r="C216" t="str">
            <v>Murray</v>
          </cell>
          <cell r="D216">
            <v>10.494340181316749</v>
          </cell>
          <cell r="E216">
            <v>290</v>
          </cell>
          <cell r="F216">
            <v>5.4</v>
          </cell>
          <cell r="G216">
            <v>1</v>
          </cell>
          <cell r="H216">
            <v>5.094345379981764</v>
          </cell>
          <cell r="I216">
            <v>98</v>
          </cell>
          <cell r="J216">
            <v>0</v>
          </cell>
          <cell r="K216">
            <v>272</v>
          </cell>
          <cell r="L216">
            <v>0</v>
          </cell>
          <cell r="M216">
            <v>310</v>
          </cell>
          <cell r="N216">
            <v>0</v>
          </cell>
          <cell r="O216">
            <v>6</v>
          </cell>
          <cell r="P216">
            <v>0.11223064690313593</v>
          </cell>
          <cell r="Q216">
            <v>262</v>
          </cell>
          <cell r="R216">
            <v>0</v>
          </cell>
          <cell r="S216">
            <v>8</v>
          </cell>
          <cell r="T216">
            <v>10.606570828219885</v>
          </cell>
          <cell r="U216">
            <v>303</v>
          </cell>
          <cell r="V216">
            <v>1.18483</v>
          </cell>
          <cell r="W216">
            <v>78</v>
          </cell>
          <cell r="X216">
            <v>0</v>
          </cell>
          <cell r="Y216">
            <v>1</v>
          </cell>
          <cell r="Z216">
            <v>0</v>
          </cell>
          <cell r="AA216">
            <v>249</v>
          </cell>
          <cell r="AB216">
            <v>0.33</v>
          </cell>
          <cell r="AC216">
            <v>1</v>
          </cell>
          <cell r="AD216">
            <v>0.33</v>
          </cell>
          <cell r="AE216">
            <v>244</v>
          </cell>
          <cell r="AF216">
            <v>0</v>
          </cell>
          <cell r="AG216">
            <v>19</v>
          </cell>
          <cell r="AH216">
            <v>0.69211999999999996</v>
          </cell>
          <cell r="AI216">
            <v>149</v>
          </cell>
          <cell r="AJ216">
            <v>2.20695</v>
          </cell>
          <cell r="AK216">
            <v>185</v>
          </cell>
          <cell r="AL216">
            <v>12.81352</v>
          </cell>
          <cell r="AM216">
            <v>298</v>
          </cell>
          <cell r="AN216">
            <v>702953</v>
          </cell>
          <cell r="AO216">
            <v>355</v>
          </cell>
          <cell r="AP216">
            <v>54860238</v>
          </cell>
          <cell r="AQ216">
            <v>351</v>
          </cell>
          <cell r="AR216">
            <v>0.14000000000000001</v>
          </cell>
          <cell r="AS216">
            <v>6.8509613301293806E-2</v>
          </cell>
          <cell r="AT216">
            <v>0</v>
          </cell>
          <cell r="AU216">
            <v>0.14000000000000001</v>
          </cell>
          <cell r="AV216">
            <v>105565</v>
          </cell>
          <cell r="AW216">
            <v>232</v>
          </cell>
          <cell r="AX216">
            <v>0</v>
          </cell>
          <cell r="AY216">
            <v>89</v>
          </cell>
          <cell r="AZ216">
            <v>0</v>
          </cell>
          <cell r="BA216">
            <v>2016</v>
          </cell>
          <cell r="BB216">
            <v>0</v>
          </cell>
          <cell r="BC216">
            <v>267</v>
          </cell>
          <cell r="BD216">
            <v>54860238</v>
          </cell>
          <cell r="BE216">
            <v>351</v>
          </cell>
          <cell r="BF216">
            <v>280</v>
          </cell>
          <cell r="BG216">
            <v>318</v>
          </cell>
          <cell r="BH216">
            <v>195929.42142857143</v>
          </cell>
          <cell r="BI216">
            <v>319</v>
          </cell>
          <cell r="BJ216">
            <v>0</v>
          </cell>
          <cell r="BK216">
            <v>267</v>
          </cell>
          <cell r="BL216">
            <v>195929.42142857143</v>
          </cell>
          <cell r="BM216">
            <v>330</v>
          </cell>
          <cell r="BN216">
            <v>0</v>
          </cell>
          <cell r="BO216">
            <v>267</v>
          </cell>
          <cell r="BP216">
            <v>296245</v>
          </cell>
          <cell r="BQ216">
            <v>351</v>
          </cell>
          <cell r="BR216">
            <v>279477</v>
          </cell>
          <cell r="BS216">
            <v>342</v>
          </cell>
          <cell r="BT216">
            <v>0</v>
          </cell>
          <cell r="BU216">
            <v>272</v>
          </cell>
          <cell r="BV216">
            <v>0</v>
          </cell>
          <cell r="BW216">
            <v>310</v>
          </cell>
          <cell r="BX216">
            <v>0</v>
          </cell>
          <cell r="BY216">
            <v>6</v>
          </cell>
          <cell r="BZ216">
            <v>575722</v>
          </cell>
          <cell r="CA216">
            <v>355</v>
          </cell>
          <cell r="CB216">
            <v>6157</v>
          </cell>
          <cell r="CC216">
            <v>317</v>
          </cell>
          <cell r="CD216">
            <v>65000</v>
          </cell>
          <cell r="CE216">
            <v>309</v>
          </cell>
          <cell r="CF216">
            <v>0</v>
          </cell>
          <cell r="CG216">
            <v>2</v>
          </cell>
          <cell r="CH216">
            <v>0</v>
          </cell>
          <cell r="CI216">
            <v>249</v>
          </cell>
          <cell r="CJ216">
            <v>18104</v>
          </cell>
          <cell r="CK216">
            <v>321</v>
          </cell>
          <cell r="CL216">
            <v>18104</v>
          </cell>
          <cell r="CM216">
            <v>344</v>
          </cell>
          <cell r="CN216">
            <v>0</v>
          </cell>
          <cell r="CO216">
            <v>19</v>
          </cell>
          <cell r="CP216">
            <v>37970</v>
          </cell>
          <cell r="CQ216">
            <v>180</v>
          </cell>
          <cell r="CR216">
            <v>702953</v>
          </cell>
          <cell r="CS216">
            <v>355</v>
          </cell>
          <cell r="CT216">
            <v>280</v>
          </cell>
          <cell r="CU216">
            <v>318</v>
          </cell>
          <cell r="CV216">
            <v>5768</v>
          </cell>
          <cell r="CW216">
            <v>184</v>
          </cell>
          <cell r="CX216">
            <v>1615040</v>
          </cell>
          <cell r="CY216">
            <v>320</v>
          </cell>
          <cell r="CZ216">
            <v>294.2</v>
          </cell>
          <cell r="DA216">
            <v>309</v>
          </cell>
          <cell r="DB216">
            <v>5883</v>
          </cell>
          <cell r="DC216">
            <v>185</v>
          </cell>
          <cell r="DD216">
            <v>1730779</v>
          </cell>
          <cell r="DE216">
            <v>314</v>
          </cell>
          <cell r="DF216">
            <v>115739</v>
          </cell>
          <cell r="DG216">
            <v>90</v>
          </cell>
          <cell r="DH216">
            <v>0</v>
          </cell>
          <cell r="DI216">
            <v>223</v>
          </cell>
          <cell r="DJ216" t="str">
            <v>No Guar</v>
          </cell>
          <cell r="DK216">
            <v>317.2</v>
          </cell>
          <cell r="DL216">
            <v>321</v>
          </cell>
          <cell r="DM216">
            <v>349.6</v>
          </cell>
          <cell r="DN216">
            <v>358.4</v>
          </cell>
          <cell r="DO216">
            <v>354.2</v>
          </cell>
          <cell r="DP216">
            <v>340.2</v>
          </cell>
          <cell r="DQ216">
            <v>335.6</v>
          </cell>
          <cell r="DR216">
            <v>317</v>
          </cell>
          <cell r="DS216">
            <v>327</v>
          </cell>
          <cell r="DT216">
            <v>316</v>
          </cell>
          <cell r="DU216">
            <v>310.2</v>
          </cell>
          <cell r="DV216">
            <v>319</v>
          </cell>
          <cell r="DW216">
            <v>307</v>
          </cell>
          <cell r="DX216">
            <v>317</v>
          </cell>
          <cell r="DY216">
            <v>300</v>
          </cell>
          <cell r="DZ216">
            <v>318</v>
          </cell>
          <cell r="EA216">
            <v>288</v>
          </cell>
          <cell r="EB216">
            <v>322</v>
          </cell>
          <cell r="EC216">
            <v>281</v>
          </cell>
          <cell r="ED216">
            <v>318</v>
          </cell>
          <cell r="EE216">
            <v>280</v>
          </cell>
          <cell r="EF216">
            <v>318</v>
          </cell>
          <cell r="EG216">
            <v>294.2</v>
          </cell>
          <cell r="EH216">
            <v>308</v>
          </cell>
          <cell r="EI216">
            <v>2389.3711760707001</v>
          </cell>
          <cell r="EJ216">
            <v>357</v>
          </cell>
          <cell r="EK216">
            <v>1956.9068660774983</v>
          </cell>
          <cell r="EL216">
            <v>355</v>
          </cell>
          <cell r="EM216">
            <v>900434</v>
          </cell>
          <cell r="EN216">
            <v>2838.6948297604035</v>
          </cell>
          <cell r="EO216">
            <v>1020008</v>
          </cell>
          <cell r="EP216">
            <v>3177.5950155763239</v>
          </cell>
          <cell r="EQ216">
            <v>1004074</v>
          </cell>
          <cell r="ER216">
            <v>2872.065217391304</v>
          </cell>
          <cell r="ES216">
            <v>1150894</v>
          </cell>
          <cell r="ET216">
            <v>3211.1997767857147</v>
          </cell>
          <cell r="EU216">
            <v>1414434</v>
          </cell>
          <cell r="EV216">
            <v>3993.320158102767</v>
          </cell>
          <cell r="EW216">
            <v>1585239</v>
          </cell>
          <cell r="EX216">
            <v>4659.7266313932978</v>
          </cell>
          <cell r="EY216">
            <v>1685494</v>
          </cell>
          <cell r="EZ216">
            <v>5022.330154946364</v>
          </cell>
          <cell r="FA216">
            <v>1785222</v>
          </cell>
          <cell r="FB216">
            <v>5319.4934445768768</v>
          </cell>
          <cell r="FC216">
            <v>1652800</v>
          </cell>
          <cell r="FD216">
            <v>5054.434250764526</v>
          </cell>
          <cell r="FE216">
            <v>1698856</v>
          </cell>
          <cell r="FF216">
            <v>5476.6473243068986</v>
          </cell>
          <cell r="FG216">
            <v>1846363</v>
          </cell>
          <cell r="FH216">
            <v>6014.2117263843647</v>
          </cell>
          <cell r="FI216">
            <v>1812385</v>
          </cell>
          <cell r="FJ216">
            <v>6041.2833333333338</v>
          </cell>
          <cell r="FK216">
            <v>1761996</v>
          </cell>
          <cell r="FL216">
            <v>6292.8428571428567</v>
          </cell>
          <cell r="FM216">
            <v>1796096</v>
          </cell>
          <cell r="FN216">
            <v>6105.0169952413326</v>
          </cell>
          <cell r="FO216">
            <v>0.33654089094005135</v>
          </cell>
          <cell r="FP216">
            <v>0.35170142851724528</v>
          </cell>
          <cell r="FQ216">
            <v>0.32214755195529793</v>
          </cell>
          <cell r="FR216">
            <v>0.35694084377918245</v>
          </cell>
          <cell r="FS216">
            <v>0.38694761642003817</v>
          </cell>
          <cell r="FT216">
            <v>0.40857844129045962</v>
          </cell>
          <cell r="FU216">
            <v>0.40899734266043103</v>
          </cell>
          <cell r="FV216">
            <v>0.73305618905816661</v>
          </cell>
          <cell r="FW216">
            <v>0.6297986039108634</v>
          </cell>
          <cell r="FX216">
            <v>0.65982395694118678</v>
          </cell>
          <cell r="FY216">
            <v>0.6621198803828352</v>
          </cell>
          <cell r="FZ216">
            <v>0.65261069248814996</v>
          </cell>
          <cell r="GA216">
            <v>0.63619633164462908</v>
          </cell>
          <cell r="GB216">
            <v>0.59823580962663925</v>
          </cell>
          <cell r="GC216">
            <v>1775122</v>
          </cell>
          <cell r="GD216">
            <v>1880202</v>
          </cell>
          <cell r="GE216">
            <v>2112740</v>
          </cell>
          <cell r="GF216">
            <v>2073433</v>
          </cell>
          <cell r="GG216">
            <v>2240929</v>
          </cell>
          <cell r="GH216">
            <v>2294650</v>
          </cell>
          <cell r="GI216">
            <v>2435545</v>
          </cell>
          <cell r="GJ216">
            <v>2435314</v>
          </cell>
          <cell r="GK216">
            <v>2624331</v>
          </cell>
          <cell r="GL216">
            <v>2574711</v>
          </cell>
          <cell r="GM216">
            <v>2788563</v>
          </cell>
          <cell r="GN216">
            <v>2777130.41</v>
          </cell>
          <cell r="GO216">
            <v>2819968</v>
          </cell>
          <cell r="GP216">
            <v>3002321.11</v>
          </cell>
          <cell r="GQ216">
            <v>0.52668607946217438</v>
          </cell>
          <cell r="GR216">
            <v>0.54250165189627608</v>
          </cell>
          <cell r="GS216">
            <v>0.56521587376248528</v>
          </cell>
          <cell r="GT216">
            <v>0.35039061802581678</v>
          </cell>
          <cell r="GU216">
            <v>0.4687037041647889</v>
          </cell>
          <cell r="GV216">
            <v>0.38928020599197294</v>
          </cell>
          <cell r="GW216">
            <v>0.22042796176284926</v>
          </cell>
          <cell r="GX216">
            <v>0.33052651746115647</v>
          </cell>
          <cell r="GY216">
            <v>0.27239218157690454</v>
          </cell>
          <cell r="GZ216">
            <v>10.861788617886178</v>
          </cell>
          <cell r="HA216">
            <v>10.4704</v>
          </cell>
          <cell r="HB216">
            <v>10.419354838709678</v>
          </cell>
          <cell r="HC216">
            <v>10.123076923076923</v>
          </cell>
          <cell r="HD216">
            <v>9.5076923076923077</v>
          </cell>
          <cell r="HE216">
            <v>8.745168004757657</v>
          </cell>
          <cell r="HF216">
            <v>9.5959912308174129</v>
          </cell>
          <cell r="HG216">
            <v>6.8292682926829267</v>
          </cell>
          <cell r="HH216">
            <v>4572</v>
          </cell>
          <cell r="HI216" t="str">
            <v>Y</v>
          </cell>
        </row>
        <row r="217">
          <cell r="A217">
            <v>212</v>
          </cell>
          <cell r="B217">
            <v>4581</v>
          </cell>
          <cell r="C217" t="str">
            <v>Muscatine</v>
          </cell>
          <cell r="D217">
            <v>12.480873146920869</v>
          </cell>
          <cell r="E217">
            <v>162</v>
          </cell>
          <cell r="F217">
            <v>5.4</v>
          </cell>
          <cell r="G217">
            <v>1</v>
          </cell>
          <cell r="H217">
            <v>5.1994130829223515</v>
          </cell>
          <cell r="I217">
            <v>88</v>
          </cell>
          <cell r="J217">
            <v>0.78330574575418377</v>
          </cell>
          <cell r="K217">
            <v>97</v>
          </cell>
          <cell r="L217">
            <v>1.0981545195863227</v>
          </cell>
          <cell r="M217">
            <v>247</v>
          </cell>
          <cell r="N217">
            <v>0</v>
          </cell>
          <cell r="O217">
            <v>6</v>
          </cell>
          <cell r="P217">
            <v>0</v>
          </cell>
          <cell r="Q217">
            <v>342</v>
          </cell>
          <cell r="R217">
            <v>0</v>
          </cell>
          <cell r="S217">
            <v>8</v>
          </cell>
          <cell r="T217">
            <v>12.480873146920869</v>
          </cell>
          <cell r="U217">
            <v>197</v>
          </cell>
          <cell r="V217">
            <v>1.50912</v>
          </cell>
          <cell r="W217">
            <v>35</v>
          </cell>
          <cell r="X217">
            <v>0</v>
          </cell>
          <cell r="Y217">
            <v>1</v>
          </cell>
          <cell r="Z217">
            <v>0.58921000000000001</v>
          </cell>
          <cell r="AA217">
            <v>169</v>
          </cell>
          <cell r="AB217">
            <v>0.33</v>
          </cell>
          <cell r="AC217">
            <v>1</v>
          </cell>
          <cell r="AD217">
            <v>0.91921000000000008</v>
          </cell>
          <cell r="AE217">
            <v>160</v>
          </cell>
          <cell r="AF217">
            <v>0</v>
          </cell>
          <cell r="AG217">
            <v>19</v>
          </cell>
          <cell r="AH217">
            <v>0</v>
          </cell>
          <cell r="AI217">
            <v>184</v>
          </cell>
          <cell r="AJ217">
            <v>2.4283299999999999</v>
          </cell>
          <cell r="AK217">
            <v>166</v>
          </cell>
          <cell r="AL217">
            <v>14.9092</v>
          </cell>
          <cell r="AM217">
            <v>179</v>
          </cell>
          <cell r="AN217">
            <v>15643405</v>
          </cell>
          <cell r="AO217">
            <v>22</v>
          </cell>
          <cell r="AP217">
            <v>1042008187</v>
          </cell>
          <cell r="AQ217">
            <v>21</v>
          </cell>
          <cell r="AR217">
            <v>0</v>
          </cell>
          <cell r="AS217">
            <v>0</v>
          </cell>
          <cell r="AT217">
            <v>0</v>
          </cell>
          <cell r="AU217">
            <v>0</v>
          </cell>
          <cell r="AV217">
            <v>0</v>
          </cell>
          <cell r="AW217">
            <v>284</v>
          </cell>
          <cell r="AX217">
            <v>0</v>
          </cell>
          <cell r="AY217">
            <v>89</v>
          </cell>
          <cell r="AZ217">
            <v>2020</v>
          </cell>
          <cell r="BA217">
            <v>0</v>
          </cell>
          <cell r="BB217">
            <v>117371641</v>
          </cell>
          <cell r="BC217">
            <v>17</v>
          </cell>
          <cell r="BD217">
            <v>1159379828</v>
          </cell>
          <cell r="BE217">
            <v>19</v>
          </cell>
          <cell r="BF217">
            <v>5477.9</v>
          </cell>
          <cell r="BG217">
            <v>15</v>
          </cell>
          <cell r="BH217">
            <v>190220.37404844924</v>
          </cell>
          <cell r="BI217">
            <v>329</v>
          </cell>
          <cell r="BJ217">
            <v>21426.393508461271</v>
          </cell>
          <cell r="BK217">
            <v>68</v>
          </cell>
          <cell r="BL217">
            <v>211646.76755691052</v>
          </cell>
          <cell r="BM217">
            <v>310</v>
          </cell>
          <cell r="BN217">
            <v>0.10123657335186964</v>
          </cell>
          <cell r="BO217">
            <v>38</v>
          </cell>
          <cell r="BP217">
            <v>5626844</v>
          </cell>
          <cell r="BQ217">
            <v>21</v>
          </cell>
          <cell r="BR217">
            <v>5417831</v>
          </cell>
          <cell r="BS217">
            <v>18</v>
          </cell>
          <cell r="BT217">
            <v>816211</v>
          </cell>
          <cell r="BU217">
            <v>19</v>
          </cell>
          <cell r="BV217">
            <v>1144286</v>
          </cell>
          <cell r="BW217">
            <v>29</v>
          </cell>
          <cell r="BX217">
            <v>0</v>
          </cell>
          <cell r="BY217">
            <v>6</v>
          </cell>
          <cell r="BZ217">
            <v>13005172</v>
          </cell>
          <cell r="CA217">
            <v>20</v>
          </cell>
          <cell r="CB217">
            <v>0</v>
          </cell>
          <cell r="CC217">
            <v>342</v>
          </cell>
          <cell r="CD217">
            <v>1572520</v>
          </cell>
          <cell r="CE217">
            <v>13</v>
          </cell>
          <cell r="CF217">
            <v>0</v>
          </cell>
          <cell r="CG217">
            <v>2</v>
          </cell>
          <cell r="CH217">
            <v>683118</v>
          </cell>
          <cell r="CI217">
            <v>24</v>
          </cell>
          <cell r="CJ217">
            <v>382595</v>
          </cell>
          <cell r="CK217">
            <v>19</v>
          </cell>
          <cell r="CL217">
            <v>1065713</v>
          </cell>
          <cell r="CM217">
            <v>22</v>
          </cell>
          <cell r="CN217">
            <v>0</v>
          </cell>
          <cell r="CO217">
            <v>19</v>
          </cell>
          <cell r="CP217">
            <v>0</v>
          </cell>
          <cell r="CQ217">
            <v>185</v>
          </cell>
          <cell r="CR217">
            <v>15643405</v>
          </cell>
          <cell r="CS217">
            <v>22</v>
          </cell>
          <cell r="CT217">
            <v>5477.9</v>
          </cell>
          <cell r="CU217">
            <v>15</v>
          </cell>
          <cell r="CV217">
            <v>5768</v>
          </cell>
          <cell r="CW217">
            <v>184</v>
          </cell>
          <cell r="CX217">
            <v>31596527</v>
          </cell>
          <cell r="CY217">
            <v>15</v>
          </cell>
          <cell r="CZ217">
            <v>5394.5</v>
          </cell>
          <cell r="DA217">
            <v>15</v>
          </cell>
          <cell r="DB217">
            <v>5883</v>
          </cell>
          <cell r="DC217">
            <v>185</v>
          </cell>
          <cell r="DD217">
            <v>31912492</v>
          </cell>
          <cell r="DE217">
            <v>15</v>
          </cell>
          <cell r="DF217">
            <v>315965</v>
          </cell>
          <cell r="DG217">
            <v>40</v>
          </cell>
          <cell r="DH217">
            <v>176648</v>
          </cell>
          <cell r="DI217">
            <v>28</v>
          </cell>
          <cell r="DJ217" t="str">
            <v>101</v>
          </cell>
          <cell r="DK217">
            <v>5624.1</v>
          </cell>
          <cell r="DL217">
            <v>5623.2</v>
          </cell>
          <cell r="DM217">
            <v>5569.2</v>
          </cell>
          <cell r="DN217">
            <v>5525.1</v>
          </cell>
          <cell r="DO217">
            <v>5510.6</v>
          </cell>
          <cell r="DP217">
            <v>5580.3</v>
          </cell>
          <cell r="DQ217">
            <v>5579</v>
          </cell>
          <cell r="DR217">
            <v>11</v>
          </cell>
          <cell r="DS217">
            <v>5519</v>
          </cell>
          <cell r="DT217">
            <v>11</v>
          </cell>
          <cell r="DU217">
            <v>5557.6</v>
          </cell>
          <cell r="DV217">
            <v>11</v>
          </cell>
          <cell r="DW217">
            <v>5569.4</v>
          </cell>
          <cell r="DX217">
            <v>12</v>
          </cell>
          <cell r="DY217">
            <v>5556.8</v>
          </cell>
          <cell r="DZ217">
            <v>12</v>
          </cell>
          <cell r="EA217">
            <v>5504.1</v>
          </cell>
          <cell r="EB217">
            <v>13</v>
          </cell>
          <cell r="EC217">
            <v>5469.9</v>
          </cell>
          <cell r="ED217">
            <v>15</v>
          </cell>
          <cell r="EE217">
            <v>5477.9</v>
          </cell>
          <cell r="EF217">
            <v>15</v>
          </cell>
          <cell r="EG217">
            <v>5394.5</v>
          </cell>
          <cell r="EH217">
            <v>15</v>
          </cell>
          <cell r="EI217">
            <v>2899.8804337751412</v>
          </cell>
          <cell r="EJ217">
            <v>345</v>
          </cell>
          <cell r="EK217">
            <v>2410.8206506627121</v>
          </cell>
          <cell r="EL217">
            <v>338</v>
          </cell>
          <cell r="EM217">
            <v>708049</v>
          </cell>
          <cell r="EN217">
            <v>125.89552106114755</v>
          </cell>
          <cell r="EO217">
            <v>551977</v>
          </cell>
          <cell r="EP217">
            <v>98.160655854317824</v>
          </cell>
          <cell r="EQ217">
            <v>1060952</v>
          </cell>
          <cell r="ER217">
            <v>190.50348344465993</v>
          </cell>
          <cell r="ES217">
            <v>1632057</v>
          </cell>
          <cell r="ET217">
            <v>295.38958570885592</v>
          </cell>
          <cell r="EU217">
            <v>1476382</v>
          </cell>
          <cell r="EV217">
            <v>267.91674227851775</v>
          </cell>
          <cell r="EW217">
            <v>1821720</v>
          </cell>
          <cell r="EX217">
            <v>326.45556690500507</v>
          </cell>
          <cell r="EY217">
            <v>1771275</v>
          </cell>
          <cell r="EZ217">
            <v>317.48969349345759</v>
          </cell>
          <cell r="FA217">
            <v>2443085</v>
          </cell>
          <cell r="FB217">
            <v>437.90733106291452</v>
          </cell>
          <cell r="FC217">
            <v>2971558</v>
          </cell>
          <cell r="FD217">
            <v>538.42326508425435</v>
          </cell>
          <cell r="FE217">
            <v>2361754</v>
          </cell>
          <cell r="FF217">
            <v>424.95933496473293</v>
          </cell>
          <cell r="FG217">
            <v>5734097</v>
          </cell>
          <cell r="FH217">
            <v>1029.5717671562468</v>
          </cell>
          <cell r="FI217">
            <v>5803954</v>
          </cell>
          <cell r="FJ217">
            <v>1044.4777569824359</v>
          </cell>
          <cell r="FK217">
            <v>4434878</v>
          </cell>
          <cell r="FL217">
            <v>809.59455265704014</v>
          </cell>
          <cell r="FM217">
            <v>2683393</v>
          </cell>
          <cell r="FN217">
            <v>497.43127259245529</v>
          </cell>
          <cell r="FO217">
            <v>2.3997298389448724E-2</v>
          </cell>
          <cell r="FP217">
            <v>1.765145249525989E-2</v>
          </cell>
          <cell r="FQ217">
            <v>3.2818779031124158E-2</v>
          </cell>
          <cell r="FR217">
            <v>4.7916075810449217E-2</v>
          </cell>
          <cell r="FS217">
            <v>4.1492242691210005E-2</v>
          </cell>
          <cell r="FT217">
            <v>4.8540240955405982E-2</v>
          </cell>
          <cell r="FU217">
            <v>4.5300229829086595E-2</v>
          </cell>
          <cell r="FV217">
            <v>6.5607648011934541E-2</v>
          </cell>
          <cell r="FW217">
            <v>7.9061179653851552E-2</v>
          </cell>
          <cell r="FX217">
            <v>5.8920254455235611E-2</v>
          </cell>
          <cell r="FY217">
            <v>0.13908453603806378</v>
          </cell>
          <cell r="FZ217">
            <v>0.13599105472806275</v>
          </cell>
          <cell r="GA217">
            <v>9.992718071103153E-2</v>
          </cell>
          <cell r="GB217">
            <v>5.5463171995603515E-2</v>
          </cell>
          <cell r="GC217">
            <v>28797314</v>
          </cell>
          <cell r="GD217">
            <v>30718934</v>
          </cell>
          <cell r="GE217">
            <v>31266637</v>
          </cell>
          <cell r="GF217">
            <v>32428683</v>
          </cell>
          <cell r="GG217">
            <v>34105739</v>
          </cell>
          <cell r="GH217">
            <v>35708378</v>
          </cell>
          <cell r="GI217">
            <v>37329520</v>
          </cell>
          <cell r="GJ217">
            <v>37237808</v>
          </cell>
          <cell r="GK217">
            <v>37585551</v>
          </cell>
          <cell r="GL217">
            <v>40083907</v>
          </cell>
          <cell r="GM217">
            <v>41227423</v>
          </cell>
          <cell r="GN217">
            <v>42678939.520000003</v>
          </cell>
          <cell r="GO217">
            <v>45750174</v>
          </cell>
          <cell r="GP217">
            <v>48381527.840000004</v>
          </cell>
          <cell r="GQ217">
            <v>0.21489457993490077</v>
          </cell>
          <cell r="GR217">
            <v>0.19578848052571238</v>
          </cell>
          <cell r="GS217">
            <v>0.20987913771073641</v>
          </cell>
          <cell r="GT217">
            <v>0.21997259366277852</v>
          </cell>
          <cell r="GU217">
            <v>0.18708902805194705</v>
          </cell>
          <cell r="GV217">
            <v>0.17113522186998348</v>
          </cell>
          <cell r="GW217">
            <v>0.16369960220081056</v>
          </cell>
          <cell r="GX217">
            <v>0.14107903639866315</v>
          </cell>
          <cell r="GY217">
            <v>7.2955300278495963E-2</v>
          </cell>
          <cell r="GZ217">
            <v>13.388462490715526</v>
          </cell>
          <cell r="HA217">
            <v>13.618644067796611</v>
          </cell>
          <cell r="HB217">
            <v>13.420742197100024</v>
          </cell>
          <cell r="HC217">
            <v>13.26207906295754</v>
          </cell>
          <cell r="HD217">
            <v>13.232033357861173</v>
          </cell>
          <cell r="HE217">
            <v>13.061323032351522</v>
          </cell>
          <cell r="HF217">
            <v>13.103307766059444</v>
          </cell>
          <cell r="HG217">
            <v>14.265364583333332</v>
          </cell>
          <cell r="HH217">
            <v>4581</v>
          </cell>
          <cell r="HI217" t="str">
            <v>Y</v>
          </cell>
        </row>
        <row r="218">
          <cell r="A218">
            <v>213</v>
          </cell>
          <cell r="B218">
            <v>4599</v>
          </cell>
          <cell r="C218" t="str">
            <v>Nashua-Plainfield</v>
          </cell>
          <cell r="D218">
            <v>11.718207528196508</v>
          </cell>
          <cell r="E218">
            <v>208</v>
          </cell>
          <cell r="F218">
            <v>5.4</v>
          </cell>
          <cell r="G218">
            <v>1</v>
          </cell>
          <cell r="H218">
            <v>4.7174162625567924</v>
          </cell>
          <cell r="I218">
            <v>147</v>
          </cell>
          <cell r="J218">
            <v>0.23411762209061443</v>
          </cell>
          <cell r="K218">
            <v>221</v>
          </cell>
          <cell r="L218">
            <v>1.3666711170543893</v>
          </cell>
          <cell r="M218">
            <v>218</v>
          </cell>
          <cell r="N218">
            <v>0</v>
          </cell>
          <cell r="O218">
            <v>6</v>
          </cell>
          <cell r="P218">
            <v>0.12947493899290943</v>
          </cell>
          <cell r="Q218">
            <v>249</v>
          </cell>
          <cell r="R218">
            <v>0</v>
          </cell>
          <cell r="S218">
            <v>8</v>
          </cell>
          <cell r="T218">
            <v>11.847682467189419</v>
          </cell>
          <cell r="U218">
            <v>236</v>
          </cell>
          <cell r="V218">
            <v>0.47491</v>
          </cell>
          <cell r="W218">
            <v>300</v>
          </cell>
          <cell r="X218">
            <v>0</v>
          </cell>
          <cell r="Y218">
            <v>1</v>
          </cell>
          <cell r="Z218">
            <v>0.67</v>
          </cell>
          <cell r="AA218">
            <v>81</v>
          </cell>
          <cell r="AB218">
            <v>0</v>
          </cell>
          <cell r="AC218">
            <v>329</v>
          </cell>
          <cell r="AD218">
            <v>0.67</v>
          </cell>
          <cell r="AE218">
            <v>191</v>
          </cell>
          <cell r="AF218">
            <v>0</v>
          </cell>
          <cell r="AG218">
            <v>19</v>
          </cell>
          <cell r="AH218">
            <v>0</v>
          </cell>
          <cell r="AI218">
            <v>184</v>
          </cell>
          <cell r="AJ218">
            <v>1.1449100000000001</v>
          </cell>
          <cell r="AK218">
            <v>314</v>
          </cell>
          <cell r="AL218">
            <v>12.99259</v>
          </cell>
          <cell r="AM218">
            <v>289</v>
          </cell>
          <cell r="AN218">
            <v>2462831</v>
          </cell>
          <cell r="AO218">
            <v>210</v>
          </cell>
          <cell r="AP218">
            <v>189511578</v>
          </cell>
          <cell r="AQ218">
            <v>174</v>
          </cell>
          <cell r="AR218">
            <v>0.11</v>
          </cell>
          <cell r="AS218">
            <v>8.0692810314711844E-2</v>
          </cell>
          <cell r="AT218">
            <v>0</v>
          </cell>
          <cell r="AU218">
            <v>0.11</v>
          </cell>
          <cell r="AV218">
            <v>296544</v>
          </cell>
          <cell r="AW218">
            <v>71</v>
          </cell>
          <cell r="AX218">
            <v>0</v>
          </cell>
          <cell r="AY218">
            <v>89</v>
          </cell>
          <cell r="AZ218">
            <v>2012</v>
          </cell>
          <cell r="BA218">
            <v>2014</v>
          </cell>
          <cell r="BB218">
            <v>873841</v>
          </cell>
          <cell r="BC218">
            <v>236</v>
          </cell>
          <cell r="BD218">
            <v>190385419</v>
          </cell>
          <cell r="BE218">
            <v>179</v>
          </cell>
          <cell r="BF218">
            <v>711.1</v>
          </cell>
          <cell r="BG218">
            <v>154</v>
          </cell>
          <cell r="BH218">
            <v>266504.82070032344</v>
          </cell>
          <cell r="BI218">
            <v>196</v>
          </cell>
          <cell r="BJ218">
            <v>1228.8581071579242</v>
          </cell>
          <cell r="BK218">
            <v>244</v>
          </cell>
          <cell r="BL218">
            <v>267733.67880748137</v>
          </cell>
          <cell r="BM218">
            <v>219</v>
          </cell>
          <cell r="BN218">
            <v>4.5898525453779626E-3</v>
          </cell>
          <cell r="BO218">
            <v>241</v>
          </cell>
          <cell r="BP218">
            <v>1023363</v>
          </cell>
          <cell r="BQ218">
            <v>176</v>
          </cell>
          <cell r="BR218">
            <v>894005</v>
          </cell>
          <cell r="BS218">
            <v>152</v>
          </cell>
          <cell r="BT218">
            <v>44368</v>
          </cell>
          <cell r="BU218">
            <v>220</v>
          </cell>
          <cell r="BV218">
            <v>259000</v>
          </cell>
          <cell r="BW218">
            <v>209</v>
          </cell>
          <cell r="BX218">
            <v>0</v>
          </cell>
          <cell r="BY218">
            <v>6</v>
          </cell>
          <cell r="BZ218">
            <v>2220736</v>
          </cell>
          <cell r="CA218">
            <v>176</v>
          </cell>
          <cell r="CB218">
            <v>24537</v>
          </cell>
          <cell r="CC218">
            <v>244</v>
          </cell>
          <cell r="CD218">
            <v>90000</v>
          </cell>
          <cell r="CE218">
            <v>273</v>
          </cell>
          <cell r="CF218">
            <v>0</v>
          </cell>
          <cell r="CG218">
            <v>2</v>
          </cell>
          <cell r="CH218">
            <v>127558</v>
          </cell>
          <cell r="CI218">
            <v>118</v>
          </cell>
          <cell r="CJ218">
            <v>0</v>
          </cell>
          <cell r="CK218">
            <v>329</v>
          </cell>
          <cell r="CL218">
            <v>127558</v>
          </cell>
          <cell r="CM218">
            <v>183</v>
          </cell>
          <cell r="CN218">
            <v>0</v>
          </cell>
          <cell r="CO218">
            <v>19</v>
          </cell>
          <cell r="CP218">
            <v>0</v>
          </cell>
          <cell r="CQ218">
            <v>185</v>
          </cell>
          <cell r="CR218">
            <v>2462831</v>
          </cell>
          <cell r="CS218">
            <v>210</v>
          </cell>
          <cell r="CT218">
            <v>711.1</v>
          </cell>
          <cell r="CU218">
            <v>154</v>
          </cell>
          <cell r="CV218">
            <v>5880</v>
          </cell>
          <cell r="CW218">
            <v>39</v>
          </cell>
          <cell r="CX218">
            <v>4181268</v>
          </cell>
          <cell r="CY218">
            <v>154</v>
          </cell>
          <cell r="CZ218">
            <v>687.1</v>
          </cell>
          <cell r="DA218">
            <v>159</v>
          </cell>
          <cell r="DB218">
            <v>5995</v>
          </cell>
          <cell r="DC218">
            <v>39</v>
          </cell>
          <cell r="DD218">
            <v>4223081</v>
          </cell>
          <cell r="DE218">
            <v>152</v>
          </cell>
          <cell r="DF218">
            <v>41813</v>
          </cell>
          <cell r="DG218">
            <v>186</v>
          </cell>
          <cell r="DH218">
            <v>103916</v>
          </cell>
          <cell r="DI218">
            <v>86</v>
          </cell>
          <cell r="DJ218" t="str">
            <v>101</v>
          </cell>
          <cell r="DK218">
            <v>891</v>
          </cell>
          <cell r="DL218">
            <v>897.2</v>
          </cell>
          <cell r="DM218">
            <v>877.6</v>
          </cell>
          <cell r="DN218">
            <v>874.6</v>
          </cell>
          <cell r="DO218">
            <v>845.4</v>
          </cell>
          <cell r="DP218">
            <v>850.1</v>
          </cell>
          <cell r="DQ218">
            <v>826.4</v>
          </cell>
          <cell r="DR218">
            <v>145</v>
          </cell>
          <cell r="DS218">
            <v>808.1</v>
          </cell>
          <cell r="DT218">
            <v>144</v>
          </cell>
          <cell r="DU218">
            <v>794.1</v>
          </cell>
          <cell r="DV218">
            <v>146</v>
          </cell>
          <cell r="DW218">
            <v>774.1</v>
          </cell>
          <cell r="DX218">
            <v>149</v>
          </cell>
          <cell r="DY218">
            <v>772.2</v>
          </cell>
          <cell r="DZ218">
            <v>147</v>
          </cell>
          <cell r="EA218">
            <v>737</v>
          </cell>
          <cell r="EB218">
            <v>152</v>
          </cell>
          <cell r="EC218">
            <v>716</v>
          </cell>
          <cell r="ED218">
            <v>157</v>
          </cell>
          <cell r="EE218">
            <v>711.1</v>
          </cell>
          <cell r="EF218">
            <v>154</v>
          </cell>
          <cell r="EG218">
            <v>687.1</v>
          </cell>
          <cell r="EH218">
            <v>159</v>
          </cell>
          <cell r="EI218">
            <v>3584.3850967835829</v>
          </cell>
          <cell r="EJ218">
            <v>283</v>
          </cell>
          <cell r="EK218">
            <v>3232.0419152961722</v>
          </cell>
          <cell r="EL218">
            <v>217</v>
          </cell>
          <cell r="EM218">
            <v>543299</v>
          </cell>
          <cell r="EN218">
            <v>609.76318742985404</v>
          </cell>
          <cell r="EO218">
            <v>593843</v>
          </cell>
          <cell r="EP218">
            <v>661.88475256353092</v>
          </cell>
          <cell r="EQ218">
            <v>798434</v>
          </cell>
          <cell r="ER218">
            <v>909.79261622607112</v>
          </cell>
          <cell r="ES218">
            <v>752156</v>
          </cell>
          <cell r="ET218">
            <v>860</v>
          </cell>
          <cell r="EU218">
            <v>672339</v>
          </cell>
          <cell r="EV218">
            <v>795.29098651525908</v>
          </cell>
          <cell r="EW218">
            <v>514095</v>
          </cell>
          <cell r="EX218">
            <v>604.74650041171628</v>
          </cell>
          <cell r="EY218">
            <v>418196</v>
          </cell>
          <cell r="EZ218">
            <v>506.04549854791873</v>
          </cell>
          <cell r="FA218">
            <v>502363</v>
          </cell>
          <cell r="FB218">
            <v>607.89327202323329</v>
          </cell>
          <cell r="FC218">
            <v>433129</v>
          </cell>
          <cell r="FD218">
            <v>535.98440787031302</v>
          </cell>
          <cell r="FE218">
            <v>539051</v>
          </cell>
          <cell r="FF218">
            <v>678.8200478529152</v>
          </cell>
          <cell r="FG218">
            <v>1013300</v>
          </cell>
          <cell r="FH218">
            <v>1309.0040046505619</v>
          </cell>
          <cell r="FI218">
            <v>1105869</v>
          </cell>
          <cell r="FJ218">
            <v>1432.1017871017871</v>
          </cell>
          <cell r="FK218">
            <v>1136118</v>
          </cell>
          <cell r="FL218">
            <v>1597.6909014203347</v>
          </cell>
          <cell r="FM218">
            <v>1066439</v>
          </cell>
          <cell r="FN218">
            <v>1552.0870324552466</v>
          </cell>
          <cell r="FO218">
            <v>9.3124396974282847E-2</v>
          </cell>
          <cell r="FP218">
            <v>9.9605548321714366E-2</v>
          </cell>
          <cell r="FQ218">
            <v>0.14534428417529552</v>
          </cell>
          <cell r="FR218">
            <v>0.13115715733275393</v>
          </cell>
          <cell r="FS218">
            <v>0.11520856801811975</v>
          </cell>
          <cell r="FT218">
            <v>8.6388684299808782E-2</v>
          </cell>
          <cell r="FU218">
            <v>6.9843326992482829E-2</v>
          </cell>
          <cell r="FV218">
            <v>9.4637426621863793E-2</v>
          </cell>
          <cell r="FW218">
            <v>7.8254635567575517E-2</v>
          </cell>
          <cell r="FX218">
            <v>9.6234584508554696E-2</v>
          </cell>
          <cell r="FY218">
            <v>0.17594368968485191</v>
          </cell>
          <cell r="FZ218">
            <v>0.19132792617856148</v>
          </cell>
          <cell r="GA218">
            <v>0.18866672478858154</v>
          </cell>
          <cell r="GB218">
            <v>0.17070582936062886</v>
          </cell>
          <cell r="GC218">
            <v>5290822</v>
          </cell>
          <cell r="GD218">
            <v>5368104</v>
          </cell>
          <cell r="GE218">
            <v>4694964</v>
          </cell>
          <cell r="GF218">
            <v>4982613</v>
          </cell>
          <cell r="GG218">
            <v>5163503</v>
          </cell>
          <cell r="GH218">
            <v>5436858</v>
          </cell>
          <cell r="GI218">
            <v>5569434</v>
          </cell>
          <cell r="GJ218">
            <v>5308291</v>
          </cell>
          <cell r="GK218">
            <v>5534867</v>
          </cell>
          <cell r="GL218">
            <v>5601427</v>
          </cell>
          <cell r="GM218">
            <v>5759229</v>
          </cell>
          <cell r="GN218">
            <v>5779966.4800000004</v>
          </cell>
          <cell r="GO218">
            <v>5991576</v>
          </cell>
          <cell r="GP218">
            <v>6247232.4699999997</v>
          </cell>
          <cell r="GQ218">
            <v>5.3960179999144466E-2</v>
          </cell>
          <cell r="GR218">
            <v>1.2187245557901134E-2</v>
          </cell>
          <cell r="GS218">
            <v>5.8068533591725174E-2</v>
          </cell>
          <cell r="GT218">
            <v>3.8185588006984544E-2</v>
          </cell>
          <cell r="GU218">
            <v>3.5201812638294964E-2</v>
          </cell>
          <cell r="GV218">
            <v>4.3230353884763283E-2</v>
          </cell>
          <cell r="GW218">
            <v>6.9456608475734011E-2</v>
          </cell>
          <cell r="GX218">
            <v>9.021400523811611E-2</v>
          </cell>
          <cell r="GY218">
            <v>7.9721843519708374E-2</v>
          </cell>
          <cell r="GZ218">
            <v>14.728810443096158</v>
          </cell>
          <cell r="HA218">
            <v>14.442779546731598</v>
          </cell>
          <cell r="HB218">
            <v>14.142156862745098</v>
          </cell>
          <cell r="HC218">
            <v>14.365203761755486</v>
          </cell>
          <cell r="HD218">
            <v>12.772529069767442</v>
          </cell>
          <cell r="HE218">
            <v>12.88922438195886</v>
          </cell>
          <cell r="HF218">
            <v>13.052811550151976</v>
          </cell>
          <cell r="HG218">
            <v>13.168518518518519</v>
          </cell>
          <cell r="HH218">
            <v>4599</v>
          </cell>
          <cell r="HI218" t="str">
            <v>Y</v>
          </cell>
        </row>
        <row r="219">
          <cell r="A219">
            <v>214</v>
          </cell>
          <cell r="B219">
            <v>4617</v>
          </cell>
          <cell r="C219" t="str">
            <v>Nevada</v>
          </cell>
          <cell r="D219">
            <v>13.405883550956432</v>
          </cell>
          <cell r="E219">
            <v>93</v>
          </cell>
          <cell r="F219">
            <v>5.4</v>
          </cell>
          <cell r="G219">
            <v>1</v>
          </cell>
          <cell r="H219">
            <v>5.5282803822628903</v>
          </cell>
          <cell r="I219">
            <v>57</v>
          </cell>
          <cell r="J219">
            <v>1.8802072837373052</v>
          </cell>
          <cell r="K219">
            <v>16</v>
          </cell>
          <cell r="L219">
            <v>0.59739444570134026</v>
          </cell>
          <cell r="M219">
            <v>289</v>
          </cell>
          <cell r="N219">
            <v>0</v>
          </cell>
          <cell r="O219">
            <v>6</v>
          </cell>
          <cell r="P219">
            <v>0.69117340552293471</v>
          </cell>
          <cell r="Q219">
            <v>104</v>
          </cell>
          <cell r="R219">
            <v>0</v>
          </cell>
          <cell r="S219">
            <v>8</v>
          </cell>
          <cell r="T219">
            <v>14.097056956479367</v>
          </cell>
          <cell r="U219">
            <v>88</v>
          </cell>
          <cell r="V219">
            <v>0.73233000000000004</v>
          </cell>
          <cell r="W219">
            <v>232</v>
          </cell>
          <cell r="X219">
            <v>0</v>
          </cell>
          <cell r="Y219">
            <v>1</v>
          </cell>
          <cell r="Z219">
            <v>0.67</v>
          </cell>
          <cell r="AA219">
            <v>81</v>
          </cell>
          <cell r="AB219">
            <v>0.33</v>
          </cell>
          <cell r="AC219">
            <v>1</v>
          </cell>
          <cell r="AD219">
            <v>1</v>
          </cell>
          <cell r="AE219">
            <v>78</v>
          </cell>
          <cell r="AF219">
            <v>0</v>
          </cell>
          <cell r="AG219">
            <v>19</v>
          </cell>
          <cell r="AH219">
            <v>1.20326</v>
          </cell>
          <cell r="AI219">
            <v>115</v>
          </cell>
          <cell r="AJ219">
            <v>2.9355900000000004</v>
          </cell>
          <cell r="AK219">
            <v>114</v>
          </cell>
          <cell r="AL219">
            <v>17.03265</v>
          </cell>
          <cell r="AM219">
            <v>75</v>
          </cell>
          <cell r="AN219">
            <v>5184296</v>
          </cell>
          <cell r="AO219">
            <v>77</v>
          </cell>
          <cell r="AP219">
            <v>299043624</v>
          </cell>
          <cell r="AQ219">
            <v>83</v>
          </cell>
          <cell r="AR219">
            <v>0.05</v>
          </cell>
          <cell r="AS219">
            <v>7.1706253607534687E-2</v>
          </cell>
          <cell r="AT219">
            <v>0</v>
          </cell>
          <cell r="AU219">
            <v>0.05</v>
          </cell>
          <cell r="AV219">
            <v>381713</v>
          </cell>
          <cell r="AW219">
            <v>50</v>
          </cell>
          <cell r="AX219">
            <v>0</v>
          </cell>
          <cell r="AY219">
            <v>89</v>
          </cell>
          <cell r="AZ219">
            <v>2017</v>
          </cell>
          <cell r="BA219">
            <v>2011</v>
          </cell>
          <cell r="BB219">
            <v>41206604</v>
          </cell>
          <cell r="BC219">
            <v>51</v>
          </cell>
          <cell r="BD219">
            <v>340250228</v>
          </cell>
          <cell r="BE219">
            <v>80</v>
          </cell>
          <cell r="BF219">
            <v>1496.1</v>
          </cell>
          <cell r="BG219">
            <v>66</v>
          </cell>
          <cell r="BH219">
            <v>199882.10948466012</v>
          </cell>
          <cell r="BI219">
            <v>313</v>
          </cell>
          <cell r="BJ219">
            <v>27542.680302118843</v>
          </cell>
          <cell r="BK219">
            <v>47</v>
          </cell>
          <cell r="BL219">
            <v>227424.78978677897</v>
          </cell>
          <cell r="BM219">
            <v>283</v>
          </cell>
          <cell r="BN219">
            <v>0.12110676381383645</v>
          </cell>
          <cell r="BO219">
            <v>26</v>
          </cell>
          <cell r="BP219">
            <v>1614836</v>
          </cell>
          <cell r="BQ219">
            <v>83</v>
          </cell>
          <cell r="BR219">
            <v>1653197</v>
          </cell>
          <cell r="BS219">
            <v>75</v>
          </cell>
          <cell r="BT219">
            <v>562264</v>
          </cell>
          <cell r="BU219">
            <v>30</v>
          </cell>
          <cell r="BV219">
            <v>178647</v>
          </cell>
          <cell r="BW219">
            <v>252</v>
          </cell>
          <cell r="BX219">
            <v>0</v>
          </cell>
          <cell r="BY219">
            <v>6</v>
          </cell>
          <cell r="BZ219">
            <v>4008944</v>
          </cell>
          <cell r="CA219">
            <v>77</v>
          </cell>
          <cell r="CB219">
            <v>206691</v>
          </cell>
          <cell r="CC219">
            <v>71</v>
          </cell>
          <cell r="CD219">
            <v>219000</v>
          </cell>
          <cell r="CE219">
            <v>122</v>
          </cell>
          <cell r="CF219">
            <v>0</v>
          </cell>
          <cell r="CG219">
            <v>2</v>
          </cell>
          <cell r="CH219">
            <v>227968</v>
          </cell>
          <cell r="CI219">
            <v>71</v>
          </cell>
          <cell r="CJ219">
            <v>112283</v>
          </cell>
          <cell r="CK219">
            <v>72</v>
          </cell>
          <cell r="CL219">
            <v>340251</v>
          </cell>
          <cell r="CM219">
            <v>68</v>
          </cell>
          <cell r="CN219">
            <v>0</v>
          </cell>
          <cell r="CO219">
            <v>19</v>
          </cell>
          <cell r="CP219">
            <v>409410</v>
          </cell>
          <cell r="CQ219">
            <v>64</v>
          </cell>
          <cell r="CR219">
            <v>5184296</v>
          </cell>
          <cell r="CS219">
            <v>77</v>
          </cell>
          <cell r="CT219">
            <v>1496.1</v>
          </cell>
          <cell r="CU219">
            <v>66</v>
          </cell>
          <cell r="CV219">
            <v>5768</v>
          </cell>
          <cell r="CW219">
            <v>184</v>
          </cell>
          <cell r="CX219">
            <v>8629505</v>
          </cell>
          <cell r="CY219">
            <v>66</v>
          </cell>
          <cell r="CZ219">
            <v>1469.8</v>
          </cell>
          <cell r="DA219">
            <v>68</v>
          </cell>
          <cell r="DB219">
            <v>5883</v>
          </cell>
          <cell r="DC219">
            <v>185</v>
          </cell>
          <cell r="DD219">
            <v>8715800</v>
          </cell>
          <cell r="DE219">
            <v>68</v>
          </cell>
          <cell r="DF219">
            <v>86295</v>
          </cell>
          <cell r="DG219">
            <v>123</v>
          </cell>
          <cell r="DH219">
            <v>68967</v>
          </cell>
          <cell r="DI219">
            <v>121</v>
          </cell>
          <cell r="DJ219" t="str">
            <v>101</v>
          </cell>
          <cell r="DK219">
            <v>1601.1</v>
          </cell>
          <cell r="DL219">
            <v>1626.8</v>
          </cell>
          <cell r="DM219">
            <v>1627.4</v>
          </cell>
          <cell r="DN219">
            <v>1626.4</v>
          </cell>
          <cell r="DO219">
            <v>1641.7</v>
          </cell>
          <cell r="DP219">
            <v>1628.5</v>
          </cell>
          <cell r="DQ219">
            <v>1581.7</v>
          </cell>
          <cell r="DR219">
            <v>64</v>
          </cell>
          <cell r="DS219">
            <v>1543.6</v>
          </cell>
          <cell r="DT219">
            <v>66</v>
          </cell>
          <cell r="DU219">
            <v>1519.6</v>
          </cell>
          <cell r="DV219">
            <v>67</v>
          </cell>
          <cell r="DW219">
            <v>1531.6</v>
          </cell>
          <cell r="DX219">
            <v>65</v>
          </cell>
          <cell r="DY219">
            <v>1546.7</v>
          </cell>
          <cell r="DZ219">
            <v>65</v>
          </cell>
          <cell r="EA219">
            <v>1559</v>
          </cell>
          <cell r="EB219">
            <v>63</v>
          </cell>
          <cell r="EC219">
            <v>1520</v>
          </cell>
          <cell r="ED219">
            <v>64</v>
          </cell>
          <cell r="EE219">
            <v>1496.1</v>
          </cell>
          <cell r="EF219">
            <v>66</v>
          </cell>
          <cell r="EG219">
            <v>1469.8</v>
          </cell>
          <cell r="EH219">
            <v>68</v>
          </cell>
          <cell r="EI219">
            <v>3527.2118655599402</v>
          </cell>
          <cell r="EJ219">
            <v>292</v>
          </cell>
          <cell r="EK219">
            <v>2727.5438835215677</v>
          </cell>
          <cell r="EL219">
            <v>304</v>
          </cell>
          <cell r="EM219">
            <v>884453</v>
          </cell>
          <cell r="EN219">
            <v>552.40334769845731</v>
          </cell>
          <cell r="EO219">
            <v>1214533</v>
          </cell>
          <cell r="EP219">
            <v>746.57794443078433</v>
          </cell>
          <cell r="EQ219">
            <v>1407596</v>
          </cell>
          <cell r="ER219">
            <v>864.93547990659943</v>
          </cell>
          <cell r="ES219">
            <v>1733462</v>
          </cell>
          <cell r="ET219">
            <v>1065.8275946876536</v>
          </cell>
          <cell r="EU219">
            <v>1759414</v>
          </cell>
          <cell r="EV219">
            <v>1071.7025035024669</v>
          </cell>
          <cell r="EW219">
            <v>1901430</v>
          </cell>
          <cell r="EX219">
            <v>1167.5959471906663</v>
          </cell>
          <cell r="EY219">
            <v>2319917</v>
          </cell>
          <cell r="EZ219">
            <v>1466.7237782133147</v>
          </cell>
          <cell r="FA219">
            <v>2221422</v>
          </cell>
          <cell r="FB219">
            <v>1404.4521717139785</v>
          </cell>
          <cell r="FC219">
            <v>2388607</v>
          </cell>
          <cell r="FD219">
            <v>1547.4261466701219</v>
          </cell>
          <cell r="FE219">
            <v>2158807</v>
          </cell>
          <cell r="FF219">
            <v>1420.6416162147934</v>
          </cell>
          <cell r="FG219">
            <v>2217962</v>
          </cell>
          <cell r="FH219">
            <v>1448.1339775398278</v>
          </cell>
          <cell r="FI219">
            <v>2384640</v>
          </cell>
          <cell r="FJ219">
            <v>1541.7598758647443</v>
          </cell>
          <cell r="FK219">
            <v>2362287</v>
          </cell>
          <cell r="FL219">
            <v>1578.963304591939</v>
          </cell>
          <cell r="FM219">
            <v>2840301</v>
          </cell>
          <cell r="FN219">
            <v>1932.4404680908967</v>
          </cell>
          <cell r="FO219">
            <v>0.10354265827151955</v>
          </cell>
          <cell r="FP219">
            <v>0.1305167204086497</v>
          </cell>
          <cell r="FQ219">
            <v>0.13978240913422446</v>
          </cell>
          <cell r="FR219">
            <v>0.15773619978184883</v>
          </cell>
          <cell r="FS219">
            <v>0.15029586112205723</v>
          </cell>
          <cell r="FT219">
            <v>0.15254641143719011</v>
          </cell>
          <cell r="FU219">
            <v>0.16823716603637112</v>
          </cell>
          <cell r="FV219">
            <v>0.19232802833342844</v>
          </cell>
          <cell r="FW219">
            <v>0.2063984008016039</v>
          </cell>
          <cell r="FX219">
            <v>0.16603228051458149</v>
          </cell>
          <cell r="FY219">
            <v>0.18907254491743322</v>
          </cell>
          <cell r="FZ219">
            <v>0.19306590676716817</v>
          </cell>
          <cell r="GA219">
            <v>0.17375741762824784</v>
          </cell>
          <cell r="GB219">
            <v>0.20792965671106145</v>
          </cell>
          <cell r="GC219">
            <v>7657466</v>
          </cell>
          <cell r="GD219">
            <v>8091041</v>
          </cell>
          <cell r="GE219">
            <v>8662312</v>
          </cell>
          <cell r="GF219">
            <v>9256165</v>
          </cell>
          <cell r="GG219">
            <v>9946923</v>
          </cell>
          <cell r="GH219">
            <v>10563170</v>
          </cell>
          <cell r="GI219">
            <v>11469646</v>
          </cell>
          <cell r="GJ219">
            <v>11550173</v>
          </cell>
          <cell r="GK219">
            <v>11572798</v>
          </cell>
          <cell r="GL219">
            <v>13002333</v>
          </cell>
          <cell r="GM219">
            <v>11730746</v>
          </cell>
          <cell r="GN219">
            <v>12351429.83</v>
          </cell>
          <cell r="GO219">
            <v>13587969</v>
          </cell>
          <cell r="GP219">
            <v>13659912.9</v>
          </cell>
          <cell r="GQ219">
            <v>0.12577653716966933</v>
          </cell>
          <cell r="GR219">
            <v>0.10512318862175923</v>
          </cell>
          <cell r="GS219">
            <v>9.6555526716658985E-2</v>
          </cell>
          <cell r="GT219">
            <v>8.7359986256874383E-2</v>
          </cell>
          <cell r="GU219">
            <v>4.6633942676077157E-2</v>
          </cell>
          <cell r="GV219">
            <v>4.6528260567005257E-2</v>
          </cell>
          <cell r="GW219">
            <v>6.1983375795601599E-2</v>
          </cell>
          <cell r="GX219">
            <v>5.5647135660526946E-2</v>
          </cell>
          <cell r="GY219">
            <v>4.2203574874820522E-2</v>
          </cell>
          <cell r="GZ219">
            <v>12.050869285254347</v>
          </cell>
          <cell r="HA219">
            <v>12.492424242424242</v>
          </cell>
          <cell r="HB219">
            <v>12.492606675116182</v>
          </cell>
          <cell r="HC219">
            <v>13.145768719539213</v>
          </cell>
          <cell r="HD219">
            <v>13.968180126535168</v>
          </cell>
          <cell r="HE219">
            <v>13.620943314582433</v>
          </cell>
          <cell r="HF219">
            <v>13.706560283687942</v>
          </cell>
          <cell r="HG219">
            <v>13.60090909090909</v>
          </cell>
          <cell r="HH219">
            <v>4617</v>
          </cell>
          <cell r="HI219" t="str">
            <v>Y</v>
          </cell>
        </row>
        <row r="220">
          <cell r="A220">
            <v>215</v>
          </cell>
          <cell r="B220">
            <v>4662</v>
          </cell>
          <cell r="C220" t="str">
            <v>New Hampton</v>
          </cell>
          <cell r="D220">
            <v>11.303582805079024</v>
          </cell>
          <cell r="E220">
            <v>241</v>
          </cell>
          <cell r="F220">
            <v>5.4</v>
          </cell>
          <cell r="G220">
            <v>1</v>
          </cell>
          <cell r="H220">
            <v>4.1939026634140975</v>
          </cell>
          <cell r="I220">
            <v>221</v>
          </cell>
          <cell r="J220">
            <v>9.7552290707212386E-2</v>
          </cell>
          <cell r="K220">
            <v>261</v>
          </cell>
          <cell r="L220">
            <v>1.8594771380573727</v>
          </cell>
          <cell r="M220">
            <v>152</v>
          </cell>
          <cell r="N220">
            <v>0</v>
          </cell>
          <cell r="O220">
            <v>6</v>
          </cell>
          <cell r="P220">
            <v>0.11313479097932634</v>
          </cell>
          <cell r="Q220">
            <v>260</v>
          </cell>
          <cell r="R220">
            <v>0.24735002270499348</v>
          </cell>
          <cell r="S220">
            <v>5</v>
          </cell>
          <cell r="T220">
            <v>11.416717596058351</v>
          </cell>
          <cell r="U220">
            <v>269</v>
          </cell>
          <cell r="V220">
            <v>0.38472000000000001</v>
          </cell>
          <cell r="W220">
            <v>317</v>
          </cell>
          <cell r="X220">
            <v>0</v>
          </cell>
          <cell r="Y220">
            <v>1</v>
          </cell>
          <cell r="Z220">
            <v>0</v>
          </cell>
          <cell r="AA220">
            <v>249</v>
          </cell>
          <cell r="AB220">
            <v>0.33</v>
          </cell>
          <cell r="AC220">
            <v>1</v>
          </cell>
          <cell r="AD220">
            <v>0.33</v>
          </cell>
          <cell r="AE220">
            <v>244</v>
          </cell>
          <cell r="AF220">
            <v>0</v>
          </cell>
          <cell r="AG220">
            <v>19</v>
          </cell>
          <cell r="AH220">
            <v>0</v>
          </cell>
          <cell r="AI220">
            <v>184</v>
          </cell>
          <cell r="AJ220">
            <v>0.71472000000000002</v>
          </cell>
          <cell r="AK220">
            <v>347</v>
          </cell>
          <cell r="AL220">
            <v>12.13144</v>
          </cell>
          <cell r="AM220">
            <v>325</v>
          </cell>
          <cell r="AN220">
            <v>4450748</v>
          </cell>
          <cell r="AO220">
            <v>90</v>
          </cell>
          <cell r="AP220">
            <v>366500876</v>
          </cell>
          <cell r="AQ220">
            <v>63</v>
          </cell>
          <cell r="AR220">
            <v>0.04</v>
          </cell>
          <cell r="AS220">
            <v>6.0112599448698789E-2</v>
          </cell>
          <cell r="AT220">
            <v>0</v>
          </cell>
          <cell r="AU220">
            <v>0.04</v>
          </cell>
          <cell r="AV220">
            <v>320181</v>
          </cell>
          <cell r="AW220">
            <v>61</v>
          </cell>
          <cell r="AX220">
            <v>0</v>
          </cell>
          <cell r="AY220">
            <v>89</v>
          </cell>
          <cell r="AZ220">
            <v>0</v>
          </cell>
          <cell r="BA220">
            <v>2011</v>
          </cell>
          <cell r="BB220">
            <v>13835244</v>
          </cell>
          <cell r="BC220">
            <v>107</v>
          </cell>
          <cell r="BD220">
            <v>380336120</v>
          </cell>
          <cell r="BE220">
            <v>67</v>
          </cell>
          <cell r="BF220">
            <v>1093.9000000000001</v>
          </cell>
          <cell r="BG220">
            <v>102</v>
          </cell>
          <cell r="BH220">
            <v>335040.56677941309</v>
          </cell>
          <cell r="BI220">
            <v>97</v>
          </cell>
          <cell r="BJ220">
            <v>12647.631410549409</v>
          </cell>
          <cell r="BK220">
            <v>118</v>
          </cell>
          <cell r="BL220">
            <v>347688.19818996248</v>
          </cell>
          <cell r="BM220">
            <v>109</v>
          </cell>
          <cell r="BN220">
            <v>3.6376360993533828E-2</v>
          </cell>
          <cell r="BO220">
            <v>138</v>
          </cell>
          <cell r="BP220">
            <v>1979105</v>
          </cell>
          <cell r="BQ220">
            <v>64</v>
          </cell>
          <cell r="BR220">
            <v>1537069</v>
          </cell>
          <cell r="BS220">
            <v>81</v>
          </cell>
          <cell r="BT220">
            <v>35753</v>
          </cell>
          <cell r="BU220">
            <v>233</v>
          </cell>
          <cell r="BV220">
            <v>681500</v>
          </cell>
          <cell r="BW220">
            <v>61</v>
          </cell>
          <cell r="BX220">
            <v>0</v>
          </cell>
          <cell r="BY220">
            <v>6</v>
          </cell>
          <cell r="BZ220">
            <v>4142773</v>
          </cell>
          <cell r="CA220">
            <v>74</v>
          </cell>
          <cell r="CB220">
            <v>41464</v>
          </cell>
          <cell r="CC220">
            <v>199</v>
          </cell>
          <cell r="CD220">
            <v>141000</v>
          </cell>
          <cell r="CE220">
            <v>200</v>
          </cell>
          <cell r="CF220">
            <v>0</v>
          </cell>
          <cell r="CG220">
            <v>2</v>
          </cell>
          <cell r="CH220">
            <v>0</v>
          </cell>
          <cell r="CI220">
            <v>249</v>
          </cell>
          <cell r="CJ220">
            <v>125511</v>
          </cell>
          <cell r="CK220">
            <v>61</v>
          </cell>
          <cell r="CL220">
            <v>125511</v>
          </cell>
          <cell r="CM220">
            <v>188</v>
          </cell>
          <cell r="CN220">
            <v>0</v>
          </cell>
          <cell r="CO220">
            <v>19</v>
          </cell>
          <cell r="CP220">
            <v>0</v>
          </cell>
          <cell r="CQ220">
            <v>185</v>
          </cell>
          <cell r="CR220">
            <v>4450748</v>
          </cell>
          <cell r="CS220">
            <v>90</v>
          </cell>
          <cell r="CT220">
            <v>1093.9000000000001</v>
          </cell>
          <cell r="CU220">
            <v>102</v>
          </cell>
          <cell r="CV220">
            <v>5768</v>
          </cell>
          <cell r="CW220">
            <v>184</v>
          </cell>
          <cell r="CX220">
            <v>6309615</v>
          </cell>
          <cell r="CY220">
            <v>102</v>
          </cell>
          <cell r="CZ220">
            <v>1049.3</v>
          </cell>
          <cell r="DA220">
            <v>104</v>
          </cell>
          <cell r="DB220">
            <v>5883</v>
          </cell>
          <cell r="DC220">
            <v>185</v>
          </cell>
          <cell r="DD220">
            <v>6372711</v>
          </cell>
          <cell r="DE220">
            <v>102</v>
          </cell>
          <cell r="DF220">
            <v>63096</v>
          </cell>
          <cell r="DG220">
            <v>148</v>
          </cell>
          <cell r="DH220">
            <v>199679</v>
          </cell>
          <cell r="DI220">
            <v>20</v>
          </cell>
          <cell r="DJ220" t="str">
            <v>101</v>
          </cell>
          <cell r="DK220">
            <v>1434.6</v>
          </cell>
          <cell r="DL220">
            <v>1420.2</v>
          </cell>
          <cell r="DM220">
            <v>1394.8</v>
          </cell>
          <cell r="DN220">
            <v>1325.2</v>
          </cell>
          <cell r="DO220">
            <v>1291.9000000000001</v>
          </cell>
          <cell r="DP220">
            <v>1230.5999999999999</v>
          </cell>
          <cell r="DQ220">
            <v>1178</v>
          </cell>
          <cell r="DR220">
            <v>98</v>
          </cell>
          <cell r="DS220">
            <v>1162.5</v>
          </cell>
          <cell r="DT220">
            <v>96</v>
          </cell>
          <cell r="DU220">
            <v>1125</v>
          </cell>
          <cell r="DV220">
            <v>99</v>
          </cell>
          <cell r="DW220">
            <v>1111.8</v>
          </cell>
          <cell r="DX220">
            <v>100</v>
          </cell>
          <cell r="DY220">
            <v>1113.5999999999999</v>
          </cell>
          <cell r="DZ220">
            <v>100</v>
          </cell>
          <cell r="EA220">
            <v>1120.5</v>
          </cell>
          <cell r="EB220">
            <v>99</v>
          </cell>
          <cell r="EC220">
            <v>1117.4000000000001</v>
          </cell>
          <cell r="ED220">
            <v>100</v>
          </cell>
          <cell r="EE220">
            <v>1093.9000000000001</v>
          </cell>
          <cell r="EF220">
            <v>102</v>
          </cell>
          <cell r="EG220">
            <v>1049.3</v>
          </cell>
          <cell r="EH220">
            <v>104</v>
          </cell>
          <cell r="EI220">
            <v>4241.6353759649292</v>
          </cell>
          <cell r="EJ220">
            <v>185</v>
          </cell>
          <cell r="EK220">
            <v>3948.1301820261128</v>
          </cell>
          <cell r="EL220">
            <v>97</v>
          </cell>
          <cell r="EM220">
            <v>299564</v>
          </cell>
          <cell r="EN220">
            <v>208.81360658023144</v>
          </cell>
          <cell r="EO220">
            <v>330552</v>
          </cell>
          <cell r="EP220">
            <v>232.75031685678073</v>
          </cell>
          <cell r="EQ220">
            <v>351856</v>
          </cell>
          <cell r="ER220">
            <v>252.26268999139663</v>
          </cell>
          <cell r="ES220">
            <v>417253</v>
          </cell>
          <cell r="ET220">
            <v>314.86039843042556</v>
          </cell>
          <cell r="EU220">
            <v>449789</v>
          </cell>
          <cell r="EV220">
            <v>348.16084836287638</v>
          </cell>
          <cell r="EW220">
            <v>300136</v>
          </cell>
          <cell r="EX220">
            <v>243.89403542987162</v>
          </cell>
          <cell r="EY220">
            <v>322764</v>
          </cell>
          <cell r="EZ220">
            <v>273.99320882852294</v>
          </cell>
          <cell r="FA220">
            <v>453580</v>
          </cell>
          <cell r="FB220">
            <v>385.04244482173175</v>
          </cell>
          <cell r="FC220">
            <v>570249</v>
          </cell>
          <cell r="FD220">
            <v>490.53677419354841</v>
          </cell>
          <cell r="FE220">
            <v>751648</v>
          </cell>
          <cell r="FF220">
            <v>668.13155555555556</v>
          </cell>
          <cell r="FG220">
            <v>1689021</v>
          </cell>
          <cell r="FH220">
            <v>1519.1770102536427</v>
          </cell>
          <cell r="FI220">
            <v>1331278</v>
          </cell>
          <cell r="FJ220">
            <v>1195.472341954023</v>
          </cell>
          <cell r="FK220">
            <v>1387824</v>
          </cell>
          <cell r="FL220">
            <v>1268.6936648688179</v>
          </cell>
          <cell r="FM220">
            <v>1008271</v>
          </cell>
          <cell r="FN220">
            <v>960.89869436767378</v>
          </cell>
          <cell r="FO220">
            <v>4.2954864011299235E-2</v>
          </cell>
          <cell r="FP220">
            <v>4.4921514550514414E-2</v>
          </cell>
          <cell r="FQ220">
            <v>4.6321331461817578E-2</v>
          </cell>
          <cell r="FR220">
            <v>5.3254044406597867E-2</v>
          </cell>
          <cell r="FS220">
            <v>5.4957345922921723E-2</v>
          </cell>
          <cell r="FT220">
            <v>3.6133541544796303E-2</v>
          </cell>
          <cell r="FU220">
            <v>3.7288134026745093E-2</v>
          </cell>
          <cell r="FV220">
            <v>5.5718450216821397E-2</v>
          </cell>
          <cell r="FW220">
            <v>6.9615818890390882E-2</v>
          </cell>
          <cell r="FX220">
            <v>9.1177878427716311E-2</v>
          </cell>
          <cell r="FY220">
            <v>0.20270553924103621</v>
          </cell>
          <cell r="FZ220">
            <v>0.14712652761244588</v>
          </cell>
          <cell r="GA220">
            <v>0.14952952025643901</v>
          </cell>
          <cell r="GB220">
            <v>0.1007767265516797</v>
          </cell>
          <cell r="GC220">
            <v>6674361</v>
          </cell>
          <cell r="GD220">
            <v>7027882</v>
          </cell>
          <cell r="GE220">
            <v>7244126</v>
          </cell>
          <cell r="GF220">
            <v>7417889</v>
          </cell>
          <cell r="GG220">
            <v>7734540</v>
          </cell>
          <cell r="GH220">
            <v>8006163</v>
          </cell>
          <cell r="GI220">
            <v>8333180</v>
          </cell>
          <cell r="GJ220">
            <v>8140571</v>
          </cell>
          <cell r="GK220">
            <v>8191371</v>
          </cell>
          <cell r="GL220">
            <v>8243754</v>
          </cell>
          <cell r="GM220">
            <v>8332387</v>
          </cell>
          <cell r="GN220">
            <v>9048524.5700000003</v>
          </cell>
          <cell r="GO220">
            <v>9224725</v>
          </cell>
          <cell r="GP220">
            <v>10004998.52</v>
          </cell>
          <cell r="GQ220">
            <v>4.1670524682414278E-2</v>
          </cell>
          <cell r="GR220">
            <v>-2.8787050422451121E-2</v>
          </cell>
          <cell r="GS220">
            <v>1.7821289072256191E-2</v>
          </cell>
          <cell r="GT220">
            <v>4.8128225331597961E-2</v>
          </cell>
          <cell r="GU220">
            <v>0.10412855998081735</v>
          </cell>
          <cell r="GV220">
            <v>0.15707471801931955</v>
          </cell>
          <cell r="GW220">
            <v>0.10653874185058597</v>
          </cell>
          <cell r="GX220">
            <v>0.10579806116923239</v>
          </cell>
          <cell r="GY220">
            <v>7.9394302263574704E-2</v>
          </cell>
          <cell r="GZ220">
            <v>13.042316258351894</v>
          </cell>
          <cell r="HA220">
            <v>12.809794988610479</v>
          </cell>
          <cell r="HB220">
            <v>12.750716332378223</v>
          </cell>
          <cell r="HC220">
            <v>13.070216776625827</v>
          </cell>
          <cell r="HD220">
            <v>12.49859943977591</v>
          </cell>
          <cell r="HE220">
            <v>12.703724928366762</v>
          </cell>
          <cell r="HF220">
            <v>12.13816155988858</v>
          </cell>
          <cell r="HG220">
            <v>12.719767441860466</v>
          </cell>
          <cell r="HH220">
            <v>4662</v>
          </cell>
          <cell r="HI220" t="str">
            <v>Y</v>
          </cell>
        </row>
        <row r="221">
          <cell r="A221">
            <v>216</v>
          </cell>
          <cell r="B221">
            <v>4689</v>
          </cell>
          <cell r="C221" t="str">
            <v>New London</v>
          </cell>
          <cell r="D221">
            <v>14.51579426144661</v>
          </cell>
          <cell r="E221">
            <v>40</v>
          </cell>
          <cell r="F221">
            <v>5.4</v>
          </cell>
          <cell r="G221">
            <v>1</v>
          </cell>
          <cell r="H221">
            <v>5.8010583187986633</v>
          </cell>
          <cell r="I221">
            <v>33</v>
          </cell>
          <cell r="J221">
            <v>0</v>
          </cell>
          <cell r="K221">
            <v>272</v>
          </cell>
          <cell r="L221">
            <v>3.3147389369621179</v>
          </cell>
          <cell r="M221">
            <v>33</v>
          </cell>
          <cell r="N221">
            <v>0</v>
          </cell>
          <cell r="O221">
            <v>6</v>
          </cell>
          <cell r="P221">
            <v>0.56922906851471466</v>
          </cell>
          <cell r="Q221">
            <v>120</v>
          </cell>
          <cell r="R221">
            <v>0</v>
          </cell>
          <cell r="S221">
            <v>8</v>
          </cell>
          <cell r="T221">
            <v>15.085023329961324</v>
          </cell>
          <cell r="U221">
            <v>41</v>
          </cell>
          <cell r="V221">
            <v>0.82867999999999997</v>
          </cell>
          <cell r="W221">
            <v>184</v>
          </cell>
          <cell r="X221">
            <v>0</v>
          </cell>
          <cell r="Y221">
            <v>1</v>
          </cell>
          <cell r="Z221">
            <v>0.21682999999999999</v>
          </cell>
          <cell r="AA221">
            <v>216</v>
          </cell>
          <cell r="AB221">
            <v>0.33</v>
          </cell>
          <cell r="AC221">
            <v>1</v>
          </cell>
          <cell r="AD221">
            <v>0.54683000000000004</v>
          </cell>
          <cell r="AE221">
            <v>211</v>
          </cell>
          <cell r="AF221">
            <v>0.13500000000000001</v>
          </cell>
          <cell r="AG221">
            <v>1</v>
          </cell>
          <cell r="AH221">
            <v>0</v>
          </cell>
          <cell r="AI221">
            <v>184</v>
          </cell>
          <cell r="AJ221">
            <v>1.51051</v>
          </cell>
          <cell r="AK221">
            <v>270</v>
          </cell>
          <cell r="AL221">
            <v>16.59553</v>
          </cell>
          <cell r="AM221">
            <v>97</v>
          </cell>
          <cell r="AN221">
            <v>1501994</v>
          </cell>
          <cell r="AO221">
            <v>302</v>
          </cell>
          <cell r="AP221">
            <v>90504865</v>
          </cell>
          <cell r="AQ221">
            <v>321</v>
          </cell>
          <cell r="AR221">
            <v>7.0000000000000007E-2</v>
          </cell>
          <cell r="AS221">
            <v>6.5985290987774017E-2</v>
          </cell>
          <cell r="AT221">
            <v>0.02</v>
          </cell>
          <cell r="AU221">
            <v>9.0000000000000011E-2</v>
          </cell>
          <cell r="AV221">
            <v>143599</v>
          </cell>
          <cell r="AW221">
            <v>180</v>
          </cell>
          <cell r="AX221">
            <v>41028</v>
          </cell>
          <cell r="AY221">
            <v>76</v>
          </cell>
          <cell r="AZ221">
            <v>2014</v>
          </cell>
          <cell r="BA221">
            <v>2011</v>
          </cell>
          <cell r="BB221">
            <v>31013</v>
          </cell>
          <cell r="BC221">
            <v>263</v>
          </cell>
          <cell r="BD221">
            <v>90535878</v>
          </cell>
          <cell r="BE221">
            <v>324</v>
          </cell>
          <cell r="BF221">
            <v>552.5</v>
          </cell>
          <cell r="BG221">
            <v>213</v>
          </cell>
          <cell r="BH221">
            <v>163809.71040723982</v>
          </cell>
          <cell r="BI221">
            <v>347</v>
          </cell>
          <cell r="BJ221">
            <v>56.132126696832579</v>
          </cell>
          <cell r="BK221">
            <v>263</v>
          </cell>
          <cell r="BL221">
            <v>163865.84253393667</v>
          </cell>
          <cell r="BM221">
            <v>351</v>
          </cell>
          <cell r="BN221">
            <v>3.4254928195427676E-4</v>
          </cell>
          <cell r="BO221">
            <v>262</v>
          </cell>
          <cell r="BP221">
            <v>488726</v>
          </cell>
          <cell r="BQ221">
            <v>321</v>
          </cell>
          <cell r="BR221">
            <v>525024</v>
          </cell>
          <cell r="BS221">
            <v>268</v>
          </cell>
          <cell r="BT221">
            <v>0</v>
          </cell>
          <cell r="BU221">
            <v>272</v>
          </cell>
          <cell r="BV221">
            <v>300000</v>
          </cell>
          <cell r="BW221">
            <v>190</v>
          </cell>
          <cell r="BX221">
            <v>0</v>
          </cell>
          <cell r="BY221">
            <v>6</v>
          </cell>
          <cell r="BZ221">
            <v>1313750</v>
          </cell>
          <cell r="CA221">
            <v>287</v>
          </cell>
          <cell r="CB221">
            <v>51518</v>
          </cell>
          <cell r="CC221">
            <v>180</v>
          </cell>
          <cell r="CD221">
            <v>75000</v>
          </cell>
          <cell r="CE221">
            <v>287</v>
          </cell>
          <cell r="CF221">
            <v>0</v>
          </cell>
          <cell r="CG221">
            <v>2</v>
          </cell>
          <cell r="CH221">
            <v>19631</v>
          </cell>
          <cell r="CI221">
            <v>232</v>
          </cell>
          <cell r="CJ221">
            <v>29877</v>
          </cell>
          <cell r="CK221">
            <v>300</v>
          </cell>
          <cell r="CL221">
            <v>49508</v>
          </cell>
          <cell r="CM221">
            <v>299</v>
          </cell>
          <cell r="CN221">
            <v>12218</v>
          </cell>
          <cell r="CO221">
            <v>16</v>
          </cell>
          <cell r="CP221">
            <v>0</v>
          </cell>
          <cell r="CQ221">
            <v>185</v>
          </cell>
          <cell r="CR221">
            <v>1501994</v>
          </cell>
          <cell r="CS221">
            <v>302</v>
          </cell>
          <cell r="CT221">
            <v>552.5</v>
          </cell>
          <cell r="CU221">
            <v>213</v>
          </cell>
          <cell r="CV221">
            <v>5768</v>
          </cell>
          <cell r="CW221">
            <v>184</v>
          </cell>
          <cell r="CX221">
            <v>3206836</v>
          </cell>
          <cell r="CY221">
            <v>220</v>
          </cell>
          <cell r="CZ221">
            <v>539.1</v>
          </cell>
          <cell r="DA221">
            <v>215</v>
          </cell>
          <cell r="DB221">
            <v>5883</v>
          </cell>
          <cell r="DC221">
            <v>185</v>
          </cell>
          <cell r="DD221">
            <v>3218688</v>
          </cell>
          <cell r="DE221">
            <v>217</v>
          </cell>
          <cell r="DF221">
            <v>11852</v>
          </cell>
          <cell r="DG221">
            <v>264</v>
          </cell>
          <cell r="DH221">
            <v>47163</v>
          </cell>
          <cell r="DI221">
            <v>155</v>
          </cell>
          <cell r="DJ221" t="str">
            <v>101</v>
          </cell>
          <cell r="DK221">
            <v>575.4</v>
          </cell>
          <cell r="DL221">
            <v>555</v>
          </cell>
          <cell r="DM221">
            <v>558.4</v>
          </cell>
          <cell r="DN221">
            <v>569.6</v>
          </cell>
          <cell r="DO221">
            <v>560.1</v>
          </cell>
          <cell r="DP221">
            <v>577.20000000000005</v>
          </cell>
          <cell r="DQ221">
            <v>577.1</v>
          </cell>
          <cell r="DR221">
            <v>221</v>
          </cell>
          <cell r="DS221">
            <v>579.5</v>
          </cell>
          <cell r="DT221">
            <v>219</v>
          </cell>
          <cell r="DU221">
            <v>559.20000000000005</v>
          </cell>
          <cell r="DV221">
            <v>224</v>
          </cell>
          <cell r="DW221">
            <v>572.70000000000005</v>
          </cell>
          <cell r="DX221">
            <v>215</v>
          </cell>
          <cell r="DY221">
            <v>542.1</v>
          </cell>
          <cell r="DZ221">
            <v>229</v>
          </cell>
          <cell r="EA221">
            <v>564.4</v>
          </cell>
          <cell r="EB221">
            <v>221</v>
          </cell>
          <cell r="EC221">
            <v>572.5</v>
          </cell>
          <cell r="ED221">
            <v>213</v>
          </cell>
          <cell r="EE221">
            <v>552.5</v>
          </cell>
          <cell r="EF221">
            <v>213</v>
          </cell>
          <cell r="EG221">
            <v>539.1</v>
          </cell>
          <cell r="EH221">
            <v>215</v>
          </cell>
          <cell r="EI221">
            <v>2786.1138935262475</v>
          </cell>
          <cell r="EJ221">
            <v>351</v>
          </cell>
          <cell r="EK221">
            <v>2436.931923576331</v>
          </cell>
          <cell r="EL221">
            <v>334</v>
          </cell>
          <cell r="EM221">
            <v>635040</v>
          </cell>
          <cell r="EN221">
            <v>1103.6496350364964</v>
          </cell>
          <cell r="EO221">
            <v>671789</v>
          </cell>
          <cell r="EP221">
            <v>1210.4306306306307</v>
          </cell>
          <cell r="EQ221">
            <v>794554</v>
          </cell>
          <cell r="ER221">
            <v>1422.9118911174785</v>
          </cell>
          <cell r="ES221">
            <v>954181</v>
          </cell>
          <cell r="ET221">
            <v>1675.1773174157302</v>
          </cell>
          <cell r="EU221">
            <v>1190986</v>
          </cell>
          <cell r="EV221">
            <v>2126.3810033922514</v>
          </cell>
          <cell r="EW221">
            <v>1405691</v>
          </cell>
          <cell r="EX221">
            <v>2435.3620928620926</v>
          </cell>
          <cell r="EY221">
            <v>1595766</v>
          </cell>
          <cell r="EZ221">
            <v>2765.1464217639923</v>
          </cell>
          <cell r="FA221">
            <v>1805510</v>
          </cell>
          <cell r="FB221">
            <v>3128.5912320221796</v>
          </cell>
          <cell r="FC221">
            <v>1741318</v>
          </cell>
          <cell r="FD221">
            <v>3004.8628127696288</v>
          </cell>
          <cell r="FE221">
            <v>1416877</v>
          </cell>
          <cell r="FF221">
            <v>2533.7571530758223</v>
          </cell>
          <cell r="FG221">
            <v>1141878</v>
          </cell>
          <cell r="FH221">
            <v>1993.8501833420637</v>
          </cell>
          <cell r="FI221">
            <v>1066492</v>
          </cell>
          <cell r="FJ221">
            <v>1967.3344401401955</v>
          </cell>
          <cell r="FK221">
            <v>926197</v>
          </cell>
          <cell r="FL221">
            <v>1676.3746606334842</v>
          </cell>
          <cell r="FM221">
            <v>926994</v>
          </cell>
          <cell r="FN221">
            <v>1719.5214245965497</v>
          </cell>
          <cell r="FO221">
            <v>0.18295154567032826</v>
          </cell>
          <cell r="FP221">
            <v>0.18162796802884465</v>
          </cell>
          <cell r="FQ221">
            <v>0.21312846494630439</v>
          </cell>
          <cell r="FR221">
            <v>0.23587374397573088</v>
          </cell>
          <cell r="FS221">
            <v>0.27104238756786098</v>
          </cell>
          <cell r="FT221">
            <v>0.28636563280752164</v>
          </cell>
          <cell r="FU221">
            <v>0.30643910290816101</v>
          </cell>
          <cell r="FV221">
            <v>0.47322102772396757</v>
          </cell>
          <cell r="FW221">
            <v>0.41967802763729473</v>
          </cell>
          <cell r="FX221">
            <v>0.31579033000391149</v>
          </cell>
          <cell r="FY221">
            <v>0.23284995152859284</v>
          </cell>
          <cell r="FZ221">
            <v>0.22884063484520323</v>
          </cell>
          <cell r="GA221">
            <v>0.18790951910264089</v>
          </cell>
          <cell r="GB221">
            <v>0.17872947944785089</v>
          </cell>
          <cell r="GC221">
            <v>2836043</v>
          </cell>
          <cell r="GD221">
            <v>3026920</v>
          </cell>
          <cell r="GE221">
            <v>2933498</v>
          </cell>
          <cell r="GF221">
            <v>3091123</v>
          </cell>
          <cell r="GG221">
            <v>3203109</v>
          </cell>
          <cell r="GH221">
            <v>3503037</v>
          </cell>
          <cell r="GI221">
            <v>3611683</v>
          </cell>
          <cell r="GJ221">
            <v>3815363</v>
          </cell>
          <cell r="GK221">
            <v>4149176</v>
          </cell>
          <cell r="GL221">
            <v>4486765</v>
          </cell>
          <cell r="GM221">
            <v>4903922</v>
          </cell>
          <cell r="GN221">
            <v>4660413.57</v>
          </cell>
          <cell r="GO221">
            <v>5069247</v>
          </cell>
          <cell r="GP221">
            <v>5186575.84</v>
          </cell>
          <cell r="GQ221">
            <v>0.28863515920108435</v>
          </cell>
          <cell r="GR221">
            <v>0.30137109272593843</v>
          </cell>
          <cell r="GS221">
            <v>0.26712157502697864</v>
          </cell>
          <cell r="GT221">
            <v>0.24289554295589641</v>
          </cell>
          <cell r="GU221">
            <v>0.1230476898502617</v>
          </cell>
          <cell r="GV221">
            <v>4.640910804139968E-2</v>
          </cell>
          <cell r="GW221">
            <v>3.5676124211574799E-3</v>
          </cell>
          <cell r="GX221">
            <v>-1.4495266422002466E-2</v>
          </cell>
          <cell r="GY221">
            <v>-1.134454580354158E-3</v>
          </cell>
          <cell r="GZ221">
            <v>12.504057500579641</v>
          </cell>
          <cell r="HA221">
            <v>11.808293677770225</v>
          </cell>
          <cell r="HB221">
            <v>11.801623875356594</v>
          </cell>
          <cell r="HC221">
            <v>11.051625239005737</v>
          </cell>
          <cell r="HD221">
            <v>11.187459738028775</v>
          </cell>
          <cell r="HE221">
            <v>11.767232123684776</v>
          </cell>
          <cell r="HF221">
            <v>11.197654941373534</v>
          </cell>
          <cell r="HG221">
            <v>10.833333333333334</v>
          </cell>
          <cell r="HH221">
            <v>4689</v>
          </cell>
          <cell r="HI221" t="str">
            <v>Y</v>
          </cell>
        </row>
        <row r="222">
          <cell r="A222">
            <v>217</v>
          </cell>
          <cell r="B222">
            <v>4644</v>
          </cell>
          <cell r="C222" t="str">
            <v>Newell-Fonda</v>
          </cell>
          <cell r="D222">
            <v>9.5483866626823612</v>
          </cell>
          <cell r="E222">
            <v>324</v>
          </cell>
          <cell r="F222">
            <v>5.4</v>
          </cell>
          <cell r="G222">
            <v>1</v>
          </cell>
          <cell r="H222">
            <v>2.8230159553658818</v>
          </cell>
          <cell r="I222">
            <v>343</v>
          </cell>
          <cell r="J222">
            <v>0.30421195879451196</v>
          </cell>
          <cell r="K222">
            <v>205</v>
          </cell>
          <cell r="L222">
            <v>1.0211566240845722</v>
          </cell>
          <cell r="M222">
            <v>255</v>
          </cell>
          <cell r="N222">
            <v>0</v>
          </cell>
          <cell r="O222">
            <v>6</v>
          </cell>
          <cell r="P222">
            <v>0.3891022342508712</v>
          </cell>
          <cell r="Q222">
            <v>161</v>
          </cell>
          <cell r="R222">
            <v>0</v>
          </cell>
          <cell r="S222">
            <v>8</v>
          </cell>
          <cell r="T222">
            <v>9.9374888969332318</v>
          </cell>
          <cell r="U222">
            <v>324</v>
          </cell>
          <cell r="V222">
            <v>0.84104999999999996</v>
          </cell>
          <cell r="W222">
            <v>175</v>
          </cell>
          <cell r="X222">
            <v>0</v>
          </cell>
          <cell r="Y222">
            <v>1</v>
          </cell>
          <cell r="Z222">
            <v>0.62</v>
          </cell>
          <cell r="AA222">
            <v>164</v>
          </cell>
          <cell r="AB222">
            <v>0.33</v>
          </cell>
          <cell r="AC222">
            <v>1</v>
          </cell>
          <cell r="AD222">
            <v>0.95</v>
          </cell>
          <cell r="AE222">
            <v>154</v>
          </cell>
          <cell r="AF222">
            <v>0</v>
          </cell>
          <cell r="AG222">
            <v>19</v>
          </cell>
          <cell r="AH222">
            <v>0</v>
          </cell>
          <cell r="AI222">
            <v>184</v>
          </cell>
          <cell r="AJ222">
            <v>1.7910499999999998</v>
          </cell>
          <cell r="AK222">
            <v>238</v>
          </cell>
          <cell r="AL222">
            <v>11.728540000000001</v>
          </cell>
          <cell r="AM222">
            <v>340</v>
          </cell>
          <cell r="AN222">
            <v>1882584</v>
          </cell>
          <cell r="AO222">
            <v>272</v>
          </cell>
          <cell r="AP222">
            <v>160513085</v>
          </cell>
          <cell r="AQ222">
            <v>214</v>
          </cell>
          <cell r="AR222">
            <v>7.0000000000000007E-2</v>
          </cell>
          <cell r="AS222">
            <v>8.4410192445461468E-2</v>
          </cell>
          <cell r="AT222">
            <v>0</v>
          </cell>
          <cell r="AU222">
            <v>7.0000000000000007E-2</v>
          </cell>
          <cell r="AV222">
            <v>147352</v>
          </cell>
          <cell r="AW222">
            <v>177</v>
          </cell>
          <cell r="AX222">
            <v>0</v>
          </cell>
          <cell r="AY222">
            <v>89</v>
          </cell>
          <cell r="AZ222">
            <v>2014</v>
          </cell>
          <cell r="BA222">
            <v>2012</v>
          </cell>
          <cell r="BB222">
            <v>0</v>
          </cell>
          <cell r="BC222">
            <v>267</v>
          </cell>
          <cell r="BD222">
            <v>160513085</v>
          </cell>
          <cell r="BE222">
            <v>226</v>
          </cell>
          <cell r="BF222">
            <v>426.9</v>
          </cell>
          <cell r="BG222">
            <v>265</v>
          </cell>
          <cell r="BH222">
            <v>375996.91965331463</v>
          </cell>
          <cell r="BI222">
            <v>67</v>
          </cell>
          <cell r="BJ222">
            <v>0</v>
          </cell>
          <cell r="BK222">
            <v>267</v>
          </cell>
          <cell r="BL222">
            <v>375996.91965331463</v>
          </cell>
          <cell r="BM222">
            <v>78</v>
          </cell>
          <cell r="BN222">
            <v>0</v>
          </cell>
          <cell r="BO222">
            <v>267</v>
          </cell>
          <cell r="BP222">
            <v>866771</v>
          </cell>
          <cell r="BQ222">
            <v>217</v>
          </cell>
          <cell r="BR222">
            <v>453131</v>
          </cell>
          <cell r="BS222">
            <v>292</v>
          </cell>
          <cell r="BT222">
            <v>48830</v>
          </cell>
          <cell r="BU222">
            <v>213</v>
          </cell>
          <cell r="BV222">
            <v>163909</v>
          </cell>
          <cell r="BW222">
            <v>258</v>
          </cell>
          <cell r="BX222">
            <v>0</v>
          </cell>
          <cell r="BY222">
            <v>6</v>
          </cell>
          <cell r="BZ222">
            <v>1532641</v>
          </cell>
          <cell r="CA222">
            <v>267</v>
          </cell>
          <cell r="CB222">
            <v>62456</v>
          </cell>
          <cell r="CC222">
            <v>164</v>
          </cell>
          <cell r="CD222">
            <v>135000</v>
          </cell>
          <cell r="CE222">
            <v>203</v>
          </cell>
          <cell r="CF222">
            <v>0</v>
          </cell>
          <cell r="CG222">
            <v>2</v>
          </cell>
          <cell r="CH222">
            <v>99518</v>
          </cell>
          <cell r="CI222">
            <v>148</v>
          </cell>
          <cell r="CJ222">
            <v>52969</v>
          </cell>
          <cell r="CK222">
            <v>212</v>
          </cell>
          <cell r="CL222">
            <v>152487</v>
          </cell>
          <cell r="CM222">
            <v>161</v>
          </cell>
          <cell r="CN222">
            <v>0</v>
          </cell>
          <cell r="CO222">
            <v>19</v>
          </cell>
          <cell r="CP222">
            <v>0</v>
          </cell>
          <cell r="CQ222">
            <v>185</v>
          </cell>
          <cell r="CR222">
            <v>1882584</v>
          </cell>
          <cell r="CS222">
            <v>272</v>
          </cell>
          <cell r="CT222">
            <v>426.9</v>
          </cell>
          <cell r="CU222">
            <v>265</v>
          </cell>
          <cell r="CV222">
            <v>5857</v>
          </cell>
          <cell r="CW222">
            <v>51</v>
          </cell>
          <cell r="CX222">
            <v>2533220</v>
          </cell>
          <cell r="CY222">
            <v>265</v>
          </cell>
          <cell r="CZ222">
            <v>426.1</v>
          </cell>
          <cell r="DA222">
            <v>264</v>
          </cell>
          <cell r="DB222">
            <v>5972</v>
          </cell>
          <cell r="DC222">
            <v>51</v>
          </cell>
          <cell r="DD222">
            <v>2544669</v>
          </cell>
          <cell r="DE222">
            <v>263</v>
          </cell>
          <cell r="DF222">
            <v>11449</v>
          </cell>
          <cell r="DG222">
            <v>266</v>
          </cell>
          <cell r="DH222">
            <v>0</v>
          </cell>
          <cell r="DI222">
            <v>223</v>
          </cell>
          <cell r="DJ222" t="str">
            <v>No Guar</v>
          </cell>
          <cell r="DK222">
            <v>532</v>
          </cell>
          <cell r="DL222">
            <v>538.1</v>
          </cell>
          <cell r="DM222">
            <v>531.5</v>
          </cell>
          <cell r="DN222">
            <v>531.9</v>
          </cell>
          <cell r="DO222">
            <v>496.6</v>
          </cell>
          <cell r="DP222">
            <v>487.9</v>
          </cell>
          <cell r="DQ222">
            <v>482.9</v>
          </cell>
          <cell r="DR222">
            <v>268</v>
          </cell>
          <cell r="DS222">
            <v>469.8</v>
          </cell>
          <cell r="DT222">
            <v>268</v>
          </cell>
          <cell r="DU222">
            <v>447.4</v>
          </cell>
          <cell r="DV222">
            <v>269</v>
          </cell>
          <cell r="DW222">
            <v>504.4</v>
          </cell>
          <cell r="DX222">
            <v>245</v>
          </cell>
          <cell r="DY222">
            <v>478.3</v>
          </cell>
          <cell r="DZ222">
            <v>257</v>
          </cell>
          <cell r="EA222">
            <v>478</v>
          </cell>
          <cell r="EB222">
            <v>257</v>
          </cell>
          <cell r="EC222">
            <v>445.1</v>
          </cell>
          <cell r="ED222">
            <v>264</v>
          </cell>
          <cell r="EE222">
            <v>426.9</v>
          </cell>
          <cell r="EF222">
            <v>264</v>
          </cell>
          <cell r="EG222">
            <v>426.1</v>
          </cell>
          <cell r="EH222">
            <v>264</v>
          </cell>
          <cell r="EI222">
            <v>4418.1741375264019</v>
          </cell>
          <cell r="EJ222">
            <v>160</v>
          </cell>
          <cell r="EK222">
            <v>3596.9044825158412</v>
          </cell>
          <cell r="EL222">
            <v>136</v>
          </cell>
          <cell r="EM222">
            <v>1195294</v>
          </cell>
          <cell r="EN222">
            <v>2246.7932330827066</v>
          </cell>
          <cell r="EO222">
            <v>1171982</v>
          </cell>
          <cell r="EP222">
            <v>2178.0003716781266</v>
          </cell>
          <cell r="EQ222">
            <v>1198419</v>
          </cell>
          <cell r="ER222">
            <v>2254.7864534336782</v>
          </cell>
          <cell r="ES222">
            <v>1388879</v>
          </cell>
          <cell r="ET222">
            <v>2611.1656326377138</v>
          </cell>
          <cell r="EU222">
            <v>1481549</v>
          </cell>
          <cell r="EV222">
            <v>2983.3850181232378</v>
          </cell>
          <cell r="EW222">
            <v>1464261</v>
          </cell>
          <cell r="EX222">
            <v>3001.1498257839721</v>
          </cell>
          <cell r="EY222">
            <v>1546428</v>
          </cell>
          <cell r="EZ222">
            <v>3202.3773037896044</v>
          </cell>
          <cell r="FA222">
            <v>1565964</v>
          </cell>
          <cell r="FB222">
            <v>3242.8328846552081</v>
          </cell>
          <cell r="FC222">
            <v>1578046</v>
          </cell>
          <cell r="FD222">
            <v>3358.974031502767</v>
          </cell>
          <cell r="FE222">
            <v>1546724</v>
          </cell>
          <cell r="FF222">
            <v>3457.1390254805547</v>
          </cell>
          <cell r="FG222">
            <v>1676986</v>
          </cell>
          <cell r="FH222">
            <v>3324.7145122918319</v>
          </cell>
          <cell r="FI222">
            <v>1526864</v>
          </cell>
          <cell r="FJ222">
            <v>3192.2726322391804</v>
          </cell>
          <cell r="FK222">
            <v>1779759</v>
          </cell>
          <cell r="FL222">
            <v>4169.030217849614</v>
          </cell>
          <cell r="FM222">
            <v>1970987</v>
          </cell>
          <cell r="FN222">
            <v>4625.644214973011</v>
          </cell>
          <cell r="FO222">
            <v>0.28209831410423131</v>
          </cell>
          <cell r="FP222">
            <v>0.26517733667359339</v>
          </cell>
          <cell r="FQ222">
            <v>0.26220896611794886</v>
          </cell>
          <cell r="FR222">
            <v>0.30411948097675306</v>
          </cell>
          <cell r="FS222">
            <v>0.32028748174594679</v>
          </cell>
          <cell r="FT222">
            <v>0.30992549990919788</v>
          </cell>
          <cell r="FU222">
            <v>0.32660935195913487</v>
          </cell>
          <cell r="FV222">
            <v>0.49349942943725589</v>
          </cell>
          <cell r="FW222">
            <v>0.49590778018287085</v>
          </cell>
          <cell r="FX222">
            <v>0.44940776257273307</v>
          </cell>
          <cell r="FY222">
            <v>0.45557755736127931</v>
          </cell>
          <cell r="FZ222">
            <v>0.41358754754936694</v>
          </cell>
          <cell r="GA222">
            <v>0.44806613143206725</v>
          </cell>
          <cell r="GB222">
            <v>0.509304481899441</v>
          </cell>
          <cell r="GC222">
            <v>3041860</v>
          </cell>
          <cell r="GD222">
            <v>3247634</v>
          </cell>
          <cell r="GE222">
            <v>3372054</v>
          </cell>
          <cell r="GF222">
            <v>3178007</v>
          </cell>
          <cell r="GG222">
            <v>3144136</v>
          </cell>
          <cell r="GH222">
            <v>3260297</v>
          </cell>
          <cell r="GI222">
            <v>3188366</v>
          </cell>
          <cell r="GJ222">
            <v>3173183</v>
          </cell>
          <cell r="GK222">
            <v>3182136</v>
          </cell>
          <cell r="GL222">
            <v>3441694</v>
          </cell>
          <cell r="GM222">
            <v>3681011</v>
          </cell>
          <cell r="GN222">
            <v>3691755.25</v>
          </cell>
          <cell r="GO222">
            <v>3719195</v>
          </cell>
          <cell r="GP222">
            <v>3869958.09</v>
          </cell>
          <cell r="GQ222">
            <v>0.35784755731417028</v>
          </cell>
          <cell r="GR222">
            <v>0.34592212903186625</v>
          </cell>
          <cell r="GS222">
            <v>0.34758657123594339</v>
          </cell>
          <cell r="GT222">
            <v>0.3456644497263065</v>
          </cell>
          <cell r="GU222">
            <v>0.22561736596724546</v>
          </cell>
          <cell r="GV222">
            <v>0.1394354270472678</v>
          </cell>
          <cell r="GW222">
            <v>9.9112360469510496E-2</v>
          </cell>
          <cell r="GX222">
            <v>0.14712701076750795</v>
          </cell>
          <cell r="GY222">
            <v>0.1846096035152581</v>
          </cell>
          <cell r="GZ222">
            <v>11.541561712846347</v>
          </cell>
          <cell r="HA222">
            <v>11.141388174807197</v>
          </cell>
          <cell r="HB222">
            <v>11.531914893617023</v>
          </cell>
          <cell r="HC222">
            <v>11.117575757575759</v>
          </cell>
          <cell r="HD222">
            <v>11.59090909090909</v>
          </cell>
          <cell r="HE222">
            <v>12.569321533923304</v>
          </cell>
          <cell r="HF222">
            <v>11.493706293706293</v>
          </cell>
          <cell r="HG222">
            <v>11.537837837837838</v>
          </cell>
          <cell r="HH222">
            <v>4644</v>
          </cell>
          <cell r="HI222" t="str">
            <v>Y</v>
          </cell>
        </row>
        <row r="223">
          <cell r="A223">
            <v>218</v>
          </cell>
          <cell r="B223">
            <v>4725</v>
          </cell>
          <cell r="C223" t="str">
            <v>Newton</v>
          </cell>
          <cell r="D223">
            <v>13.476052318015816</v>
          </cell>
          <cell r="E223">
            <v>87</v>
          </cell>
          <cell r="F223">
            <v>5.4</v>
          </cell>
          <cell r="G223">
            <v>1</v>
          </cell>
          <cell r="H223">
            <v>5.7491645055633098</v>
          </cell>
          <cell r="I223">
            <v>39</v>
          </cell>
          <cell r="J223">
            <v>0.1435687946715373</v>
          </cell>
          <cell r="K223">
            <v>248</v>
          </cell>
          <cell r="L223">
            <v>2.1833186241598108</v>
          </cell>
          <cell r="M223">
            <v>118</v>
          </cell>
          <cell r="N223">
            <v>0</v>
          </cell>
          <cell r="O223">
            <v>6</v>
          </cell>
          <cell r="P223">
            <v>0.58001262812778054</v>
          </cell>
          <cell r="Q223">
            <v>118</v>
          </cell>
          <cell r="R223">
            <v>0</v>
          </cell>
          <cell r="S223">
            <v>8</v>
          </cell>
          <cell r="T223">
            <v>14.056064946143596</v>
          </cell>
          <cell r="U223">
            <v>91</v>
          </cell>
          <cell r="V223">
            <v>0.77976000000000001</v>
          </cell>
          <cell r="W223">
            <v>205</v>
          </cell>
          <cell r="X223">
            <v>0</v>
          </cell>
          <cell r="Y223">
            <v>1</v>
          </cell>
          <cell r="Z223">
            <v>0.67</v>
          </cell>
          <cell r="AA223">
            <v>81</v>
          </cell>
          <cell r="AB223">
            <v>0.33</v>
          </cell>
          <cell r="AC223">
            <v>1</v>
          </cell>
          <cell r="AD223">
            <v>1</v>
          </cell>
          <cell r="AE223">
            <v>78</v>
          </cell>
          <cell r="AF223">
            <v>0</v>
          </cell>
          <cell r="AG223">
            <v>19</v>
          </cell>
          <cell r="AH223">
            <v>0.89063000000000003</v>
          </cell>
          <cell r="AI223">
            <v>140</v>
          </cell>
          <cell r="AJ223">
            <v>2.6703900000000003</v>
          </cell>
          <cell r="AK223">
            <v>140</v>
          </cell>
          <cell r="AL223">
            <v>16.72645</v>
          </cell>
          <cell r="AM223">
            <v>89</v>
          </cell>
          <cell r="AN223">
            <v>10820804</v>
          </cell>
          <cell r="AO223">
            <v>32</v>
          </cell>
          <cell r="AP223">
            <v>641225694</v>
          </cell>
          <cell r="AQ223">
            <v>34</v>
          </cell>
          <cell r="AR223">
            <v>0.03</v>
          </cell>
          <cell r="AS223">
            <v>4.6415797654839865E-2</v>
          </cell>
          <cell r="AT223">
            <v>0</v>
          </cell>
          <cell r="AU223">
            <v>0.03</v>
          </cell>
          <cell r="AV223">
            <v>456873</v>
          </cell>
          <cell r="AW223">
            <v>34</v>
          </cell>
          <cell r="AX223">
            <v>0</v>
          </cell>
          <cell r="AY223">
            <v>89</v>
          </cell>
          <cell r="AZ223">
            <v>2015</v>
          </cell>
          <cell r="BA223">
            <v>2017</v>
          </cell>
          <cell r="BB223">
            <v>50445451</v>
          </cell>
          <cell r="BC223">
            <v>37</v>
          </cell>
          <cell r="BD223">
            <v>691671145</v>
          </cell>
          <cell r="BE223">
            <v>35</v>
          </cell>
          <cell r="BF223">
            <v>3267.2</v>
          </cell>
          <cell r="BG223">
            <v>29</v>
          </cell>
          <cell r="BH223">
            <v>196261.53709598433</v>
          </cell>
          <cell r="BI223">
            <v>317</v>
          </cell>
          <cell r="BJ223">
            <v>15439.964189520078</v>
          </cell>
          <cell r="BK223">
            <v>105</v>
          </cell>
          <cell r="BL223">
            <v>211701.50128550443</v>
          </cell>
          <cell r="BM223">
            <v>309</v>
          </cell>
          <cell r="BN223">
            <v>7.2932709951345445E-2</v>
          </cell>
          <cell r="BO223">
            <v>72</v>
          </cell>
          <cell r="BP223">
            <v>3462619</v>
          </cell>
          <cell r="BQ223">
            <v>34</v>
          </cell>
          <cell r="BR223">
            <v>3686512</v>
          </cell>
          <cell r="BS223">
            <v>30</v>
          </cell>
          <cell r="BT223">
            <v>92060</v>
          </cell>
          <cell r="BU223">
            <v>150</v>
          </cell>
          <cell r="BV223">
            <v>1400000</v>
          </cell>
          <cell r="BW223">
            <v>22</v>
          </cell>
          <cell r="BX223">
            <v>0</v>
          </cell>
          <cell r="BY223">
            <v>6</v>
          </cell>
          <cell r="BZ223">
            <v>8641191</v>
          </cell>
          <cell r="CA223">
            <v>31</v>
          </cell>
          <cell r="CB223">
            <v>371919</v>
          </cell>
          <cell r="CC223">
            <v>42</v>
          </cell>
          <cell r="CD223">
            <v>500000</v>
          </cell>
          <cell r="CE223">
            <v>34</v>
          </cell>
          <cell r="CF223">
            <v>0</v>
          </cell>
          <cell r="CG223">
            <v>2</v>
          </cell>
          <cell r="CH223">
            <v>463420</v>
          </cell>
          <cell r="CI223">
            <v>33</v>
          </cell>
          <cell r="CJ223">
            <v>228251</v>
          </cell>
          <cell r="CK223">
            <v>32</v>
          </cell>
          <cell r="CL223">
            <v>691671</v>
          </cell>
          <cell r="CM223">
            <v>33</v>
          </cell>
          <cell r="CN223">
            <v>0</v>
          </cell>
          <cell r="CO223">
            <v>19</v>
          </cell>
          <cell r="CP223">
            <v>616023</v>
          </cell>
          <cell r="CQ223">
            <v>42</v>
          </cell>
          <cell r="CR223">
            <v>10820804</v>
          </cell>
          <cell r="CS223">
            <v>32</v>
          </cell>
          <cell r="CT223">
            <v>3267.2</v>
          </cell>
          <cell r="CU223">
            <v>29</v>
          </cell>
          <cell r="CV223">
            <v>5768</v>
          </cell>
          <cell r="CW223">
            <v>184</v>
          </cell>
          <cell r="CX223">
            <v>18845210</v>
          </cell>
          <cell r="CY223">
            <v>29</v>
          </cell>
          <cell r="CZ223">
            <v>3202.2</v>
          </cell>
          <cell r="DA223">
            <v>29</v>
          </cell>
          <cell r="DB223">
            <v>5883</v>
          </cell>
          <cell r="DC223">
            <v>185</v>
          </cell>
          <cell r="DD223">
            <v>19033662</v>
          </cell>
          <cell r="DE223">
            <v>29</v>
          </cell>
          <cell r="DF223">
            <v>188452</v>
          </cell>
          <cell r="DG223">
            <v>63</v>
          </cell>
          <cell r="DH223">
            <v>195119</v>
          </cell>
          <cell r="DI223">
            <v>23</v>
          </cell>
          <cell r="DJ223" t="str">
            <v>101</v>
          </cell>
          <cell r="DK223">
            <v>3609</v>
          </cell>
          <cell r="DL223">
            <v>3621.7</v>
          </cell>
          <cell r="DM223">
            <v>3589.2</v>
          </cell>
          <cell r="DN223">
            <v>3619.2</v>
          </cell>
          <cell r="DO223">
            <v>3557.7</v>
          </cell>
          <cell r="DP223">
            <v>3552.6</v>
          </cell>
          <cell r="DQ223">
            <v>3549.6</v>
          </cell>
          <cell r="DR223">
            <v>24</v>
          </cell>
          <cell r="DS223">
            <v>3458.2</v>
          </cell>
          <cell r="DT223">
            <v>24</v>
          </cell>
          <cell r="DU223">
            <v>3396.8</v>
          </cell>
          <cell r="DV223">
            <v>25</v>
          </cell>
          <cell r="DW223">
            <v>3389.2</v>
          </cell>
          <cell r="DX223">
            <v>26</v>
          </cell>
          <cell r="DY223">
            <v>3396.7</v>
          </cell>
          <cell r="DZ223">
            <v>26</v>
          </cell>
          <cell r="EA223">
            <v>3328.6</v>
          </cell>
          <cell r="EB223">
            <v>28</v>
          </cell>
          <cell r="EC223">
            <v>3326.5</v>
          </cell>
          <cell r="ED223">
            <v>27</v>
          </cell>
          <cell r="EE223">
            <v>3267.2</v>
          </cell>
          <cell r="EF223">
            <v>29</v>
          </cell>
          <cell r="EG223">
            <v>3202.2</v>
          </cell>
          <cell r="EH223">
            <v>29</v>
          </cell>
          <cell r="EI223">
            <v>3379.1780650802575</v>
          </cell>
          <cell r="EJ223">
            <v>311</v>
          </cell>
          <cell r="EK223">
            <v>2698.5169570919993</v>
          </cell>
          <cell r="EL223">
            <v>310</v>
          </cell>
          <cell r="EM223">
            <v>2436226</v>
          </cell>
          <cell r="EN223">
            <v>675.04183984483234</v>
          </cell>
          <cell r="EO223">
            <v>2013040</v>
          </cell>
          <cell r="EP223">
            <v>555.82737388519206</v>
          </cell>
          <cell r="EQ223">
            <v>1411033</v>
          </cell>
          <cell r="ER223">
            <v>393.13301014153575</v>
          </cell>
          <cell r="ES223">
            <v>1807530</v>
          </cell>
          <cell r="ET223">
            <v>499.428050397878</v>
          </cell>
          <cell r="EU223">
            <v>1765667</v>
          </cell>
          <cell r="EV223">
            <v>496.29451611996518</v>
          </cell>
          <cell r="EW223">
            <v>1727330</v>
          </cell>
          <cell r="EX223">
            <v>486.2157293250014</v>
          </cell>
          <cell r="EY223">
            <v>2158901</v>
          </cell>
          <cell r="EZ223">
            <v>608.20965742618887</v>
          </cell>
          <cell r="FA223">
            <v>2931761</v>
          </cell>
          <cell r="FB223">
            <v>825.94123281496513</v>
          </cell>
          <cell r="FC223">
            <v>3010924</v>
          </cell>
          <cell r="FD223">
            <v>870.66219420507787</v>
          </cell>
          <cell r="FE223">
            <v>2823389</v>
          </cell>
          <cell r="FF223">
            <v>831.19082666038616</v>
          </cell>
          <cell r="FG223">
            <v>4159347</v>
          </cell>
          <cell r="FH223">
            <v>1227.235630827334</v>
          </cell>
          <cell r="FI223">
            <v>4180997</v>
          </cell>
          <cell r="FJ223">
            <v>1230.8996967645069</v>
          </cell>
          <cell r="FK223">
            <v>4433544</v>
          </cell>
          <cell r="FL223">
            <v>1356.9857982370227</v>
          </cell>
          <cell r="FM223">
            <v>4393826</v>
          </cell>
          <cell r="FN223">
            <v>1372.1272874898509</v>
          </cell>
          <cell r="FO223">
            <v>0.12187949157553651</v>
          </cell>
          <cell r="FP223">
            <v>9.3308750620191894E-2</v>
          </cell>
          <cell r="FQ223">
            <v>6.4775406744233752E-2</v>
          </cell>
          <cell r="FR223">
            <v>8.2343804254327385E-2</v>
          </cell>
          <cell r="FS223">
            <v>7.6061047098938586E-2</v>
          </cell>
          <cell r="FT223">
            <v>7.1877666029198484E-2</v>
          </cell>
          <cell r="FU223">
            <v>8.6076446486522476E-2</v>
          </cell>
          <cell r="FV223">
            <v>0.13009250854999768</v>
          </cell>
          <cell r="FW223">
            <v>0.12844225178473542</v>
          </cell>
          <cell r="FX223">
            <v>0.11770323303284026</v>
          </cell>
          <cell r="FY223">
            <v>0.1649170031937861</v>
          </cell>
          <cell r="FZ223">
            <v>0.15941250061903453</v>
          </cell>
          <cell r="GA223">
            <v>0.16519322553161808</v>
          </cell>
          <cell r="GB223">
            <v>0.15789426179392663</v>
          </cell>
          <cell r="GC223">
            <v>17552584</v>
          </cell>
          <cell r="GD223">
            <v>19560928</v>
          </cell>
          <cell r="GE223">
            <v>20372435</v>
          </cell>
          <cell r="GF223">
            <v>20143484</v>
          </cell>
          <cell r="GG223">
            <v>21448147</v>
          </cell>
          <cell r="GH223">
            <v>22304196</v>
          </cell>
          <cell r="GI223">
            <v>22922304</v>
          </cell>
          <cell r="GJ223">
            <v>22535971</v>
          </cell>
          <cell r="GK223">
            <v>23441850</v>
          </cell>
          <cell r="GL223">
            <v>23987353</v>
          </cell>
          <cell r="GM223">
            <v>25220850</v>
          </cell>
          <cell r="GN223">
            <v>26227535.379999999</v>
          </cell>
          <cell r="GO223">
            <v>26585987</v>
          </cell>
          <cell r="GP223">
            <v>27827648.389999997</v>
          </cell>
          <cell r="GQ223">
            <v>4.9987422651177768E-2</v>
          </cell>
          <cell r="GR223">
            <v>5.3504473297798505E-2</v>
          </cell>
          <cell r="GS223">
            <v>0.11053509728157195</v>
          </cell>
          <cell r="GT223">
            <v>0.11866256312796175</v>
          </cell>
          <cell r="GU223">
            <v>0.1199012194630892</v>
          </cell>
          <cell r="GV223">
            <v>9.5254418023462906E-2</v>
          </cell>
          <cell r="GW223">
            <v>8.2402903793090149E-2</v>
          </cell>
          <cell r="GX223">
            <v>9.2233894790252305E-2</v>
          </cell>
          <cell r="GY223">
            <v>9.6889731421859318E-2</v>
          </cell>
          <cell r="GZ223">
            <v>13.655200000000001</v>
          </cell>
          <cell r="HA223">
            <v>13.275546719681909</v>
          </cell>
          <cell r="HB223">
            <v>13.250539094321539</v>
          </cell>
          <cell r="HC223">
            <v>13.256517412935322</v>
          </cell>
          <cell r="HD223">
            <v>13.011202806681816</v>
          </cell>
          <cell r="HE223">
            <v>13.440082644628099</v>
          </cell>
          <cell r="HF223">
            <v>13.292764254751583</v>
          </cell>
          <cell r="HG223">
            <v>14.143722943722944</v>
          </cell>
          <cell r="HH223">
            <v>4725</v>
          </cell>
          <cell r="HI223" t="str">
            <v>Y</v>
          </cell>
        </row>
        <row r="224">
          <cell r="A224">
            <v>219</v>
          </cell>
          <cell r="B224">
            <v>4751</v>
          </cell>
          <cell r="C224" t="str">
            <v>Nishna Valley</v>
          </cell>
          <cell r="D224">
            <v>14.275506760715778</v>
          </cell>
          <cell r="E224">
            <v>49</v>
          </cell>
          <cell r="F224">
            <v>5.4</v>
          </cell>
          <cell r="G224">
            <v>1</v>
          </cell>
          <cell r="H224">
            <v>3.4985666327586791</v>
          </cell>
          <cell r="I224">
            <v>295</v>
          </cell>
          <cell r="J224">
            <v>0.57419043383979684</v>
          </cell>
          <cell r="K224">
            <v>130</v>
          </cell>
          <cell r="L224">
            <v>4.8027486672023159</v>
          </cell>
          <cell r="M224">
            <v>4</v>
          </cell>
          <cell r="N224">
            <v>0</v>
          </cell>
          <cell r="O224">
            <v>6</v>
          </cell>
          <cell r="P224">
            <v>6.3649518245886688E-2</v>
          </cell>
          <cell r="Q224">
            <v>295</v>
          </cell>
          <cell r="R224">
            <v>0</v>
          </cell>
          <cell r="S224">
            <v>8</v>
          </cell>
          <cell r="T224">
            <v>14.339156278961665</v>
          </cell>
          <cell r="U224">
            <v>75</v>
          </cell>
          <cell r="V224">
            <v>0.78590000000000004</v>
          </cell>
          <cell r="W224">
            <v>203</v>
          </cell>
          <cell r="X224">
            <v>0</v>
          </cell>
          <cell r="Y224">
            <v>1</v>
          </cell>
          <cell r="Z224">
            <v>0</v>
          </cell>
          <cell r="AA224">
            <v>249</v>
          </cell>
          <cell r="AB224">
            <v>0.33</v>
          </cell>
          <cell r="AC224">
            <v>1</v>
          </cell>
          <cell r="AD224">
            <v>0.33</v>
          </cell>
          <cell r="AE224">
            <v>244</v>
          </cell>
          <cell r="AF224">
            <v>0</v>
          </cell>
          <cell r="AG224">
            <v>19</v>
          </cell>
          <cell r="AH224">
            <v>1.49448</v>
          </cell>
          <cell r="AI224">
            <v>89</v>
          </cell>
          <cell r="AJ224">
            <v>2.6103800000000001</v>
          </cell>
          <cell r="AK224">
            <v>147</v>
          </cell>
          <cell r="AL224">
            <v>16.949539999999999</v>
          </cell>
          <cell r="AM224">
            <v>76</v>
          </cell>
          <cell r="AN224">
            <v>1941023</v>
          </cell>
          <cell r="AO224">
            <v>269</v>
          </cell>
          <cell r="AP224">
            <v>114517756</v>
          </cell>
          <cell r="AQ224">
            <v>280</v>
          </cell>
          <cell r="AR224">
            <v>0.12</v>
          </cell>
          <cell r="AS224">
            <v>9.3479414663734925E-2</v>
          </cell>
          <cell r="AT224">
            <v>0</v>
          </cell>
          <cell r="AU224">
            <v>0.12</v>
          </cell>
          <cell r="AV224">
            <v>114051</v>
          </cell>
          <cell r="AW224">
            <v>218</v>
          </cell>
          <cell r="AX224">
            <v>0</v>
          </cell>
          <cell r="AY224">
            <v>89</v>
          </cell>
          <cell r="AZ224">
            <v>0</v>
          </cell>
          <cell r="BA224">
            <v>2012</v>
          </cell>
          <cell r="BB224">
            <v>0</v>
          </cell>
          <cell r="BC224">
            <v>267</v>
          </cell>
          <cell r="BD224">
            <v>114517756</v>
          </cell>
          <cell r="BE224">
            <v>284</v>
          </cell>
          <cell r="BF224">
            <v>209.2</v>
          </cell>
          <cell r="BG224">
            <v>342</v>
          </cell>
          <cell r="BH224">
            <v>547408.01147227536</v>
          </cell>
          <cell r="BI224">
            <v>13</v>
          </cell>
          <cell r="BJ224">
            <v>0</v>
          </cell>
          <cell r="BK224">
            <v>267</v>
          </cell>
          <cell r="BL224">
            <v>547408.01147227536</v>
          </cell>
          <cell r="BM224">
            <v>15</v>
          </cell>
          <cell r="BN224">
            <v>0</v>
          </cell>
          <cell r="BO224">
            <v>267</v>
          </cell>
          <cell r="BP224">
            <v>618396</v>
          </cell>
          <cell r="BQ224">
            <v>282</v>
          </cell>
          <cell r="BR224">
            <v>400648</v>
          </cell>
          <cell r="BS224">
            <v>309</v>
          </cell>
          <cell r="BT224">
            <v>65755</v>
          </cell>
          <cell r="BU224">
            <v>190</v>
          </cell>
          <cell r="BV224">
            <v>550000</v>
          </cell>
          <cell r="BW224">
            <v>81</v>
          </cell>
          <cell r="BX224">
            <v>0</v>
          </cell>
          <cell r="BY224">
            <v>6</v>
          </cell>
          <cell r="BZ224">
            <v>1634799</v>
          </cell>
          <cell r="CA224">
            <v>255</v>
          </cell>
          <cell r="CB224">
            <v>7289</v>
          </cell>
          <cell r="CC224">
            <v>311</v>
          </cell>
          <cell r="CD224">
            <v>90000</v>
          </cell>
          <cell r="CE224">
            <v>273</v>
          </cell>
          <cell r="CF224">
            <v>0</v>
          </cell>
          <cell r="CG224">
            <v>2</v>
          </cell>
          <cell r="CH224">
            <v>0</v>
          </cell>
          <cell r="CI224">
            <v>249</v>
          </cell>
          <cell r="CJ224">
            <v>37791</v>
          </cell>
          <cell r="CK224">
            <v>264</v>
          </cell>
          <cell r="CL224">
            <v>37791</v>
          </cell>
          <cell r="CM224">
            <v>318</v>
          </cell>
          <cell r="CN224">
            <v>0</v>
          </cell>
          <cell r="CO224">
            <v>19</v>
          </cell>
          <cell r="CP224">
            <v>171144</v>
          </cell>
          <cell r="CQ224">
            <v>136</v>
          </cell>
          <cell r="CR224">
            <v>1941023</v>
          </cell>
          <cell r="CS224">
            <v>269</v>
          </cell>
          <cell r="CT224">
            <v>209.2</v>
          </cell>
          <cell r="CU224">
            <v>342</v>
          </cell>
          <cell r="CV224">
            <v>5935</v>
          </cell>
          <cell r="CW224">
            <v>14</v>
          </cell>
          <cell r="CX224">
            <v>1364669</v>
          </cell>
          <cell r="CY224">
            <v>334</v>
          </cell>
          <cell r="CZ224">
            <v>218</v>
          </cell>
          <cell r="DA224">
            <v>337</v>
          </cell>
          <cell r="DB224">
            <v>6050</v>
          </cell>
          <cell r="DC224">
            <v>14</v>
          </cell>
          <cell r="DD224">
            <v>1388011</v>
          </cell>
          <cell r="DE224">
            <v>334</v>
          </cell>
          <cell r="DF224">
            <v>23342</v>
          </cell>
          <cell r="DG224">
            <v>237</v>
          </cell>
          <cell r="DH224">
            <v>69111</v>
          </cell>
          <cell r="DI224">
            <v>120</v>
          </cell>
          <cell r="DJ224" t="str">
            <v>Scale down</v>
          </cell>
          <cell r="DK224">
            <v>359.4</v>
          </cell>
          <cell r="DL224">
            <v>345.7</v>
          </cell>
          <cell r="DM224">
            <v>346.5</v>
          </cell>
          <cell r="DN224">
            <v>341.3</v>
          </cell>
          <cell r="DO224">
            <v>343.9</v>
          </cell>
          <cell r="DP224">
            <v>302.89999999999998</v>
          </cell>
          <cell r="DQ224">
            <v>277.2</v>
          </cell>
          <cell r="DR224">
            <v>338</v>
          </cell>
          <cell r="DS224">
            <v>241</v>
          </cell>
          <cell r="DT224">
            <v>342</v>
          </cell>
          <cell r="DU224">
            <v>251</v>
          </cell>
          <cell r="DV224">
            <v>340</v>
          </cell>
          <cell r="DW224">
            <v>244.1</v>
          </cell>
          <cell r="DX224">
            <v>339</v>
          </cell>
          <cell r="DY224">
            <v>231.1</v>
          </cell>
          <cell r="DZ224">
            <v>342</v>
          </cell>
          <cell r="EA224">
            <v>231</v>
          </cell>
          <cell r="EB224">
            <v>340</v>
          </cell>
          <cell r="EC224">
            <v>230.1</v>
          </cell>
          <cell r="ED224">
            <v>338</v>
          </cell>
          <cell r="EE224">
            <v>209.2</v>
          </cell>
          <cell r="EF224">
            <v>342</v>
          </cell>
          <cell r="EG224">
            <v>218</v>
          </cell>
          <cell r="EH224">
            <v>336</v>
          </cell>
          <cell r="EI224">
            <v>8903.7752293577978</v>
          </cell>
          <cell r="EJ224">
            <v>4</v>
          </cell>
          <cell r="EK224">
            <v>7499.0779816513759</v>
          </cell>
          <cell r="EL224">
            <v>5</v>
          </cell>
          <cell r="EM224">
            <v>394196</v>
          </cell>
          <cell r="EN224">
            <v>1096.816917084029</v>
          </cell>
          <cell r="EO224">
            <v>364634</v>
          </cell>
          <cell r="EP224">
            <v>1054.7700318194968</v>
          </cell>
          <cell r="EQ224">
            <v>333442</v>
          </cell>
          <cell r="ER224">
            <v>962.31457431457432</v>
          </cell>
          <cell r="ES224">
            <v>541677</v>
          </cell>
          <cell r="ET224">
            <v>1587.0993261060651</v>
          </cell>
          <cell r="EU224">
            <v>610101</v>
          </cell>
          <cell r="EV224">
            <v>1774.0651352137249</v>
          </cell>
          <cell r="EW224">
            <v>676008</v>
          </cell>
          <cell r="EX224">
            <v>2231.786068009244</v>
          </cell>
          <cell r="EY224">
            <v>634956</v>
          </cell>
          <cell r="EZ224">
            <v>2290.6060606060605</v>
          </cell>
          <cell r="FA224">
            <v>843077</v>
          </cell>
          <cell r="FB224">
            <v>3041.4033189033189</v>
          </cell>
          <cell r="FC224">
            <v>613142</v>
          </cell>
          <cell r="FD224">
            <v>2544.1576763485477</v>
          </cell>
          <cell r="FE224">
            <v>618275</v>
          </cell>
          <cell r="FF224">
            <v>2463.2470119521913</v>
          </cell>
          <cell r="FG224">
            <v>629919</v>
          </cell>
          <cell r="FH224">
            <v>2580.5776321179846</v>
          </cell>
          <cell r="FI224">
            <v>500000</v>
          </cell>
          <cell r="FJ224">
            <v>2163.565556036348</v>
          </cell>
          <cell r="FK224">
            <v>-80691</v>
          </cell>
          <cell r="FL224">
            <v>-385.71223709369025</v>
          </cell>
          <cell r="FM224">
            <v>-40767</v>
          </cell>
          <cell r="FN224">
            <v>-187.00458715596329</v>
          </cell>
          <cell r="FO224">
            <v>0.15250187631051584</v>
          </cell>
          <cell r="FP224">
            <v>0.15138219901374103</v>
          </cell>
          <cell r="FQ224">
            <v>0.13242798000883271</v>
          </cell>
          <cell r="FR224">
            <v>0.20391501837458864</v>
          </cell>
          <cell r="FS224">
            <v>0.21056291751855752</v>
          </cell>
          <cell r="FT224">
            <v>0.22512768185172655</v>
          </cell>
          <cell r="FU224">
            <v>0.20704139517093836</v>
          </cell>
          <cell r="FV224">
            <v>0.36218863965693598</v>
          </cell>
          <cell r="FW224">
            <v>0.22848627313027484</v>
          </cell>
          <cell r="FX224">
            <v>0.24022275607215443</v>
          </cell>
          <cell r="FY224">
            <v>0.2381303231806205</v>
          </cell>
          <cell r="FZ224">
            <v>0.17425950045893329</v>
          </cell>
          <cell r="GA224">
            <v>-2.9844867053472654E-2</v>
          </cell>
          <cell r="GB224">
            <v>-1.1824940171102159E-2</v>
          </cell>
          <cell r="GC224">
            <v>2190664</v>
          </cell>
          <cell r="GD224">
            <v>2044064</v>
          </cell>
          <cell r="GE224">
            <v>2184470</v>
          </cell>
          <cell r="GF224">
            <v>2114709</v>
          </cell>
          <cell r="GG224">
            <v>2287375</v>
          </cell>
          <cell r="GH224">
            <v>2326768</v>
          </cell>
          <cell r="GI224">
            <v>2431851</v>
          </cell>
          <cell r="GJ224">
            <v>2327729</v>
          </cell>
          <cell r="GK224">
            <v>2683496</v>
          </cell>
          <cell r="GL224">
            <v>2573757</v>
          </cell>
          <cell r="GM224">
            <v>2645270</v>
          </cell>
          <cell r="GN224">
            <v>2869284.02</v>
          </cell>
          <cell r="GO224">
            <v>3053307</v>
          </cell>
          <cell r="GP224">
            <v>3447543.87</v>
          </cell>
          <cell r="GQ224">
            <v>0.19180762219678663</v>
          </cell>
          <cell r="GR224">
            <v>0.19054196009115046</v>
          </cell>
          <cell r="GS224">
            <v>0.1788165460177491</v>
          </cell>
          <cell r="GT224">
            <v>0.19070411667550166</v>
          </cell>
          <cell r="GU224">
            <v>0.15525726442017837</v>
          </cell>
          <cell r="GV224">
            <v>0.10569900201351008</v>
          </cell>
          <cell r="GW224">
            <v>-1.4005400668408967E-2</v>
          </cell>
          <cell r="GX224">
            <v>-7.3202598834749152E-2</v>
          </cell>
          <cell r="GY224">
            <v>4.3588324253790833E-2</v>
          </cell>
          <cell r="GZ224">
            <v>9.2428012797724843</v>
          </cell>
          <cell r="HA224">
            <v>9.7516435354273199</v>
          </cell>
          <cell r="HB224">
            <v>8.8869979577944189</v>
          </cell>
          <cell r="HC224">
            <v>8.7068357998590553</v>
          </cell>
          <cell r="HD224">
            <v>8.6500180962721682</v>
          </cell>
          <cell r="HE224">
            <v>9.8606271777003478</v>
          </cell>
          <cell r="HF224">
            <v>9.6805555555555554</v>
          </cell>
          <cell r="HG224">
            <v>6.1529411764705877</v>
          </cell>
          <cell r="HH224">
            <v>4751</v>
          </cell>
          <cell r="HI224" t="str">
            <v>Y</v>
          </cell>
        </row>
        <row r="225">
          <cell r="A225">
            <v>220</v>
          </cell>
          <cell r="B225">
            <v>2673</v>
          </cell>
          <cell r="C225" t="str">
            <v>Nodaway Valley</v>
          </cell>
          <cell r="D225">
            <v>13.702322102634364</v>
          </cell>
          <cell r="E225">
            <v>73</v>
          </cell>
          <cell r="F225">
            <v>5.4</v>
          </cell>
          <cell r="G225">
            <v>1</v>
          </cell>
          <cell r="H225">
            <v>4.6528114952022248</v>
          </cell>
          <cell r="I225">
            <v>159</v>
          </cell>
          <cell r="J225">
            <v>0.55337241548163651</v>
          </cell>
          <cell r="K225">
            <v>138</v>
          </cell>
          <cell r="L225">
            <v>3.0961361577890476</v>
          </cell>
          <cell r="M225">
            <v>46</v>
          </cell>
          <cell r="N225">
            <v>0</v>
          </cell>
          <cell r="O225">
            <v>6</v>
          </cell>
          <cell r="P225">
            <v>0.45826427294128658</v>
          </cell>
          <cell r="Q225">
            <v>143</v>
          </cell>
          <cell r="R225">
            <v>0</v>
          </cell>
          <cell r="S225">
            <v>8</v>
          </cell>
          <cell r="T225">
            <v>14.160586375575651</v>
          </cell>
          <cell r="U225">
            <v>85</v>
          </cell>
          <cell r="V225">
            <v>0.67083000000000004</v>
          </cell>
          <cell r="W225">
            <v>241</v>
          </cell>
          <cell r="X225">
            <v>0</v>
          </cell>
          <cell r="Y225">
            <v>1</v>
          </cell>
          <cell r="Z225">
            <v>0</v>
          </cell>
          <cell r="AA225">
            <v>249</v>
          </cell>
          <cell r="AB225">
            <v>0.33</v>
          </cell>
          <cell r="AC225">
            <v>1</v>
          </cell>
          <cell r="AD225">
            <v>0.33</v>
          </cell>
          <cell r="AE225">
            <v>244</v>
          </cell>
          <cell r="AF225">
            <v>0</v>
          </cell>
          <cell r="AG225">
            <v>19</v>
          </cell>
          <cell r="AH225">
            <v>0</v>
          </cell>
          <cell r="AI225">
            <v>184</v>
          </cell>
          <cell r="AJ225">
            <v>1.0008300000000001</v>
          </cell>
          <cell r="AK225">
            <v>330</v>
          </cell>
          <cell r="AL225">
            <v>15.16142</v>
          </cell>
          <cell r="AM225">
            <v>165</v>
          </cell>
          <cell r="AN225">
            <v>3102293</v>
          </cell>
          <cell r="AO225">
            <v>152</v>
          </cell>
          <cell r="AP225">
            <v>193789927</v>
          </cell>
          <cell r="AQ225">
            <v>265</v>
          </cell>
          <cell r="AR225">
            <v>0.08</v>
          </cell>
          <cell r="AS225">
            <v>7.9967105646863962E-2</v>
          </cell>
          <cell r="AT225">
            <v>0</v>
          </cell>
          <cell r="AU225">
            <v>0.08</v>
          </cell>
          <cell r="AV225">
            <v>229218</v>
          </cell>
          <cell r="AW225">
            <v>114</v>
          </cell>
          <cell r="AX225">
            <v>0</v>
          </cell>
          <cell r="AY225">
            <v>89</v>
          </cell>
          <cell r="AZ225">
            <v>0</v>
          </cell>
          <cell r="BA225">
            <v>2012</v>
          </cell>
          <cell r="BB225">
            <v>8270249</v>
          </cell>
          <cell r="BC225">
            <v>142</v>
          </cell>
          <cell r="BD225">
            <v>202060176</v>
          </cell>
          <cell r="BE225">
            <v>257</v>
          </cell>
          <cell r="BF225">
            <v>711</v>
          </cell>
          <cell r="BG225">
            <v>155</v>
          </cell>
          <cell r="BH225">
            <v>272559.67229254573</v>
          </cell>
          <cell r="BI225">
            <v>185</v>
          </cell>
          <cell r="BJ225">
            <v>11631.855133614627</v>
          </cell>
          <cell r="BK225">
            <v>127</v>
          </cell>
          <cell r="BL225">
            <v>284191.52742616035</v>
          </cell>
          <cell r="BM225">
            <v>188</v>
          </cell>
          <cell r="BN225">
            <v>4.0929633754253486E-2</v>
          </cell>
          <cell r="BO225">
            <v>127</v>
          </cell>
          <cell r="BP225">
            <v>1046466</v>
          </cell>
          <cell r="BQ225">
            <v>174</v>
          </cell>
          <cell r="BR225">
            <v>901668</v>
          </cell>
          <cell r="BS225">
            <v>151</v>
          </cell>
          <cell r="BT225">
            <v>107238</v>
          </cell>
          <cell r="BU225">
            <v>133</v>
          </cell>
          <cell r="BV225">
            <v>600000</v>
          </cell>
          <cell r="BW225">
            <v>69</v>
          </cell>
          <cell r="BX225">
            <v>0</v>
          </cell>
          <cell r="BY225">
            <v>6</v>
          </cell>
          <cell r="BZ225">
            <v>2655372</v>
          </cell>
          <cell r="CA225">
            <v>143</v>
          </cell>
          <cell r="CB225">
            <v>88807</v>
          </cell>
          <cell r="CC225">
            <v>139</v>
          </cell>
          <cell r="CD225">
            <v>130000</v>
          </cell>
          <cell r="CE225">
            <v>212</v>
          </cell>
          <cell r="CF225">
            <v>0</v>
          </cell>
          <cell r="CG225">
            <v>2</v>
          </cell>
          <cell r="CH225">
            <v>0</v>
          </cell>
          <cell r="CI225">
            <v>249</v>
          </cell>
          <cell r="CJ225">
            <v>66680</v>
          </cell>
          <cell r="CK225">
            <v>160</v>
          </cell>
          <cell r="CL225">
            <v>66680</v>
          </cell>
          <cell r="CM225">
            <v>267</v>
          </cell>
          <cell r="CN225">
            <v>0</v>
          </cell>
          <cell r="CO225">
            <v>19</v>
          </cell>
          <cell r="CP225">
            <v>161434</v>
          </cell>
          <cell r="CQ225">
            <v>141</v>
          </cell>
          <cell r="CR225">
            <v>3102293</v>
          </cell>
          <cell r="CS225">
            <v>152</v>
          </cell>
          <cell r="CT225">
            <v>711</v>
          </cell>
          <cell r="CU225">
            <v>155</v>
          </cell>
          <cell r="CV225">
            <v>5805</v>
          </cell>
          <cell r="CW225">
            <v>118</v>
          </cell>
          <cell r="CX225">
            <v>4127355</v>
          </cell>
          <cell r="CY225">
            <v>158</v>
          </cell>
          <cell r="CZ225">
            <v>695.1</v>
          </cell>
          <cell r="DA225">
            <v>155</v>
          </cell>
          <cell r="DB225">
            <v>5920</v>
          </cell>
          <cell r="DC225">
            <v>118</v>
          </cell>
          <cell r="DD225">
            <v>4168629</v>
          </cell>
          <cell r="DE225">
            <v>155</v>
          </cell>
          <cell r="DF225">
            <v>41274</v>
          </cell>
          <cell r="DG225">
            <v>189</v>
          </cell>
          <cell r="DH225">
            <v>53637</v>
          </cell>
          <cell r="DI225">
            <v>142</v>
          </cell>
          <cell r="DJ225" t="str">
            <v>101</v>
          </cell>
          <cell r="DK225">
            <v>930</v>
          </cell>
          <cell r="DL225">
            <v>914</v>
          </cell>
          <cell r="DM225">
            <v>610</v>
          </cell>
          <cell r="DN225">
            <v>614</v>
          </cell>
          <cell r="DO225">
            <v>882</v>
          </cell>
          <cell r="DP225">
            <v>883</v>
          </cell>
          <cell r="DQ225">
            <v>855.9</v>
          </cell>
          <cell r="DR225">
            <v>137</v>
          </cell>
          <cell r="DS225">
            <v>843.5</v>
          </cell>
          <cell r="DT225">
            <v>135</v>
          </cell>
          <cell r="DU225">
            <v>830.1</v>
          </cell>
          <cell r="DV225">
            <v>136</v>
          </cell>
          <cell r="DW225">
            <v>792.4</v>
          </cell>
          <cell r="DX225">
            <v>144</v>
          </cell>
          <cell r="DY225">
            <v>747.7</v>
          </cell>
          <cell r="DZ225">
            <v>151</v>
          </cell>
          <cell r="EA225">
            <v>755.2</v>
          </cell>
          <cell r="EB225">
            <v>148</v>
          </cell>
          <cell r="EC225">
            <v>730</v>
          </cell>
          <cell r="ED225">
            <v>151</v>
          </cell>
          <cell r="EE225">
            <v>711</v>
          </cell>
          <cell r="EF225">
            <v>155</v>
          </cell>
          <cell r="EG225">
            <v>695.1</v>
          </cell>
          <cell r="EH225">
            <v>155</v>
          </cell>
          <cell r="EI225">
            <v>4230.8430441663068</v>
          </cell>
          <cell r="EJ225">
            <v>187</v>
          </cell>
          <cell r="EK225">
            <v>3820.1294777729822</v>
          </cell>
          <cell r="EL225">
            <v>113</v>
          </cell>
          <cell r="EM225">
            <v>118232</v>
          </cell>
          <cell r="EN225">
            <v>127.13118279569892</v>
          </cell>
          <cell r="EO225">
            <v>-34622</v>
          </cell>
          <cell r="EP225">
            <v>-37.879649890590812</v>
          </cell>
          <cell r="EQ225">
            <v>24478</v>
          </cell>
          <cell r="ER225">
            <v>40.127868852459017</v>
          </cell>
          <cell r="ES225">
            <v>65447</v>
          </cell>
          <cell r="ET225">
            <v>106.59120521172639</v>
          </cell>
          <cell r="EU225">
            <v>188901</v>
          </cell>
          <cell r="EV225">
            <v>214.17346938775509</v>
          </cell>
          <cell r="EW225">
            <v>81374</v>
          </cell>
          <cell r="EX225">
            <v>92.156285390713478</v>
          </cell>
          <cell r="EY225">
            <v>216155</v>
          </cell>
          <cell r="EZ225">
            <v>252.54702652178995</v>
          </cell>
          <cell r="FA225">
            <v>571312</v>
          </cell>
          <cell r="FB225">
            <v>667.49853954901278</v>
          </cell>
          <cell r="FC225">
            <v>857778</v>
          </cell>
          <cell r="FD225">
            <v>1016.9270895080024</v>
          </cell>
          <cell r="FE225">
            <v>1101307</v>
          </cell>
          <cell r="FF225">
            <v>1326.7160583062282</v>
          </cell>
          <cell r="FG225">
            <v>1877359</v>
          </cell>
          <cell r="FH225">
            <v>2369.2062089853612</v>
          </cell>
          <cell r="FI225">
            <v>1814269</v>
          </cell>
          <cell r="FJ225">
            <v>2426.4664972582586</v>
          </cell>
          <cell r="FK225">
            <v>1357397</v>
          </cell>
          <cell r="FL225">
            <v>1909.1378340365682</v>
          </cell>
          <cell r="FM225">
            <v>795930</v>
          </cell>
          <cell r="FN225">
            <v>1145.0582649978419</v>
          </cell>
          <cell r="FO225">
            <v>2.2055085856312513E-2</v>
          </cell>
          <cell r="FP225">
            <v>-5.9988661377157523E-3</v>
          </cell>
          <cell r="FQ225">
            <v>4.1627212816787206E-3</v>
          </cell>
          <cell r="FR225">
            <v>1.0737019873666485E-2</v>
          </cell>
          <cell r="FS225">
            <v>3.0328577653431447E-2</v>
          </cell>
          <cell r="FT225">
            <v>1.3069764408879615E-2</v>
          </cell>
          <cell r="FU225">
            <v>3.6904719221595633E-2</v>
          </cell>
          <cell r="FV225">
            <v>0.10344227587781502</v>
          </cell>
          <cell r="FW225">
            <v>0.15777377661948966</v>
          </cell>
          <cell r="FX225">
            <v>0.19881244034807211</v>
          </cell>
          <cell r="FY225">
            <v>0.31943297112330254</v>
          </cell>
          <cell r="FZ225">
            <v>0.29947363477247174</v>
          </cell>
          <cell r="GA225">
            <v>0.21930066617530974</v>
          </cell>
          <cell r="GB225">
            <v>0.11121559449631409</v>
          </cell>
          <cell r="GC225">
            <v>5242527</v>
          </cell>
          <cell r="GD225">
            <v>5806046</v>
          </cell>
          <cell r="GE225">
            <v>5855810</v>
          </cell>
          <cell r="GF225">
            <v>6030006</v>
          </cell>
          <cell r="GG225">
            <v>6039581</v>
          </cell>
          <cell r="GH225">
            <v>6144752</v>
          </cell>
          <cell r="GI225">
            <v>5640955</v>
          </cell>
          <cell r="GJ225">
            <v>5523003</v>
          </cell>
          <cell r="GK225">
            <v>5436759</v>
          </cell>
          <cell r="GL225">
            <v>5539427</v>
          </cell>
          <cell r="GM225">
            <v>5877161</v>
          </cell>
          <cell r="GN225">
            <v>6058192.7400000002</v>
          </cell>
          <cell r="GO225">
            <v>6646534</v>
          </cell>
          <cell r="GP225">
            <v>7156640.2500000009</v>
          </cell>
          <cell r="GQ225">
            <v>7.7228223685401063E-3</v>
          </cell>
          <cell r="GR225">
            <v>2.2445958363026541E-2</v>
          </cell>
          <cell r="GS225">
            <v>5.7004939920140114E-2</v>
          </cell>
          <cell r="GT225">
            <v>0.11869636967861198</v>
          </cell>
          <cell r="GU225">
            <v>0.13152914343838251</v>
          </cell>
          <cell r="GV225">
            <v>0.17796075272695774</v>
          </cell>
          <cell r="GW225">
            <v>0.15883815254671282</v>
          </cell>
          <cell r="GX225">
            <v>8.6352480405109511E-2</v>
          </cell>
          <cell r="GY225">
            <v>-3.0794091640335638E-2</v>
          </cell>
          <cell r="GZ225">
            <v>12.089116143170196</v>
          </cell>
          <cell r="HA225">
            <v>11.951789627465303</v>
          </cell>
          <cell r="HB225">
            <v>11.609365737996443</v>
          </cell>
          <cell r="HC225">
            <v>11.481940784374515</v>
          </cell>
          <cell r="HD225">
            <v>11.852319343641527</v>
          </cell>
          <cell r="HE225">
            <v>11.060119320789353</v>
          </cell>
          <cell r="HF225">
            <v>10.849225268176401</v>
          </cell>
          <cell r="HG225">
            <v>11.655737704918034</v>
          </cell>
          <cell r="HH225">
            <v>2673</v>
          </cell>
          <cell r="HI225" t="str">
            <v>Y</v>
          </cell>
        </row>
        <row r="226">
          <cell r="A226">
            <v>221</v>
          </cell>
          <cell r="B226">
            <v>4761</v>
          </cell>
          <cell r="C226" t="str">
            <v>Nora Springs-Rock Falls</v>
          </cell>
          <cell r="D226">
            <v>12.611059724220787</v>
          </cell>
          <cell r="E226">
            <v>152</v>
          </cell>
          <cell r="F226">
            <v>5.4</v>
          </cell>
          <cell r="G226">
            <v>1</v>
          </cell>
          <cell r="H226">
            <v>4.5466313597462298</v>
          </cell>
          <cell r="I226">
            <v>174</v>
          </cell>
          <cell r="J226">
            <v>0.33904123751595749</v>
          </cell>
          <cell r="K226">
            <v>195</v>
          </cell>
          <cell r="L226">
            <v>2.3253857168447016</v>
          </cell>
          <cell r="M226">
            <v>104</v>
          </cell>
          <cell r="N226">
            <v>0</v>
          </cell>
          <cell r="O226">
            <v>6</v>
          </cell>
          <cell r="P226">
            <v>0.52598364606453674</v>
          </cell>
          <cell r="Q226">
            <v>127</v>
          </cell>
          <cell r="R226">
            <v>0</v>
          </cell>
          <cell r="S226">
            <v>8</v>
          </cell>
          <cell r="T226">
            <v>13.137043370285324</v>
          </cell>
          <cell r="U226">
            <v>144</v>
          </cell>
          <cell r="V226">
            <v>1.2092000000000001</v>
          </cell>
          <cell r="W226">
            <v>69</v>
          </cell>
          <cell r="X226">
            <v>0</v>
          </cell>
          <cell r="Y226">
            <v>1</v>
          </cell>
          <cell r="Z226">
            <v>0.67</v>
          </cell>
          <cell r="AA226">
            <v>81</v>
          </cell>
          <cell r="AB226">
            <v>0.33</v>
          </cell>
          <cell r="AC226">
            <v>1</v>
          </cell>
          <cell r="AD226">
            <v>1</v>
          </cell>
          <cell r="AE226">
            <v>78</v>
          </cell>
          <cell r="AF226">
            <v>0</v>
          </cell>
          <cell r="AG226">
            <v>19</v>
          </cell>
          <cell r="AH226">
            <v>1.0627200000000001</v>
          </cell>
          <cell r="AI226">
            <v>129</v>
          </cell>
          <cell r="AJ226">
            <v>3.2719200000000002</v>
          </cell>
          <cell r="AK226">
            <v>88</v>
          </cell>
          <cell r="AL226">
            <v>16.40896</v>
          </cell>
          <cell r="AM226">
            <v>107</v>
          </cell>
          <cell r="AN226">
            <v>1769287</v>
          </cell>
          <cell r="AO226">
            <v>277</v>
          </cell>
          <cell r="AP226">
            <v>107509046</v>
          </cell>
          <cell r="AQ226">
            <v>293</v>
          </cell>
          <cell r="AR226">
            <v>7.0000000000000007E-2</v>
          </cell>
          <cell r="AS226">
            <v>7.8864530635188307E-2</v>
          </cell>
          <cell r="AT226">
            <v>0</v>
          </cell>
          <cell r="AU226">
            <v>7.0000000000000007E-2</v>
          </cell>
          <cell r="AV226">
            <v>128668</v>
          </cell>
          <cell r="AW226">
            <v>198</v>
          </cell>
          <cell r="AX226">
            <v>0</v>
          </cell>
          <cell r="AY226">
            <v>89</v>
          </cell>
          <cell r="AZ226">
            <v>2019</v>
          </cell>
          <cell r="BA226">
            <v>2011</v>
          </cell>
          <cell r="BB226">
            <v>2508829</v>
          </cell>
          <cell r="BC226">
            <v>205</v>
          </cell>
          <cell r="BD226">
            <v>110017875</v>
          </cell>
          <cell r="BE226">
            <v>294</v>
          </cell>
          <cell r="BF226">
            <v>422</v>
          </cell>
          <cell r="BG226">
            <v>267</v>
          </cell>
          <cell r="BH226">
            <v>254760.77251184834</v>
          </cell>
          <cell r="BI226">
            <v>224</v>
          </cell>
          <cell r="BJ226">
            <v>5945.0924170616117</v>
          </cell>
          <cell r="BK226">
            <v>185</v>
          </cell>
          <cell r="BL226">
            <v>260705.86492890996</v>
          </cell>
          <cell r="BM226">
            <v>233</v>
          </cell>
          <cell r="BN226">
            <v>2.2803830741140927E-2</v>
          </cell>
          <cell r="BO226">
            <v>183</v>
          </cell>
          <cell r="BP226">
            <v>580549</v>
          </cell>
          <cell r="BQ226">
            <v>293</v>
          </cell>
          <cell r="BR226">
            <v>488804</v>
          </cell>
          <cell r="BS226">
            <v>281</v>
          </cell>
          <cell r="BT226">
            <v>36450</v>
          </cell>
          <cell r="BU226">
            <v>231</v>
          </cell>
          <cell r="BV226">
            <v>250000</v>
          </cell>
          <cell r="BW226">
            <v>216</v>
          </cell>
          <cell r="BX226">
            <v>0</v>
          </cell>
          <cell r="BY226">
            <v>6</v>
          </cell>
          <cell r="BZ226">
            <v>1355803</v>
          </cell>
          <cell r="CA226">
            <v>283</v>
          </cell>
          <cell r="CB226">
            <v>56548</v>
          </cell>
          <cell r="CC226">
            <v>172</v>
          </cell>
          <cell r="CD226">
            <v>130000</v>
          </cell>
          <cell r="CE226">
            <v>212</v>
          </cell>
          <cell r="CF226">
            <v>0</v>
          </cell>
          <cell r="CG226">
            <v>2</v>
          </cell>
          <cell r="CH226">
            <v>73712</v>
          </cell>
          <cell r="CI226">
            <v>175</v>
          </cell>
          <cell r="CJ226">
            <v>36306</v>
          </cell>
          <cell r="CK226">
            <v>272</v>
          </cell>
          <cell r="CL226">
            <v>110018</v>
          </cell>
          <cell r="CM226">
            <v>206</v>
          </cell>
          <cell r="CN226">
            <v>0</v>
          </cell>
          <cell r="CO226">
            <v>19</v>
          </cell>
          <cell r="CP226">
            <v>116918</v>
          </cell>
          <cell r="CQ226">
            <v>157</v>
          </cell>
          <cell r="CR226">
            <v>1769287</v>
          </cell>
          <cell r="CS226">
            <v>277</v>
          </cell>
          <cell r="CT226">
            <v>422</v>
          </cell>
          <cell r="CU226">
            <v>267</v>
          </cell>
          <cell r="CV226">
            <v>5815</v>
          </cell>
          <cell r="CW226">
            <v>100</v>
          </cell>
          <cell r="CX226">
            <v>2453930</v>
          </cell>
          <cell r="CY226">
            <v>270</v>
          </cell>
          <cell r="CZ226">
            <v>411</v>
          </cell>
          <cell r="DA226">
            <v>268</v>
          </cell>
          <cell r="DB226">
            <v>5930</v>
          </cell>
          <cell r="DC226">
            <v>100</v>
          </cell>
          <cell r="DD226">
            <v>2478469</v>
          </cell>
          <cell r="DE226">
            <v>270</v>
          </cell>
          <cell r="DF226">
            <v>24539</v>
          </cell>
          <cell r="DG226">
            <v>234</v>
          </cell>
          <cell r="DH226">
            <v>41239</v>
          </cell>
          <cell r="DI226">
            <v>164</v>
          </cell>
          <cell r="DJ226" t="str">
            <v>101</v>
          </cell>
          <cell r="DK226">
            <v>497</v>
          </cell>
          <cell r="DL226">
            <v>512</v>
          </cell>
          <cell r="DM226">
            <v>524</v>
          </cell>
          <cell r="DN226">
            <v>495</v>
          </cell>
          <cell r="DO226">
            <v>491.2</v>
          </cell>
          <cell r="DP226">
            <v>477</v>
          </cell>
          <cell r="DQ226">
            <v>453</v>
          </cell>
          <cell r="DR226">
            <v>275</v>
          </cell>
          <cell r="DS226">
            <v>434</v>
          </cell>
          <cell r="DT226">
            <v>279</v>
          </cell>
          <cell r="DU226">
            <v>427.1</v>
          </cell>
          <cell r="DV226">
            <v>275</v>
          </cell>
          <cell r="DW226">
            <v>424</v>
          </cell>
          <cell r="DX226">
            <v>275</v>
          </cell>
          <cell r="DY226">
            <v>412</v>
          </cell>
          <cell r="DZ226">
            <v>275</v>
          </cell>
          <cell r="EA226">
            <v>425</v>
          </cell>
          <cell r="EB226">
            <v>272</v>
          </cell>
          <cell r="EC226">
            <v>427</v>
          </cell>
          <cell r="ED226">
            <v>268</v>
          </cell>
          <cell r="EE226">
            <v>422</v>
          </cell>
          <cell r="EF226">
            <v>266</v>
          </cell>
          <cell r="EG226">
            <v>411</v>
          </cell>
          <cell r="EH226">
            <v>268</v>
          </cell>
          <cell r="EI226">
            <v>4304.8345498783456</v>
          </cell>
          <cell r="EJ226">
            <v>174</v>
          </cell>
          <cell r="EK226">
            <v>3298.7907542579073</v>
          </cell>
          <cell r="EL226">
            <v>198</v>
          </cell>
          <cell r="EM226">
            <v>266923</v>
          </cell>
          <cell r="EN226">
            <v>537.06841046277668</v>
          </cell>
          <cell r="EO226">
            <v>207253</v>
          </cell>
          <cell r="EP226">
            <v>404.791015625</v>
          </cell>
          <cell r="EQ226">
            <v>278903</v>
          </cell>
          <cell r="ER226">
            <v>532.25763358778624</v>
          </cell>
          <cell r="ES226">
            <v>628326</v>
          </cell>
          <cell r="ET226">
            <v>1269.3454545454545</v>
          </cell>
          <cell r="EU226">
            <v>651862</v>
          </cell>
          <cell r="EV226">
            <v>1327.0806188925083</v>
          </cell>
          <cell r="EW226">
            <v>564970</v>
          </cell>
          <cell r="EX226">
            <v>1184.4234800838574</v>
          </cell>
          <cell r="EY226">
            <v>597135</v>
          </cell>
          <cell r="EZ226">
            <v>1318.1788079470198</v>
          </cell>
          <cell r="FA226">
            <v>661114</v>
          </cell>
          <cell r="FB226">
            <v>1459.4128035320089</v>
          </cell>
          <cell r="FC226">
            <v>688370</v>
          </cell>
          <cell r="FD226">
            <v>1586.1059907834101</v>
          </cell>
          <cell r="FE226">
            <v>479771</v>
          </cell>
          <cell r="FF226">
            <v>1123.3224069304613</v>
          </cell>
          <cell r="FG226">
            <v>690045</v>
          </cell>
          <cell r="FH226">
            <v>1627.4646226415093</v>
          </cell>
          <cell r="FI226">
            <v>543657</v>
          </cell>
          <cell r="FJ226">
            <v>1319.5558252427184</v>
          </cell>
          <cell r="FK226">
            <v>277784</v>
          </cell>
          <cell r="FL226">
            <v>658.25592417061614</v>
          </cell>
          <cell r="FM226">
            <v>260911</v>
          </cell>
          <cell r="FN226">
            <v>634.81995133819953</v>
          </cell>
          <cell r="FO226">
            <v>8.8689698527525659E-2</v>
          </cell>
          <cell r="FP226">
            <v>6.7303701731198262E-2</v>
          </cell>
          <cell r="FQ226">
            <v>8.6695991915506976E-2</v>
          </cell>
          <cell r="FR226">
            <v>0.17924158529384077</v>
          </cell>
          <cell r="FS226">
            <v>0.16723367978386372</v>
          </cell>
          <cell r="FT226">
            <v>0.14528531822902965</v>
          </cell>
          <cell r="FU226">
            <v>0.15179782558737814</v>
          </cell>
          <cell r="FV226">
            <v>0.20172957092714608</v>
          </cell>
          <cell r="FW226">
            <v>0.20407745794498919</v>
          </cell>
          <cell r="FX226">
            <v>0.13244331274053039</v>
          </cell>
          <cell r="FY226">
            <v>0.19864092409791956</v>
          </cell>
          <cell r="FZ226">
            <v>0.14736746039125936</v>
          </cell>
          <cell r="GA226">
            <v>7.4166315126207472E-2</v>
          </cell>
          <cell r="GB226">
            <v>6.2963698344164848E-2</v>
          </cell>
          <cell r="GC226">
            <v>2742705</v>
          </cell>
          <cell r="GD226">
            <v>2872117</v>
          </cell>
          <cell r="GE226">
            <v>2938120</v>
          </cell>
          <cell r="GF226">
            <v>2877144</v>
          </cell>
          <cell r="GG226">
            <v>3246049</v>
          </cell>
          <cell r="GH226">
            <v>3323723</v>
          </cell>
          <cell r="GI226">
            <v>3336617</v>
          </cell>
          <cell r="GJ226">
            <v>3277229</v>
          </cell>
          <cell r="GK226">
            <v>3373082</v>
          </cell>
          <cell r="GL226">
            <v>3622463</v>
          </cell>
          <cell r="GM226">
            <v>3473831</v>
          </cell>
          <cell r="GN226">
            <v>3689125.12</v>
          </cell>
          <cell r="GO226">
            <v>4011293</v>
          </cell>
          <cell r="GP226">
            <v>4143832.19</v>
          </cell>
          <cell r="GQ226">
            <v>2.4490477727304425E-2</v>
          </cell>
          <cell r="GR226">
            <v>3.8731872555463507E-3</v>
          </cell>
          <cell r="GS226">
            <v>4.7555180532964904E-2</v>
          </cell>
          <cell r="GT226">
            <v>7.358738141501886E-2</v>
          </cell>
          <cell r="GU226">
            <v>0.10025241906632697</v>
          </cell>
          <cell r="GV226">
            <v>0.11432636704912365</v>
          </cell>
          <cell r="GW226">
            <v>7.0998642065376344E-2</v>
          </cell>
          <cell r="GX226">
            <v>1.8026093826577955E-2</v>
          </cell>
          <cell r="GY226">
            <v>5.5481607341952018E-2</v>
          </cell>
          <cell r="GZ226">
            <v>11.707566462167691</v>
          </cell>
          <cell r="HA226">
            <v>11.430342092216161</v>
          </cell>
          <cell r="HB226">
            <v>11.21999020088192</v>
          </cell>
          <cell r="HC226">
            <v>10.734870317002882</v>
          </cell>
          <cell r="HD226">
            <v>10.963371801304566</v>
          </cell>
          <cell r="HE226">
            <v>10.890322580645162</v>
          </cell>
          <cell r="HF226">
            <v>11.823204419889501</v>
          </cell>
          <cell r="HG226">
            <v>7.9622641509433958</v>
          </cell>
          <cell r="HH226">
            <v>4761</v>
          </cell>
          <cell r="HI226" t="str">
            <v>Y</v>
          </cell>
        </row>
        <row r="227">
          <cell r="A227">
            <v>222</v>
          </cell>
          <cell r="B227">
            <v>3691</v>
          </cell>
          <cell r="C227" t="str">
            <v>North Cedar</v>
          </cell>
          <cell r="D227">
            <v>11.791333750011063</v>
          </cell>
          <cell r="E227">
            <v>206</v>
          </cell>
          <cell r="F227">
            <v>5.4</v>
          </cell>
          <cell r="G227">
            <v>1</v>
          </cell>
          <cell r="H227">
            <v>4.7492033290645779</v>
          </cell>
          <cell r="I227">
            <v>143</v>
          </cell>
          <cell r="J227">
            <v>0.19904606694705065</v>
          </cell>
          <cell r="K227">
            <v>234</v>
          </cell>
          <cell r="L227">
            <v>1.4430839853661173</v>
          </cell>
          <cell r="M227">
            <v>211</v>
          </cell>
          <cell r="N227">
            <v>0</v>
          </cell>
          <cell r="O227">
            <v>6</v>
          </cell>
          <cell r="P227">
            <v>0.54221342912778281</v>
          </cell>
          <cell r="Q227">
            <v>123</v>
          </cell>
          <cell r="R227">
            <v>0</v>
          </cell>
          <cell r="S227">
            <v>8</v>
          </cell>
          <cell r="T227">
            <v>12.333547179138845</v>
          </cell>
          <cell r="U227">
            <v>207</v>
          </cell>
          <cell r="V227">
            <v>0.47771000000000002</v>
          </cell>
          <cell r="W227">
            <v>299</v>
          </cell>
          <cell r="X227">
            <v>0</v>
          </cell>
          <cell r="Y227">
            <v>1</v>
          </cell>
          <cell r="Z227">
            <v>0.18905</v>
          </cell>
          <cell r="AA227">
            <v>221</v>
          </cell>
          <cell r="AB227">
            <v>0.33</v>
          </cell>
          <cell r="AC227">
            <v>1</v>
          </cell>
          <cell r="AD227">
            <v>0.51905000000000001</v>
          </cell>
          <cell r="AE227">
            <v>216</v>
          </cell>
          <cell r="AF227">
            <v>0</v>
          </cell>
          <cell r="AG227">
            <v>19</v>
          </cell>
          <cell r="AH227">
            <v>2.63225</v>
          </cell>
          <cell r="AI227">
            <v>26</v>
          </cell>
          <cell r="AJ227">
            <v>3.6290100000000001</v>
          </cell>
          <cell r="AK227">
            <v>64</v>
          </cell>
          <cell r="AL227">
            <v>15.96256</v>
          </cell>
          <cell r="AM227">
            <v>127</v>
          </cell>
          <cell r="AN227">
            <v>4016841</v>
          </cell>
          <cell r="AO227">
            <v>105</v>
          </cell>
          <cell r="AP227">
            <v>251198131</v>
          </cell>
          <cell r="AQ227">
            <v>107</v>
          </cell>
          <cell r="AR227">
            <v>7.0000000000000007E-2</v>
          </cell>
          <cell r="AS227">
            <v>7.852334911883066E-2</v>
          </cell>
          <cell r="AT227">
            <v>0.03</v>
          </cell>
          <cell r="AU227">
            <v>0.1</v>
          </cell>
          <cell r="AV227">
            <v>284418</v>
          </cell>
          <cell r="AW227">
            <v>80</v>
          </cell>
          <cell r="AX227">
            <v>121893</v>
          </cell>
          <cell r="AY227">
            <v>33</v>
          </cell>
          <cell r="AZ227">
            <v>2014</v>
          </cell>
          <cell r="BA227">
            <v>2015</v>
          </cell>
          <cell r="BB227">
            <v>2245159</v>
          </cell>
          <cell r="BC227">
            <v>211</v>
          </cell>
          <cell r="BD227">
            <v>253443290</v>
          </cell>
          <cell r="BE227">
            <v>119</v>
          </cell>
          <cell r="BF227">
            <v>951.7</v>
          </cell>
          <cell r="BG227">
            <v>118</v>
          </cell>
          <cell r="BH227">
            <v>263946.75948303036</v>
          </cell>
          <cell r="BI227">
            <v>203</v>
          </cell>
          <cell r="BJ227">
            <v>2359.1037091520434</v>
          </cell>
          <cell r="BK227">
            <v>230</v>
          </cell>
          <cell r="BL227">
            <v>266305.86319218238</v>
          </cell>
          <cell r="BM227">
            <v>222</v>
          </cell>
          <cell r="BN227">
            <v>8.8586247440206444E-3</v>
          </cell>
          <cell r="BO227">
            <v>226</v>
          </cell>
          <cell r="BP227">
            <v>1356470</v>
          </cell>
          <cell r="BQ227">
            <v>108</v>
          </cell>
          <cell r="BR227">
            <v>1192991</v>
          </cell>
          <cell r="BS227">
            <v>111</v>
          </cell>
          <cell r="BT227">
            <v>50000</v>
          </cell>
          <cell r="BU227">
            <v>210</v>
          </cell>
          <cell r="BV227">
            <v>362500</v>
          </cell>
          <cell r="BW227">
            <v>158</v>
          </cell>
          <cell r="BX227">
            <v>0</v>
          </cell>
          <cell r="BY227">
            <v>6</v>
          </cell>
          <cell r="BZ227">
            <v>2961961</v>
          </cell>
          <cell r="CA227">
            <v>123</v>
          </cell>
          <cell r="CB227">
            <v>136203</v>
          </cell>
          <cell r="CC227">
            <v>99</v>
          </cell>
          <cell r="CD227">
            <v>120000</v>
          </cell>
          <cell r="CE227">
            <v>228</v>
          </cell>
          <cell r="CF227">
            <v>0</v>
          </cell>
          <cell r="CG227">
            <v>2</v>
          </cell>
          <cell r="CH227">
            <v>47914</v>
          </cell>
          <cell r="CI227">
            <v>204</v>
          </cell>
          <cell r="CJ227">
            <v>83636</v>
          </cell>
          <cell r="CK227">
            <v>108</v>
          </cell>
          <cell r="CL227">
            <v>131550</v>
          </cell>
          <cell r="CM227">
            <v>177</v>
          </cell>
          <cell r="CN227">
            <v>0</v>
          </cell>
          <cell r="CO227">
            <v>19</v>
          </cell>
          <cell r="CP227">
            <v>667127</v>
          </cell>
          <cell r="CQ227">
            <v>40</v>
          </cell>
          <cell r="CR227">
            <v>4016841</v>
          </cell>
          <cell r="CS227">
            <v>105</v>
          </cell>
          <cell r="CT227">
            <v>951.7</v>
          </cell>
          <cell r="CU227">
            <v>118</v>
          </cell>
          <cell r="CV227">
            <v>5809</v>
          </cell>
          <cell r="CW227">
            <v>111</v>
          </cell>
          <cell r="CX227">
            <v>5528425</v>
          </cell>
          <cell r="CY227">
            <v>118</v>
          </cell>
          <cell r="CZ227">
            <v>937.3</v>
          </cell>
          <cell r="DA227">
            <v>117</v>
          </cell>
          <cell r="DB227">
            <v>5924</v>
          </cell>
          <cell r="DC227">
            <v>111</v>
          </cell>
          <cell r="DD227">
            <v>5583709</v>
          </cell>
          <cell r="DE227">
            <v>117</v>
          </cell>
          <cell r="DF227">
            <v>55284</v>
          </cell>
          <cell r="DG227">
            <v>157</v>
          </cell>
          <cell r="DH227">
            <v>31144</v>
          </cell>
          <cell r="DI227">
            <v>179</v>
          </cell>
          <cell r="DJ227" t="str">
            <v>101</v>
          </cell>
          <cell r="DK227">
            <v>981.5</v>
          </cell>
          <cell r="DL227">
            <v>985.7</v>
          </cell>
          <cell r="DM227">
            <v>1016.3</v>
          </cell>
          <cell r="DN227">
            <v>975.1</v>
          </cell>
          <cell r="DO227">
            <v>998.4</v>
          </cell>
          <cell r="DP227">
            <v>1013.4</v>
          </cell>
          <cell r="DQ227">
            <v>1023.1</v>
          </cell>
          <cell r="DR227">
            <v>111</v>
          </cell>
          <cell r="DS227">
            <v>1027.9000000000001</v>
          </cell>
          <cell r="DT227">
            <v>110</v>
          </cell>
          <cell r="DU227">
            <v>1021.2</v>
          </cell>
          <cell r="DV227">
            <v>110</v>
          </cell>
          <cell r="DW227">
            <v>1007.3</v>
          </cell>
          <cell r="DX227">
            <v>111</v>
          </cell>
          <cell r="DY227">
            <v>995.6</v>
          </cell>
          <cell r="DZ227">
            <v>115</v>
          </cell>
          <cell r="EA227">
            <v>952.5</v>
          </cell>
          <cell r="EB227">
            <v>119</v>
          </cell>
          <cell r="EC227">
            <v>953.3</v>
          </cell>
          <cell r="ED227">
            <v>118</v>
          </cell>
          <cell r="EE227">
            <v>951.7</v>
          </cell>
          <cell r="EF227">
            <v>118</v>
          </cell>
          <cell r="EG227">
            <v>937.3</v>
          </cell>
          <cell r="EH227">
            <v>117</v>
          </cell>
          <cell r="EI227">
            <v>4285.5446495252327</v>
          </cell>
          <cell r="EJ227">
            <v>175</v>
          </cell>
          <cell r="EK227">
            <v>3160.0992211671823</v>
          </cell>
          <cell r="EL227">
            <v>231</v>
          </cell>
          <cell r="EM227">
            <v>-284059</v>
          </cell>
          <cell r="EN227">
            <v>-289.41314314824251</v>
          </cell>
          <cell r="EO227">
            <v>-321039</v>
          </cell>
          <cell r="EP227">
            <v>-325.69645936897632</v>
          </cell>
          <cell r="EQ227">
            <v>-268322</v>
          </cell>
          <cell r="ER227">
            <v>-264.01849847485983</v>
          </cell>
          <cell r="ES227">
            <v>-4403</v>
          </cell>
          <cell r="ET227">
            <v>-4.5154343144292888</v>
          </cell>
          <cell r="EU227">
            <v>210491</v>
          </cell>
          <cell r="EV227">
            <v>210.82832532051282</v>
          </cell>
          <cell r="EW227">
            <v>291998</v>
          </cell>
          <cell r="EX227">
            <v>288.13696467337678</v>
          </cell>
          <cell r="EY227">
            <v>539788</v>
          </cell>
          <cell r="EZ227">
            <v>527.60043006548722</v>
          </cell>
          <cell r="FA227">
            <v>593831</v>
          </cell>
          <cell r="FB227">
            <v>580.42322353631118</v>
          </cell>
          <cell r="FC227">
            <v>726811</v>
          </cell>
          <cell r="FD227">
            <v>707.08337386905339</v>
          </cell>
          <cell r="FE227">
            <v>834228</v>
          </cell>
          <cell r="FF227">
            <v>816.90951821386602</v>
          </cell>
          <cell r="FG227">
            <v>1823337</v>
          </cell>
          <cell r="FH227">
            <v>1810.1231013600716</v>
          </cell>
          <cell r="FI227">
            <v>2255362</v>
          </cell>
          <cell r="FJ227">
            <v>2265.3294495781438</v>
          </cell>
          <cell r="FK227">
            <v>2288309</v>
          </cell>
          <cell r="FL227">
            <v>2404.4436271934433</v>
          </cell>
          <cell r="FM227">
            <v>2243122</v>
          </cell>
          <cell r="FN227">
            <v>2393.1740104555638</v>
          </cell>
          <cell r="FO227">
            <v>-6.0643434096520454E-2</v>
          </cell>
          <cell r="FP227">
            <v>-6.8241282916307877E-2</v>
          </cell>
          <cell r="FQ227">
            <v>-5.6774399405515194E-2</v>
          </cell>
          <cell r="FR227">
            <v>-8.5132316656641427E-4</v>
          </cell>
          <cell r="FS227">
            <v>3.8202624859411054E-2</v>
          </cell>
          <cell r="FT227">
            <v>4.8117195835856622E-2</v>
          </cell>
          <cell r="FU227">
            <v>8.2507072410354487E-2</v>
          </cell>
          <cell r="FV227">
            <v>9.4680396999148431E-2</v>
          </cell>
          <cell r="FW227">
            <v>0.11147452428491279</v>
          </cell>
          <cell r="FX227">
            <v>0.12172398094971285</v>
          </cell>
          <cell r="FY227">
            <v>0.25751368821378695</v>
          </cell>
          <cell r="FZ227">
            <v>0.30060805274139724</v>
          </cell>
          <cell r="GA227">
            <v>0.28347561565550272</v>
          </cell>
          <cell r="GB227">
            <v>0.26535541454536338</v>
          </cell>
          <cell r="GC227">
            <v>4968144</v>
          </cell>
          <cell r="GD227">
            <v>5025508</v>
          </cell>
          <cell r="GE227">
            <v>4994431</v>
          </cell>
          <cell r="GF227">
            <v>5176352</v>
          </cell>
          <cell r="GG227">
            <v>5299366</v>
          </cell>
          <cell r="GH227">
            <v>5776477</v>
          </cell>
          <cell r="GI227">
            <v>6002536</v>
          </cell>
          <cell r="GJ227">
            <v>6271953</v>
          </cell>
          <cell r="GK227">
            <v>6519974</v>
          </cell>
          <cell r="GL227">
            <v>6853440</v>
          </cell>
          <cell r="GM227">
            <v>7080544</v>
          </cell>
          <cell r="GN227">
            <v>7502666.6100000003</v>
          </cell>
          <cell r="GO227">
            <v>8039384</v>
          </cell>
          <cell r="GP227">
            <v>8453273.8999999985</v>
          </cell>
          <cell r="GQ227">
            <v>0.12399036523921607</v>
          </cell>
          <cell r="GR227">
            <v>0.14374011442327783</v>
          </cell>
          <cell r="GS227">
            <v>0.15475058318587004</v>
          </cell>
          <cell r="GT227">
            <v>0.15057489832864082</v>
          </cell>
          <cell r="GU227">
            <v>0.13510661434244936</v>
          </cell>
          <cell r="GV227">
            <v>0.13683830563691074</v>
          </cell>
          <cell r="GW227">
            <v>0.1754432062540954</v>
          </cell>
          <cell r="GX227">
            <v>0.20690359640763309</v>
          </cell>
          <cell r="GY227">
            <v>0.19209305278117636</v>
          </cell>
          <cell r="GZ227">
            <v>12.562337662337661</v>
          </cell>
          <cell r="HA227">
            <v>12.505194805194805</v>
          </cell>
          <cell r="HB227">
            <v>12.12077922077922</v>
          </cell>
          <cell r="HC227">
            <v>12.168421052631578</v>
          </cell>
          <cell r="HD227">
            <v>11.725974025974025</v>
          </cell>
          <cell r="HE227">
            <v>11.886092715231788</v>
          </cell>
          <cell r="HF227">
            <v>11.97972972972973</v>
          </cell>
          <cell r="HG227">
            <v>13.995588235294118</v>
          </cell>
          <cell r="HH227">
            <v>3691</v>
          </cell>
          <cell r="HI227" t="str">
            <v>Y</v>
          </cell>
        </row>
        <row r="228">
          <cell r="A228">
            <v>223</v>
          </cell>
          <cell r="B228">
            <v>4772</v>
          </cell>
          <cell r="C228" t="str">
            <v>North Central</v>
          </cell>
          <cell r="D228">
            <v>11.461472433977219</v>
          </cell>
          <cell r="E228">
            <v>226</v>
          </cell>
          <cell r="F228">
            <v>5.4</v>
          </cell>
          <cell r="G228">
            <v>1</v>
          </cell>
          <cell r="H228">
            <v>3.3142922619138986</v>
          </cell>
          <cell r="I228">
            <v>313</v>
          </cell>
          <cell r="J228">
            <v>0.28917699683049286</v>
          </cell>
          <cell r="K228">
            <v>211</v>
          </cell>
          <cell r="L228">
            <v>2.4580044730591895</v>
          </cell>
          <cell r="M228">
            <v>92</v>
          </cell>
          <cell r="N228">
            <v>0</v>
          </cell>
          <cell r="O228">
            <v>6</v>
          </cell>
          <cell r="P228">
            <v>0.65093163632550288</v>
          </cell>
          <cell r="Q228">
            <v>111</v>
          </cell>
          <cell r="R228">
            <v>0</v>
          </cell>
          <cell r="S228">
            <v>8</v>
          </cell>
          <cell r="T228">
            <v>12.112404070302722</v>
          </cell>
          <cell r="U228">
            <v>218</v>
          </cell>
          <cell r="V228">
            <v>0.92537000000000003</v>
          </cell>
          <cell r="W228">
            <v>147</v>
          </cell>
          <cell r="X228">
            <v>0</v>
          </cell>
          <cell r="Y228">
            <v>1</v>
          </cell>
          <cell r="Z228">
            <v>0</v>
          </cell>
          <cell r="AA228">
            <v>249</v>
          </cell>
          <cell r="AB228">
            <v>0.33</v>
          </cell>
          <cell r="AC228">
            <v>1</v>
          </cell>
          <cell r="AD228">
            <v>0.33</v>
          </cell>
          <cell r="AE228">
            <v>244</v>
          </cell>
          <cell r="AF228">
            <v>0</v>
          </cell>
          <cell r="AG228">
            <v>19</v>
          </cell>
          <cell r="AH228">
            <v>1.1083400000000001</v>
          </cell>
          <cell r="AI228">
            <v>123</v>
          </cell>
          <cell r="AJ228">
            <v>2.3637100000000002</v>
          </cell>
          <cell r="AK228">
            <v>169</v>
          </cell>
          <cell r="AL228">
            <v>14.47611</v>
          </cell>
          <cell r="AM228">
            <v>213</v>
          </cell>
          <cell r="AN228">
            <v>2527691</v>
          </cell>
          <cell r="AO228">
            <v>199</v>
          </cell>
          <cell r="AP228">
            <v>172904486</v>
          </cell>
          <cell r="AQ228">
            <v>196</v>
          </cell>
          <cell r="AR228">
            <v>7.0000000000000007E-2</v>
          </cell>
          <cell r="AS228">
            <v>8.2882012647757006E-2</v>
          </cell>
          <cell r="AT228">
            <v>0</v>
          </cell>
          <cell r="AU228">
            <v>7.0000000000000007E-2</v>
          </cell>
          <cell r="AV228">
            <v>127143</v>
          </cell>
          <cell r="AW228">
            <v>203</v>
          </cell>
          <cell r="AX228">
            <v>0</v>
          </cell>
          <cell r="AY228">
            <v>89</v>
          </cell>
          <cell r="AZ228">
            <v>0</v>
          </cell>
          <cell r="BA228">
            <v>2014</v>
          </cell>
          <cell r="BB228">
            <v>17177743</v>
          </cell>
          <cell r="BC228">
            <v>88</v>
          </cell>
          <cell r="BD228">
            <v>190082229</v>
          </cell>
          <cell r="BE228">
            <v>181</v>
          </cell>
          <cell r="BF228">
            <v>506.1</v>
          </cell>
          <cell r="BG228">
            <v>235</v>
          </cell>
          <cell r="BH228">
            <v>341640.95238095237</v>
          </cell>
          <cell r="BI228">
            <v>92</v>
          </cell>
          <cell r="BJ228">
            <v>33941.400908911281</v>
          </cell>
          <cell r="BK228">
            <v>29</v>
          </cell>
          <cell r="BL228">
            <v>375582.35328986362</v>
          </cell>
          <cell r="BM228">
            <v>79</v>
          </cell>
          <cell r="BN228">
            <v>9.0370062947862428E-2</v>
          </cell>
          <cell r="BO228">
            <v>49</v>
          </cell>
          <cell r="BP228">
            <v>933684</v>
          </cell>
          <cell r="BQ228">
            <v>200</v>
          </cell>
          <cell r="BR228">
            <v>573056</v>
          </cell>
          <cell r="BS228">
            <v>256</v>
          </cell>
          <cell r="BT228">
            <v>50000</v>
          </cell>
          <cell r="BU228">
            <v>210</v>
          </cell>
          <cell r="BV228">
            <v>425000</v>
          </cell>
          <cell r="BW228">
            <v>121</v>
          </cell>
          <cell r="BX228">
            <v>0</v>
          </cell>
          <cell r="BY228">
            <v>6</v>
          </cell>
          <cell r="BZ228">
            <v>1981740</v>
          </cell>
          <cell r="CA228">
            <v>203</v>
          </cell>
          <cell r="CB228">
            <v>112549</v>
          </cell>
          <cell r="CC228">
            <v>114</v>
          </cell>
          <cell r="CD228">
            <v>160000</v>
          </cell>
          <cell r="CE228">
            <v>179</v>
          </cell>
          <cell r="CF228">
            <v>0</v>
          </cell>
          <cell r="CG228">
            <v>2</v>
          </cell>
          <cell r="CH228">
            <v>0</v>
          </cell>
          <cell r="CI228">
            <v>249</v>
          </cell>
          <cell r="CJ228">
            <v>62727</v>
          </cell>
          <cell r="CK228">
            <v>169</v>
          </cell>
          <cell r="CL228">
            <v>62727</v>
          </cell>
          <cell r="CM228">
            <v>274</v>
          </cell>
          <cell r="CN228">
            <v>0</v>
          </cell>
          <cell r="CO228">
            <v>19</v>
          </cell>
          <cell r="CP228">
            <v>210675</v>
          </cell>
          <cell r="CQ228">
            <v>121</v>
          </cell>
          <cell r="CR228">
            <v>2527691</v>
          </cell>
          <cell r="CS228">
            <v>199</v>
          </cell>
          <cell r="CT228">
            <v>506.1</v>
          </cell>
          <cell r="CU228">
            <v>235</v>
          </cell>
          <cell r="CV228">
            <v>5776</v>
          </cell>
          <cell r="CW228">
            <v>166</v>
          </cell>
          <cell r="CX228">
            <v>3035322</v>
          </cell>
          <cell r="CY228">
            <v>233</v>
          </cell>
          <cell r="CZ228">
            <v>504</v>
          </cell>
          <cell r="DA228">
            <v>234</v>
          </cell>
          <cell r="DB228">
            <v>5891</v>
          </cell>
          <cell r="DC228">
            <v>167</v>
          </cell>
          <cell r="DD228">
            <v>2969064</v>
          </cell>
          <cell r="DE228">
            <v>237</v>
          </cell>
          <cell r="DF228">
            <v>-66258</v>
          </cell>
          <cell r="DG228">
            <v>330</v>
          </cell>
          <cell r="DH228">
            <v>0</v>
          </cell>
          <cell r="DI228">
            <v>223</v>
          </cell>
          <cell r="DJ228" t="str">
            <v>No Guar</v>
          </cell>
          <cell r="DK228">
            <v>608.20000000000005</v>
          </cell>
          <cell r="DL228">
            <v>614.20000000000005</v>
          </cell>
          <cell r="DM228">
            <v>596.5</v>
          </cell>
          <cell r="DN228">
            <v>614</v>
          </cell>
          <cell r="DO228">
            <v>594.1</v>
          </cell>
          <cell r="DP228">
            <v>598</v>
          </cell>
          <cell r="DQ228">
            <v>552</v>
          </cell>
          <cell r="DR228">
            <v>231</v>
          </cell>
          <cell r="DS228">
            <v>546</v>
          </cell>
          <cell r="DT228">
            <v>232</v>
          </cell>
          <cell r="DU228">
            <v>551.20000000000005</v>
          </cell>
          <cell r="DV228">
            <v>230</v>
          </cell>
          <cell r="DW228">
            <v>545.1</v>
          </cell>
          <cell r="DX228">
            <v>231</v>
          </cell>
          <cell r="DY228">
            <v>551.4</v>
          </cell>
          <cell r="DZ228">
            <v>224</v>
          </cell>
          <cell r="EA228">
            <v>550.29999999999995</v>
          </cell>
          <cell r="EB228">
            <v>223</v>
          </cell>
          <cell r="EC228">
            <v>541.1</v>
          </cell>
          <cell r="ED228">
            <v>224</v>
          </cell>
          <cell r="EE228">
            <v>506.1</v>
          </cell>
          <cell r="EF228">
            <v>233</v>
          </cell>
          <cell r="EG228">
            <v>504</v>
          </cell>
          <cell r="EH228">
            <v>234</v>
          </cell>
          <cell r="EI228">
            <v>5015.2599206349205</v>
          </cell>
          <cell r="EJ228">
            <v>96</v>
          </cell>
          <cell r="EK228">
            <v>3932.0238095238096</v>
          </cell>
          <cell r="EL228">
            <v>98</v>
          </cell>
          <cell r="EM228">
            <v>383603</v>
          </cell>
          <cell r="EN228">
            <v>630.71851364682664</v>
          </cell>
          <cell r="EO228">
            <v>476631</v>
          </cell>
          <cell r="EP228">
            <v>776.01921198306729</v>
          </cell>
          <cell r="EQ228">
            <v>545489</v>
          </cell>
          <cell r="ER228">
            <v>914.48281642917016</v>
          </cell>
          <cell r="ES228">
            <v>331434</v>
          </cell>
          <cell r="ET228">
            <v>539.79478827361561</v>
          </cell>
          <cell r="EU228">
            <v>381826</v>
          </cell>
          <cell r="EV228">
            <v>642.69651573809119</v>
          </cell>
          <cell r="EW228">
            <v>326427</v>
          </cell>
          <cell r="EX228">
            <v>545.8645484949833</v>
          </cell>
          <cell r="EY228">
            <v>456447</v>
          </cell>
          <cell r="EZ228">
            <v>826.89673913043475</v>
          </cell>
          <cell r="FA228">
            <v>597195</v>
          </cell>
          <cell r="FB228">
            <v>1081.875</v>
          </cell>
          <cell r="FC228">
            <v>683423</v>
          </cell>
          <cell r="FD228">
            <v>1251.6904761904761</v>
          </cell>
          <cell r="FE228">
            <v>706403</v>
          </cell>
          <cell r="FF228">
            <v>1281.5729317851958</v>
          </cell>
          <cell r="FG228">
            <v>952111</v>
          </cell>
          <cell r="FH228">
            <v>1746.6721702439918</v>
          </cell>
          <cell r="FI228">
            <v>961369</v>
          </cell>
          <cell r="FJ228">
            <v>1743.5056220529561</v>
          </cell>
          <cell r="FK228">
            <v>465494</v>
          </cell>
          <cell r="FL228">
            <v>919.76684449713491</v>
          </cell>
          <cell r="FM228">
            <v>246351</v>
          </cell>
          <cell r="FN228">
            <v>488.79166666666669</v>
          </cell>
          <cell r="FO228">
            <v>0.10508830526434598</v>
          </cell>
          <cell r="FP228">
            <v>0.12940546589861038</v>
          </cell>
          <cell r="FQ228">
            <v>0.13791636158429779</v>
          </cell>
          <cell r="FR228">
            <v>8.495199320658825E-2</v>
          </cell>
          <cell r="FS228">
            <v>9.4665709991585287E-2</v>
          </cell>
          <cell r="FT228">
            <v>8.2385020694243347E-2</v>
          </cell>
          <cell r="FU228">
            <v>0.11062911771698973</v>
          </cell>
          <cell r="FV228">
            <v>0.16260053028038207</v>
          </cell>
          <cell r="FW228">
            <v>0.17921162649400274</v>
          </cell>
          <cell r="FX228">
            <v>0.18091605008464398</v>
          </cell>
          <cell r="FY228">
            <v>0.22861723587402641</v>
          </cell>
          <cell r="FZ228">
            <v>0.21394147415778711</v>
          </cell>
          <cell r="GA228">
            <v>9.9980905656114089E-2</v>
          </cell>
          <cell r="GB228">
            <v>4.4241238197521321E-2</v>
          </cell>
          <cell r="GC228">
            <v>3266689</v>
          </cell>
          <cell r="GD228">
            <v>3206606</v>
          </cell>
          <cell r="GE228">
            <v>3409727</v>
          </cell>
          <cell r="GF228">
            <v>3569993</v>
          </cell>
          <cell r="GG228">
            <v>3651588</v>
          </cell>
          <cell r="GH228">
            <v>3635786</v>
          </cell>
          <cell r="GI228">
            <v>3669474</v>
          </cell>
          <cell r="GJ228">
            <v>3672774</v>
          </cell>
          <cell r="GK228">
            <v>3813497</v>
          </cell>
          <cell r="GL228">
            <v>3904590</v>
          </cell>
          <cell r="GM228">
            <v>4164651</v>
          </cell>
          <cell r="GN228">
            <v>4493607.4400000004</v>
          </cell>
          <cell r="GO228">
            <v>5151704</v>
          </cell>
          <cell r="GP228">
            <v>5568356.8100000005</v>
          </cell>
          <cell r="GQ228">
            <v>7.6604743707673381E-2</v>
          </cell>
          <cell r="GR228">
            <v>8.3262498097594798E-2</v>
          </cell>
          <cell r="GS228">
            <v>0.13273709042115742</v>
          </cell>
          <cell r="GT228">
            <v>0.11946021121310878</v>
          </cell>
          <cell r="GU228">
            <v>0.15765271969334516</v>
          </cell>
          <cell r="GV228">
            <v>0.1281330005525326</v>
          </cell>
          <cell r="GW228">
            <v>9.3751720831227348E-2</v>
          </cell>
          <cell r="GX228">
            <v>-9.926054391161029E-3</v>
          </cell>
          <cell r="GY228">
            <v>-8.8321482837196402E-2</v>
          </cell>
          <cell r="GZ228">
            <v>13.766578249336868</v>
          </cell>
          <cell r="HA228">
            <v>15.104347826086958</v>
          </cell>
          <cell r="HB228">
            <v>14.037940379403794</v>
          </cell>
          <cell r="HC228">
            <v>14.295246038365306</v>
          </cell>
          <cell r="HD228">
            <v>13.94729837636412</v>
          </cell>
          <cell r="HE228">
            <v>11.474283005451531</v>
          </cell>
          <cell r="HF228">
            <v>9.8700440528634363</v>
          </cell>
          <cell r="HG228">
            <v>10.328571428571429</v>
          </cell>
          <cell r="HH228">
            <v>4772</v>
          </cell>
          <cell r="HI228" t="str">
            <v>Y</v>
          </cell>
        </row>
        <row r="229">
          <cell r="A229">
            <v>224</v>
          </cell>
          <cell r="B229">
            <v>4774</v>
          </cell>
          <cell r="C229" t="str">
            <v>North Fayette</v>
          </cell>
          <cell r="D229">
            <v>12.704747196529068</v>
          </cell>
          <cell r="E229">
            <v>142</v>
          </cell>
          <cell r="F229">
            <v>5.4</v>
          </cell>
          <cell r="G229">
            <v>1</v>
          </cell>
          <cell r="H229">
            <v>5.7083601334208698</v>
          </cell>
          <cell r="I229">
            <v>43</v>
          </cell>
          <cell r="J229">
            <v>0.25897222216538218</v>
          </cell>
          <cell r="K229">
            <v>215</v>
          </cell>
          <cell r="L229">
            <v>1.3374131388616937</v>
          </cell>
          <cell r="M229">
            <v>224</v>
          </cell>
          <cell r="N229">
            <v>0</v>
          </cell>
          <cell r="O229">
            <v>6</v>
          </cell>
          <cell r="P229">
            <v>0.37258101026788681</v>
          </cell>
          <cell r="Q229">
            <v>164</v>
          </cell>
          <cell r="R229">
            <v>0</v>
          </cell>
          <cell r="S229">
            <v>8</v>
          </cell>
          <cell r="T229">
            <v>13.077328206796954</v>
          </cell>
          <cell r="U229">
            <v>152</v>
          </cell>
          <cell r="V229">
            <v>1.5603199999999999</v>
          </cell>
          <cell r="W229">
            <v>26</v>
          </cell>
          <cell r="X229">
            <v>0</v>
          </cell>
          <cell r="Y229">
            <v>1</v>
          </cell>
          <cell r="Z229">
            <v>1</v>
          </cell>
          <cell r="AA229">
            <v>52</v>
          </cell>
          <cell r="AB229">
            <v>0.33</v>
          </cell>
          <cell r="AC229">
            <v>1</v>
          </cell>
          <cell r="AD229">
            <v>1.33</v>
          </cell>
          <cell r="AE229">
            <v>51</v>
          </cell>
          <cell r="AF229">
            <v>0</v>
          </cell>
          <cell r="AG229">
            <v>19</v>
          </cell>
          <cell r="AH229">
            <v>0</v>
          </cell>
          <cell r="AI229">
            <v>184</v>
          </cell>
          <cell r="AJ229">
            <v>2.89032</v>
          </cell>
          <cell r="AK229">
            <v>117</v>
          </cell>
          <cell r="AL229">
            <v>15.967650000000001</v>
          </cell>
          <cell r="AM229">
            <v>126</v>
          </cell>
          <cell r="AN229">
            <v>3588546</v>
          </cell>
          <cell r="AO229">
            <v>124</v>
          </cell>
          <cell r="AP229">
            <v>224313633</v>
          </cell>
          <cell r="AQ229">
            <v>131</v>
          </cell>
          <cell r="AR229">
            <v>0.08</v>
          </cell>
          <cell r="AS229">
            <v>7.8750623531263816E-2</v>
          </cell>
          <cell r="AT229">
            <v>0</v>
          </cell>
          <cell r="AU229">
            <v>0.08</v>
          </cell>
          <cell r="AV229">
            <v>316052</v>
          </cell>
          <cell r="AW229">
            <v>64</v>
          </cell>
          <cell r="AX229">
            <v>0</v>
          </cell>
          <cell r="AY229">
            <v>89</v>
          </cell>
          <cell r="AZ229">
            <v>2018</v>
          </cell>
          <cell r="BA229">
            <v>2012</v>
          </cell>
          <cell r="BB229">
            <v>5102665</v>
          </cell>
          <cell r="BC229">
            <v>165</v>
          </cell>
          <cell r="BD229">
            <v>229416298</v>
          </cell>
          <cell r="BE229">
            <v>137</v>
          </cell>
          <cell r="BF229">
            <v>906.2</v>
          </cell>
          <cell r="BG229">
            <v>120</v>
          </cell>
          <cell r="BH229">
            <v>247532.14853233279</v>
          </cell>
          <cell r="BI229">
            <v>239</v>
          </cell>
          <cell r="BJ229">
            <v>5630.8375634517761</v>
          </cell>
          <cell r="BK229">
            <v>187</v>
          </cell>
          <cell r="BL229">
            <v>253162.98609578458</v>
          </cell>
          <cell r="BM229">
            <v>253</v>
          </cell>
          <cell r="BN229">
            <v>2.2241946385169201E-2</v>
          </cell>
          <cell r="BO229">
            <v>186</v>
          </cell>
          <cell r="BP229">
            <v>1211294</v>
          </cell>
          <cell r="BQ229">
            <v>134</v>
          </cell>
          <cell r="BR229">
            <v>1280463</v>
          </cell>
          <cell r="BS229">
            <v>101</v>
          </cell>
          <cell r="BT229">
            <v>58091</v>
          </cell>
          <cell r="BU229">
            <v>199</v>
          </cell>
          <cell r="BV229">
            <v>300000</v>
          </cell>
          <cell r="BW229">
            <v>190</v>
          </cell>
          <cell r="BX229">
            <v>0</v>
          </cell>
          <cell r="BY229">
            <v>6</v>
          </cell>
          <cell r="BZ229">
            <v>2849848</v>
          </cell>
          <cell r="CA229">
            <v>129</v>
          </cell>
          <cell r="CB229">
            <v>83575</v>
          </cell>
          <cell r="CC229">
            <v>144</v>
          </cell>
          <cell r="CD229">
            <v>350000</v>
          </cell>
          <cell r="CE229">
            <v>64</v>
          </cell>
          <cell r="CF229">
            <v>0</v>
          </cell>
          <cell r="CG229">
            <v>2</v>
          </cell>
          <cell r="CH229">
            <v>229416</v>
          </cell>
          <cell r="CI229">
            <v>70</v>
          </cell>
          <cell r="CJ229">
            <v>75707</v>
          </cell>
          <cell r="CK229">
            <v>128</v>
          </cell>
          <cell r="CL229">
            <v>305123</v>
          </cell>
          <cell r="CM229">
            <v>76</v>
          </cell>
          <cell r="CN229">
            <v>0</v>
          </cell>
          <cell r="CO229">
            <v>19</v>
          </cell>
          <cell r="CP229">
            <v>0</v>
          </cell>
          <cell r="CQ229">
            <v>185</v>
          </cell>
          <cell r="CR229">
            <v>3588546</v>
          </cell>
          <cell r="CS229">
            <v>124</v>
          </cell>
          <cell r="CT229">
            <v>906.2</v>
          </cell>
          <cell r="CU229">
            <v>120</v>
          </cell>
          <cell r="CV229">
            <v>5890</v>
          </cell>
          <cell r="CW229">
            <v>35</v>
          </cell>
          <cell r="CX229">
            <v>5587288</v>
          </cell>
          <cell r="CY229">
            <v>117</v>
          </cell>
          <cell r="CZ229">
            <v>878</v>
          </cell>
          <cell r="DA229">
            <v>123</v>
          </cell>
          <cell r="DB229">
            <v>6005</v>
          </cell>
          <cell r="DC229">
            <v>35</v>
          </cell>
          <cell r="DD229">
            <v>5390893</v>
          </cell>
          <cell r="DE229">
            <v>120</v>
          </cell>
          <cell r="DF229">
            <v>-196395</v>
          </cell>
          <cell r="DG229">
            <v>357</v>
          </cell>
          <cell r="DH229">
            <v>118503</v>
          </cell>
          <cell r="DI229">
            <v>68</v>
          </cell>
          <cell r="DJ229" t="str">
            <v>101</v>
          </cell>
          <cell r="DK229">
            <v>1230.2</v>
          </cell>
          <cell r="DL229">
            <v>1214.2</v>
          </cell>
          <cell r="DM229">
            <v>1244.2</v>
          </cell>
          <cell r="DN229">
            <v>1237.0999999999999</v>
          </cell>
          <cell r="DO229">
            <v>1190.5999999999999</v>
          </cell>
          <cell r="DP229">
            <v>1167.5</v>
          </cell>
          <cell r="DQ229">
            <v>1101.3</v>
          </cell>
          <cell r="DR229">
            <v>103</v>
          </cell>
          <cell r="DS229">
            <v>1071.4000000000001</v>
          </cell>
          <cell r="DT229">
            <v>106</v>
          </cell>
          <cell r="DU229">
            <v>1019.2</v>
          </cell>
          <cell r="DV229">
            <v>111</v>
          </cell>
          <cell r="DW229">
            <v>1022.6</v>
          </cell>
          <cell r="DX229">
            <v>109</v>
          </cell>
          <cell r="DY229">
            <v>1047.9000000000001</v>
          </cell>
          <cell r="DZ229">
            <v>108</v>
          </cell>
          <cell r="EA229">
            <v>1006</v>
          </cell>
          <cell r="EB229">
            <v>112</v>
          </cell>
          <cell r="EC229">
            <v>976</v>
          </cell>
          <cell r="ED229">
            <v>116</v>
          </cell>
          <cell r="EE229">
            <v>906.2</v>
          </cell>
          <cell r="EF229">
            <v>120</v>
          </cell>
          <cell r="EG229">
            <v>878</v>
          </cell>
          <cell r="EH229">
            <v>123</v>
          </cell>
          <cell r="EI229">
            <v>4087.1822323462416</v>
          </cell>
          <cell r="EJ229">
            <v>210</v>
          </cell>
          <cell r="EK229">
            <v>3245.8405466970389</v>
          </cell>
          <cell r="EL229">
            <v>211</v>
          </cell>
          <cell r="EM229">
            <v>1586149</v>
          </cell>
          <cell r="EN229">
            <v>1289.3423833523004</v>
          </cell>
          <cell r="EO229">
            <v>1849074</v>
          </cell>
          <cell r="EP229">
            <v>1522.8743205402734</v>
          </cell>
          <cell r="EQ229">
            <v>1940258</v>
          </cell>
          <cell r="ER229">
            <v>1559.4422118630446</v>
          </cell>
          <cell r="ES229">
            <v>2282633</v>
          </cell>
          <cell r="ET229">
            <v>1845.1483307735834</v>
          </cell>
          <cell r="EU229">
            <v>1902660</v>
          </cell>
          <cell r="EV229">
            <v>1598.0682009071058</v>
          </cell>
          <cell r="EW229">
            <v>1898838</v>
          </cell>
          <cell r="EX229">
            <v>1626.4137044967881</v>
          </cell>
          <cell r="EY229">
            <v>1856291</v>
          </cell>
          <cell r="EZ229">
            <v>1685.5452646871879</v>
          </cell>
          <cell r="FA229">
            <v>1831950</v>
          </cell>
          <cell r="FB229">
            <v>1663.4432034867884</v>
          </cell>
          <cell r="FC229">
            <v>1731687</v>
          </cell>
          <cell r="FD229">
            <v>1616.2843009146909</v>
          </cell>
          <cell r="FE229">
            <v>1729859</v>
          </cell>
          <cell r="FF229">
            <v>1697.2713893249606</v>
          </cell>
          <cell r="FG229">
            <v>2437914</v>
          </cell>
          <cell r="FH229">
            <v>2384.0348132212007</v>
          </cell>
          <cell r="FI229">
            <v>2193622</v>
          </cell>
          <cell r="FJ229">
            <v>2093.350510544899</v>
          </cell>
          <cell r="FK229">
            <v>2119687</v>
          </cell>
          <cell r="FL229">
            <v>2339.0940189803573</v>
          </cell>
          <cell r="FM229">
            <v>2093238</v>
          </cell>
          <cell r="FN229">
            <v>2384.0979498861047</v>
          </cell>
          <cell r="FO229">
            <v>0.20201496731702329</v>
          </cell>
          <cell r="FP229">
            <v>0.22228473354488607</v>
          </cell>
          <cell r="FQ229">
            <v>0.22225518696392363</v>
          </cell>
          <cell r="FR229">
            <v>0.2494206838722127</v>
          </cell>
          <cell r="FS229">
            <v>0.18935603065906481</v>
          </cell>
          <cell r="FT229">
            <v>0.20076895041535439</v>
          </cell>
          <cell r="FU229">
            <v>0.19427880016900442</v>
          </cell>
          <cell r="FV229">
            <v>0.23686011115145084</v>
          </cell>
          <cell r="FW229">
            <v>0.22268818302207508</v>
          </cell>
          <cell r="FX229">
            <v>0.22614271186560328</v>
          </cell>
          <cell r="FY229">
            <v>0.30482601110341029</v>
          </cell>
          <cell r="FZ229">
            <v>0.25781453632112844</v>
          </cell>
          <cell r="GA229">
            <v>0.24509239844680974</v>
          </cell>
          <cell r="GB229">
            <v>0.24072236623269497</v>
          </cell>
          <cell r="GC229">
            <v>6265492</v>
          </cell>
          <cell r="GD229">
            <v>6469419</v>
          </cell>
          <cell r="GE229">
            <v>6789608</v>
          </cell>
          <cell r="GF229">
            <v>6869106</v>
          </cell>
          <cell r="GG229">
            <v>8145396</v>
          </cell>
          <cell r="GH229">
            <v>7558989</v>
          </cell>
          <cell r="GI229">
            <v>7698488</v>
          </cell>
          <cell r="GJ229">
            <v>7734312</v>
          </cell>
          <cell r="GK229">
            <v>7776286</v>
          </cell>
          <cell r="GL229">
            <v>7649413</v>
          </cell>
          <cell r="GM229">
            <v>7997723</v>
          </cell>
          <cell r="GN229">
            <v>8508527.2200000007</v>
          </cell>
          <cell r="GO229">
            <v>8722457</v>
          </cell>
          <cell r="GP229">
            <v>8695652.3100000005</v>
          </cell>
          <cell r="GQ229">
            <v>0.19606835801749012</v>
          </cell>
          <cell r="GR229">
            <v>0.16396013577262566</v>
          </cell>
          <cell r="GS229">
            <v>0.13962675235540925</v>
          </cell>
          <cell r="GT229">
            <v>0.10612402071364432</v>
          </cell>
          <cell r="GU229">
            <v>0.12355008622251448</v>
          </cell>
          <cell r="GV229">
            <v>0.10615764398655764</v>
          </cell>
          <cell r="GW229">
            <v>8.7244456393336028E-2</v>
          </cell>
          <cell r="GX229">
            <v>7.3767759786037931E-2</v>
          </cell>
          <cell r="GY229">
            <v>7.8064534047793468E-2</v>
          </cell>
          <cell r="GZ229">
            <v>13.115441539220525</v>
          </cell>
          <cell r="HA229">
            <v>12.367202729044834</v>
          </cell>
          <cell r="HB229">
            <v>13.24499801245528</v>
          </cell>
          <cell r="HC229">
            <v>13.958706125258086</v>
          </cell>
          <cell r="HD229">
            <v>13.566453447050463</v>
          </cell>
          <cell r="HE229">
            <v>14.039423359811709</v>
          </cell>
          <cell r="HF229">
            <v>13.267267267267268</v>
          </cell>
          <cell r="HG229">
            <v>14.384126984126985</v>
          </cell>
          <cell r="HH229">
            <v>4774</v>
          </cell>
          <cell r="HI229" t="str">
            <v>Y</v>
          </cell>
        </row>
        <row r="230">
          <cell r="A230">
            <v>225</v>
          </cell>
          <cell r="B230">
            <v>873</v>
          </cell>
          <cell r="C230" t="str">
            <v>North Iowa</v>
          </cell>
          <cell r="D230">
            <v>10.342122860141485</v>
          </cell>
          <cell r="E230">
            <v>301</v>
          </cell>
          <cell r="F230">
            <v>5.4</v>
          </cell>
          <cell r="G230">
            <v>1</v>
          </cell>
          <cell r="H230">
            <v>3.1023465821036438</v>
          </cell>
          <cell r="I230">
            <v>332</v>
          </cell>
          <cell r="J230">
            <v>0.81767870084885796</v>
          </cell>
          <cell r="K230">
            <v>90</v>
          </cell>
          <cell r="L230">
            <v>1.0220983760610725</v>
          </cell>
          <cell r="M230">
            <v>254</v>
          </cell>
          <cell r="N230">
            <v>0</v>
          </cell>
          <cell r="O230">
            <v>6</v>
          </cell>
          <cell r="P230">
            <v>1.3140096722641149E-2</v>
          </cell>
          <cell r="Q230">
            <v>333</v>
          </cell>
          <cell r="R230">
            <v>0</v>
          </cell>
          <cell r="S230">
            <v>8</v>
          </cell>
          <cell r="T230">
            <v>10.355262956864125</v>
          </cell>
          <cell r="U230">
            <v>311</v>
          </cell>
          <cell r="V230">
            <v>0.81767999999999996</v>
          </cell>
          <cell r="W230">
            <v>191</v>
          </cell>
          <cell r="X230">
            <v>0</v>
          </cell>
          <cell r="Y230">
            <v>1</v>
          </cell>
          <cell r="Z230">
            <v>0</v>
          </cell>
          <cell r="AA230">
            <v>249</v>
          </cell>
          <cell r="AB230">
            <v>0.33</v>
          </cell>
          <cell r="AC230">
            <v>1</v>
          </cell>
          <cell r="AD230">
            <v>0.33</v>
          </cell>
          <cell r="AE230">
            <v>244</v>
          </cell>
          <cell r="AF230">
            <v>0.13500000000000001</v>
          </cell>
          <cell r="AG230">
            <v>1</v>
          </cell>
          <cell r="AH230">
            <v>1.0721400000000001</v>
          </cell>
          <cell r="AI230">
            <v>128</v>
          </cell>
          <cell r="AJ230">
            <v>2.3548200000000001</v>
          </cell>
          <cell r="AK230">
            <v>170</v>
          </cell>
          <cell r="AL230">
            <v>12.71008</v>
          </cell>
          <cell r="AM230">
            <v>304</v>
          </cell>
          <cell r="AN230">
            <v>3130170</v>
          </cell>
          <cell r="AO230">
            <v>148</v>
          </cell>
          <cell r="AP230">
            <v>244594851</v>
          </cell>
          <cell r="AQ230">
            <v>116</v>
          </cell>
          <cell r="AR230">
            <v>0.1</v>
          </cell>
          <cell r="AS230">
            <v>9.166219389794783E-2</v>
          </cell>
          <cell r="AT230">
            <v>0</v>
          </cell>
          <cell r="AU230">
            <v>0.1</v>
          </cell>
          <cell r="AV230">
            <v>272937</v>
          </cell>
          <cell r="AW230">
            <v>87</v>
          </cell>
          <cell r="AX230">
            <v>0</v>
          </cell>
          <cell r="AY230">
            <v>89</v>
          </cell>
          <cell r="AZ230">
            <v>0</v>
          </cell>
          <cell r="BA230">
            <v>2012</v>
          </cell>
          <cell r="BB230">
            <v>15227443</v>
          </cell>
          <cell r="BC230">
            <v>96</v>
          </cell>
          <cell r="BD230">
            <v>259822294</v>
          </cell>
          <cell r="BE230">
            <v>110</v>
          </cell>
          <cell r="BF230">
            <v>539.9</v>
          </cell>
          <cell r="BG230">
            <v>217</v>
          </cell>
          <cell r="BH230">
            <v>453037.32357844047</v>
          </cell>
          <cell r="BI230">
            <v>32</v>
          </cell>
          <cell r="BJ230">
            <v>28204.191516947583</v>
          </cell>
          <cell r="BK230">
            <v>43</v>
          </cell>
          <cell r="BL230">
            <v>481241.51509538805</v>
          </cell>
          <cell r="BM230">
            <v>24</v>
          </cell>
          <cell r="BN230">
            <v>5.8607145543869303E-2</v>
          </cell>
          <cell r="BO230">
            <v>87</v>
          </cell>
          <cell r="BP230">
            <v>1320812</v>
          </cell>
          <cell r="BQ230">
            <v>118</v>
          </cell>
          <cell r="BR230">
            <v>758818</v>
          </cell>
          <cell r="BS230">
            <v>192</v>
          </cell>
          <cell r="BT230">
            <v>200000</v>
          </cell>
          <cell r="BU230">
            <v>79</v>
          </cell>
          <cell r="BV230">
            <v>250000</v>
          </cell>
          <cell r="BW230">
            <v>216</v>
          </cell>
          <cell r="BX230">
            <v>0</v>
          </cell>
          <cell r="BY230">
            <v>6</v>
          </cell>
          <cell r="BZ230">
            <v>2529630</v>
          </cell>
          <cell r="CA230">
            <v>151</v>
          </cell>
          <cell r="CB230">
            <v>3214</v>
          </cell>
          <cell r="CC230">
            <v>327</v>
          </cell>
          <cell r="CD230">
            <v>200000</v>
          </cell>
          <cell r="CE230">
            <v>128</v>
          </cell>
          <cell r="CF230">
            <v>0</v>
          </cell>
          <cell r="CG230">
            <v>2</v>
          </cell>
          <cell r="CH230">
            <v>0</v>
          </cell>
          <cell r="CI230">
            <v>249</v>
          </cell>
          <cell r="CJ230">
            <v>85741</v>
          </cell>
          <cell r="CK230">
            <v>99</v>
          </cell>
          <cell r="CL230">
            <v>85741</v>
          </cell>
          <cell r="CM230">
            <v>235</v>
          </cell>
          <cell r="CN230">
            <v>33020</v>
          </cell>
          <cell r="CO230">
            <v>6</v>
          </cell>
          <cell r="CP230">
            <v>278565</v>
          </cell>
          <cell r="CQ230">
            <v>99</v>
          </cell>
          <cell r="CR230">
            <v>3130170</v>
          </cell>
          <cell r="CS230">
            <v>148</v>
          </cell>
          <cell r="CT230">
            <v>539.9</v>
          </cell>
          <cell r="CU230">
            <v>217</v>
          </cell>
          <cell r="CV230">
            <v>5877</v>
          </cell>
          <cell r="CW230">
            <v>42</v>
          </cell>
          <cell r="CX230">
            <v>3267007</v>
          </cell>
          <cell r="CY230">
            <v>215</v>
          </cell>
          <cell r="CZ230">
            <v>511.8</v>
          </cell>
          <cell r="DA230">
            <v>232</v>
          </cell>
          <cell r="DB230">
            <v>5992</v>
          </cell>
          <cell r="DC230">
            <v>42</v>
          </cell>
          <cell r="DD230">
            <v>3204722</v>
          </cell>
          <cell r="DE230">
            <v>219</v>
          </cell>
          <cell r="DF230">
            <v>-62285</v>
          </cell>
          <cell r="DG230">
            <v>326</v>
          </cell>
          <cell r="DH230">
            <v>138016</v>
          </cell>
          <cell r="DI230">
            <v>57</v>
          </cell>
          <cell r="DJ230" t="str">
            <v>101</v>
          </cell>
          <cell r="DK230">
            <v>665</v>
          </cell>
          <cell r="DL230">
            <v>653.5</v>
          </cell>
          <cell r="DM230">
            <v>642.70000000000005</v>
          </cell>
          <cell r="DN230">
            <v>648.1</v>
          </cell>
          <cell r="DO230">
            <v>676.1</v>
          </cell>
          <cell r="DP230">
            <v>648.1</v>
          </cell>
          <cell r="DQ230">
            <v>644.4</v>
          </cell>
          <cell r="DR230">
            <v>199</v>
          </cell>
          <cell r="DS230">
            <v>660.6</v>
          </cell>
          <cell r="DT230">
            <v>193</v>
          </cell>
          <cell r="DU230">
            <v>624</v>
          </cell>
          <cell r="DV230">
            <v>200</v>
          </cell>
          <cell r="DW230">
            <v>622.6</v>
          </cell>
          <cell r="DX230">
            <v>200</v>
          </cell>
          <cell r="DY230">
            <v>598.79999999999995</v>
          </cell>
          <cell r="DZ230">
            <v>208</v>
          </cell>
          <cell r="EA230">
            <v>569.70000000000005</v>
          </cell>
          <cell r="EB230">
            <v>218</v>
          </cell>
          <cell r="EC230">
            <v>572</v>
          </cell>
          <cell r="ED230">
            <v>214</v>
          </cell>
          <cell r="EE230">
            <v>539.9</v>
          </cell>
          <cell r="EF230">
            <v>217</v>
          </cell>
          <cell r="EG230">
            <v>511.8</v>
          </cell>
          <cell r="EH230">
            <v>232</v>
          </cell>
          <cell r="EI230">
            <v>6116.0023446658852</v>
          </cell>
          <cell r="EJ230">
            <v>34</v>
          </cell>
          <cell r="EK230">
            <v>4942.6143024618987</v>
          </cell>
          <cell r="EL230">
            <v>39</v>
          </cell>
          <cell r="EM230">
            <v>-172837</v>
          </cell>
          <cell r="EN230">
            <v>-259.90526315789475</v>
          </cell>
          <cell r="EO230">
            <v>150627</v>
          </cell>
          <cell r="EP230">
            <v>230.49273144605968</v>
          </cell>
          <cell r="EQ230">
            <v>560258</v>
          </cell>
          <cell r="ER230">
            <v>871.7255329080441</v>
          </cell>
          <cell r="ES230">
            <v>816804</v>
          </cell>
          <cell r="ET230">
            <v>1260.3055084091961</v>
          </cell>
          <cell r="EU230">
            <v>1108666</v>
          </cell>
          <cell r="EV230">
            <v>1639.7958881822215</v>
          </cell>
          <cell r="EW230">
            <v>1202977</v>
          </cell>
          <cell r="EX230">
            <v>1856.1595432803579</v>
          </cell>
          <cell r="EY230">
            <v>1424689</v>
          </cell>
          <cell r="EZ230">
            <v>2210.8767846058349</v>
          </cell>
          <cell r="FA230">
            <v>1557537</v>
          </cell>
          <cell r="FB230">
            <v>2417.034450651769</v>
          </cell>
          <cell r="FC230">
            <v>1714142</v>
          </cell>
          <cell r="FD230">
            <v>2594.8259158340902</v>
          </cell>
          <cell r="FE230">
            <v>1715925</v>
          </cell>
          <cell r="FF230">
            <v>2749.8798076923076</v>
          </cell>
          <cell r="FG230">
            <v>1833293</v>
          </cell>
          <cell r="FH230">
            <v>2944.5759717314486</v>
          </cell>
          <cell r="FI230">
            <v>1566064</v>
          </cell>
          <cell r="FJ230">
            <v>2615.3373413493655</v>
          </cell>
          <cell r="FK230">
            <v>1321732</v>
          </cell>
          <cell r="FL230">
            <v>2448.1052046675313</v>
          </cell>
          <cell r="FM230">
            <v>1093297</v>
          </cell>
          <cell r="FN230">
            <v>2136.1801484955058</v>
          </cell>
          <cell r="FO230">
            <v>-4.0581163148076624E-2</v>
          </cell>
          <cell r="FP230">
            <v>3.449009377517314E-2</v>
          </cell>
          <cell r="FQ230">
            <v>0.13503449868269432</v>
          </cell>
          <cell r="FR230">
            <v>0.17952647705850561</v>
          </cell>
          <cell r="FS230">
            <v>0.21986483262531659</v>
          </cell>
          <cell r="FT230">
            <v>0.21265394725444894</v>
          </cell>
          <cell r="FU230">
            <v>0.19925009667487384</v>
          </cell>
          <cell r="FV230">
            <v>0.32013253891650401</v>
          </cell>
          <cell r="FW230">
            <v>0.36040582455030801</v>
          </cell>
          <cell r="FX230">
            <v>0.33068446582296046</v>
          </cell>
          <cell r="FY230">
            <v>0.34901571595232367</v>
          </cell>
          <cell r="FZ230">
            <v>0.29441389238690058</v>
          </cell>
          <cell r="GA230">
            <v>0.26100954951517813</v>
          </cell>
          <cell r="GB230">
            <v>0.20108506556891959</v>
          </cell>
          <cell r="GC230">
            <v>4431882</v>
          </cell>
          <cell r="GD230">
            <v>4216627</v>
          </cell>
          <cell r="GE230">
            <v>3588741</v>
          </cell>
          <cell r="GF230">
            <v>3732965</v>
          </cell>
          <cell r="GG230">
            <v>3933823</v>
          </cell>
          <cell r="GH230">
            <v>4453993</v>
          </cell>
          <cell r="GI230">
            <v>5725566</v>
          </cell>
          <cell r="GJ230">
            <v>4865288</v>
          </cell>
          <cell r="GK230">
            <v>4756144</v>
          </cell>
          <cell r="GL230">
            <v>5189010</v>
          </cell>
          <cell r="GM230">
            <v>5252752</v>
          </cell>
          <cell r="GN230">
            <v>5319259.8600000003</v>
          </cell>
          <cell r="GO230">
            <v>5308254</v>
          </cell>
          <cell r="GP230">
            <v>5436987.5599999996</v>
          </cell>
          <cell r="GQ230">
            <v>0.22856538292983128</v>
          </cell>
          <cell r="GR230">
            <v>0.30973126078316049</v>
          </cell>
          <cell r="GS230">
            <v>0.23221909034306534</v>
          </cell>
          <cell r="GT230">
            <v>0.21266925688379321</v>
          </cell>
          <cell r="GU230">
            <v>0.15124905547084777</v>
          </cell>
          <cell r="GV230">
            <v>0.10405345838457339</v>
          </cell>
          <cell r="GW230">
            <v>7.5202551669962148E-2</v>
          </cell>
          <cell r="GX230">
            <v>2.8581324630335126E-2</v>
          </cell>
          <cell r="GY230">
            <v>3.0114483719259652E-3</v>
          </cell>
          <cell r="GZ230">
            <v>11.722345953971789</v>
          </cell>
          <cell r="HA230">
            <v>11.237936154417223</v>
          </cell>
          <cell r="HB230">
            <v>11.423440453686199</v>
          </cell>
          <cell r="HC230">
            <v>11.033898305084746</v>
          </cell>
          <cell r="HD230">
            <v>11.397979797979799</v>
          </cell>
          <cell r="HE230">
            <v>11.362886597938145</v>
          </cell>
          <cell r="HF230">
            <v>11.138876603272887</v>
          </cell>
          <cell r="HG230">
            <v>12.270454545454545</v>
          </cell>
          <cell r="HH230">
            <v>873</v>
          </cell>
          <cell r="HI230" t="str">
            <v>Y</v>
          </cell>
        </row>
        <row r="231">
          <cell r="A231">
            <v>226</v>
          </cell>
          <cell r="B231">
            <v>4778</v>
          </cell>
          <cell r="C231" t="str">
            <v>North Kossuth</v>
          </cell>
          <cell r="D231">
            <v>11.593264447624977</v>
          </cell>
          <cell r="E231">
            <v>220</v>
          </cell>
          <cell r="F231">
            <v>5.4</v>
          </cell>
          <cell r="G231">
            <v>1</v>
          </cell>
          <cell r="H231">
            <v>2.8102835614126818</v>
          </cell>
          <cell r="I231">
            <v>344</v>
          </cell>
          <cell r="J231">
            <v>0.56006599384071942</v>
          </cell>
          <cell r="K231">
            <v>137</v>
          </cell>
          <cell r="L231">
            <v>2.8229132754068518</v>
          </cell>
          <cell r="M231">
            <v>63</v>
          </cell>
          <cell r="N231">
            <v>0</v>
          </cell>
          <cell r="O231">
            <v>6</v>
          </cell>
          <cell r="P231">
            <v>5.414347662230342E-2</v>
          </cell>
          <cell r="Q231">
            <v>306</v>
          </cell>
          <cell r="R231">
            <v>0</v>
          </cell>
          <cell r="S231">
            <v>8</v>
          </cell>
          <cell r="T231">
            <v>11.647407924247281</v>
          </cell>
          <cell r="U231">
            <v>253</v>
          </cell>
          <cell r="V231">
            <v>0.14115</v>
          </cell>
          <cell r="W231">
            <v>342</v>
          </cell>
          <cell r="X231">
            <v>0</v>
          </cell>
          <cell r="Y231">
            <v>1</v>
          </cell>
          <cell r="Z231">
            <v>0.55059999999999998</v>
          </cell>
          <cell r="AA231">
            <v>175</v>
          </cell>
          <cell r="AB231">
            <v>0.33</v>
          </cell>
          <cell r="AC231">
            <v>1</v>
          </cell>
          <cell r="AD231">
            <v>0.88060000000000005</v>
          </cell>
          <cell r="AE231">
            <v>166</v>
          </cell>
          <cell r="AF231">
            <v>0</v>
          </cell>
          <cell r="AG231">
            <v>19</v>
          </cell>
          <cell r="AH231">
            <v>0</v>
          </cell>
          <cell r="AI231">
            <v>184</v>
          </cell>
          <cell r="AJ231">
            <v>1.0217499999999999</v>
          </cell>
          <cell r="AK231">
            <v>326</v>
          </cell>
          <cell r="AL231">
            <v>12.66916</v>
          </cell>
          <cell r="AM231">
            <v>307</v>
          </cell>
          <cell r="AN231">
            <v>2248593</v>
          </cell>
          <cell r="AO231">
            <v>230</v>
          </cell>
          <cell r="AP231">
            <v>177121984</v>
          </cell>
          <cell r="AQ231">
            <v>192</v>
          </cell>
          <cell r="AR231">
            <v>0.08</v>
          </cell>
          <cell r="AS231">
            <v>8.9138997290846927E-2</v>
          </cell>
          <cell r="AT231">
            <v>7.0000000000000007E-2</v>
          </cell>
          <cell r="AU231">
            <v>0.15000000000000002</v>
          </cell>
          <cell r="AV231">
            <v>164515</v>
          </cell>
          <cell r="AW231">
            <v>164</v>
          </cell>
          <cell r="AX231">
            <v>143950</v>
          </cell>
          <cell r="AY231">
            <v>28</v>
          </cell>
          <cell r="AZ231">
            <v>2012</v>
          </cell>
          <cell r="BA231">
            <v>2011</v>
          </cell>
          <cell r="BB231">
            <v>5231765</v>
          </cell>
          <cell r="BC231">
            <v>164</v>
          </cell>
          <cell r="BD231">
            <v>182353749</v>
          </cell>
          <cell r="BE231">
            <v>196</v>
          </cell>
          <cell r="BF231">
            <v>331.3</v>
          </cell>
          <cell r="BG231">
            <v>300</v>
          </cell>
          <cell r="BH231">
            <v>534627.17778448539</v>
          </cell>
          <cell r="BI231">
            <v>15</v>
          </cell>
          <cell r="BJ231">
            <v>15791.623905825536</v>
          </cell>
          <cell r="BK231">
            <v>102</v>
          </cell>
          <cell r="BL231">
            <v>550418.80169031082</v>
          </cell>
          <cell r="BM231">
            <v>14</v>
          </cell>
          <cell r="BN231">
            <v>2.8690197095975253E-2</v>
          </cell>
          <cell r="BO231">
            <v>158</v>
          </cell>
          <cell r="BP231">
            <v>956459</v>
          </cell>
          <cell r="BQ231">
            <v>196</v>
          </cell>
          <cell r="BR231">
            <v>497763</v>
          </cell>
          <cell r="BS231">
            <v>279</v>
          </cell>
          <cell r="BT231">
            <v>99200</v>
          </cell>
          <cell r="BU231">
            <v>144</v>
          </cell>
          <cell r="BV231">
            <v>500000</v>
          </cell>
          <cell r="BW231">
            <v>90</v>
          </cell>
          <cell r="BX231">
            <v>0</v>
          </cell>
          <cell r="BY231">
            <v>6</v>
          </cell>
          <cell r="BZ231">
            <v>2053422</v>
          </cell>
          <cell r="CA231">
            <v>196</v>
          </cell>
          <cell r="CB231">
            <v>9590</v>
          </cell>
          <cell r="CC231">
            <v>301</v>
          </cell>
          <cell r="CD231">
            <v>25000</v>
          </cell>
          <cell r="CE231">
            <v>337</v>
          </cell>
          <cell r="CF231">
            <v>0</v>
          </cell>
          <cell r="CG231">
            <v>2</v>
          </cell>
          <cell r="CH231">
            <v>100404</v>
          </cell>
          <cell r="CI231">
            <v>147</v>
          </cell>
          <cell r="CJ231">
            <v>60177</v>
          </cell>
          <cell r="CK231">
            <v>183</v>
          </cell>
          <cell r="CL231">
            <v>160581</v>
          </cell>
          <cell r="CM231">
            <v>154</v>
          </cell>
          <cell r="CN231">
            <v>0</v>
          </cell>
          <cell r="CO231">
            <v>19</v>
          </cell>
          <cell r="CP231">
            <v>0</v>
          </cell>
          <cell r="CQ231">
            <v>185</v>
          </cell>
          <cell r="CR231">
            <v>2248593</v>
          </cell>
          <cell r="CS231">
            <v>230</v>
          </cell>
          <cell r="CT231">
            <v>331.3</v>
          </cell>
          <cell r="CU231">
            <v>300</v>
          </cell>
          <cell r="CV231">
            <v>5805</v>
          </cell>
          <cell r="CW231">
            <v>118</v>
          </cell>
          <cell r="CX231">
            <v>1955163</v>
          </cell>
          <cell r="CY231">
            <v>301</v>
          </cell>
          <cell r="CZ231">
            <v>335.2</v>
          </cell>
          <cell r="DA231">
            <v>294</v>
          </cell>
          <cell r="DB231">
            <v>5920</v>
          </cell>
          <cell r="DC231">
            <v>118</v>
          </cell>
          <cell r="DD231">
            <v>1990003</v>
          </cell>
          <cell r="DE231">
            <v>300</v>
          </cell>
          <cell r="DF231">
            <v>34840</v>
          </cell>
          <cell r="DG231">
            <v>208</v>
          </cell>
          <cell r="DH231">
            <v>5619</v>
          </cell>
          <cell r="DI231">
            <v>217</v>
          </cell>
          <cell r="DJ231" t="str">
            <v>Scale down</v>
          </cell>
          <cell r="DK231">
            <v>486.4</v>
          </cell>
          <cell r="DL231">
            <v>493.2</v>
          </cell>
          <cell r="DM231">
            <v>490.2</v>
          </cell>
          <cell r="DN231">
            <v>468.5</v>
          </cell>
          <cell r="DO231">
            <v>437.4</v>
          </cell>
          <cell r="DP231">
            <v>432.5</v>
          </cell>
          <cell r="DQ231">
            <v>410.3</v>
          </cell>
          <cell r="DR231">
            <v>290</v>
          </cell>
          <cell r="DS231">
            <v>425.9</v>
          </cell>
          <cell r="DT231">
            <v>283</v>
          </cell>
          <cell r="DU231">
            <v>399.6</v>
          </cell>
          <cell r="DV231">
            <v>286</v>
          </cell>
          <cell r="DW231">
            <v>356.8</v>
          </cell>
          <cell r="DX231">
            <v>297</v>
          </cell>
          <cell r="DY231">
            <v>351</v>
          </cell>
          <cell r="DZ231">
            <v>298</v>
          </cell>
          <cell r="EA231">
            <v>370.7</v>
          </cell>
          <cell r="EB231">
            <v>287</v>
          </cell>
          <cell r="EC231">
            <v>309.5</v>
          </cell>
          <cell r="ED231">
            <v>307</v>
          </cell>
          <cell r="EE231">
            <v>331.3</v>
          </cell>
          <cell r="EF231">
            <v>300</v>
          </cell>
          <cell r="EG231">
            <v>335.2</v>
          </cell>
          <cell r="EH231">
            <v>293</v>
          </cell>
          <cell r="EI231">
            <v>6708.2130071599049</v>
          </cell>
          <cell r="EJ231">
            <v>23</v>
          </cell>
          <cell r="EK231">
            <v>6125.9606205250602</v>
          </cell>
          <cell r="EL231">
            <v>12</v>
          </cell>
          <cell r="EM231">
            <v>815026</v>
          </cell>
          <cell r="EN231">
            <v>1675.6291118421054</v>
          </cell>
          <cell r="EO231">
            <v>680952</v>
          </cell>
          <cell r="EP231">
            <v>1380.6812652068127</v>
          </cell>
          <cell r="EQ231">
            <v>812259</v>
          </cell>
          <cell r="ER231">
            <v>1656.9951040391677</v>
          </cell>
          <cell r="ES231">
            <v>805223</v>
          </cell>
          <cell r="ET231">
            <v>1718.7257203842048</v>
          </cell>
          <cell r="EU231">
            <v>856847</v>
          </cell>
          <cell r="EV231">
            <v>1958.9551897576589</v>
          </cell>
          <cell r="EW231">
            <v>779299</v>
          </cell>
          <cell r="EX231">
            <v>1801.8473988439307</v>
          </cell>
          <cell r="EY231">
            <v>699832</v>
          </cell>
          <cell r="EZ231">
            <v>1705.659273702169</v>
          </cell>
          <cell r="FA231">
            <v>748994</v>
          </cell>
          <cell r="FB231">
            <v>1825.4789178649769</v>
          </cell>
          <cell r="FC231">
            <v>817722</v>
          </cell>
          <cell r="FD231">
            <v>1919.9859121859593</v>
          </cell>
          <cell r="FE231">
            <v>859429</v>
          </cell>
          <cell r="FF231">
            <v>2150.7232232232232</v>
          </cell>
          <cell r="FG231">
            <v>877681</v>
          </cell>
          <cell r="FH231">
            <v>2459.8682735426009</v>
          </cell>
          <cell r="FI231">
            <v>667323</v>
          </cell>
          <cell r="FJ231">
            <v>1901.2051282051282</v>
          </cell>
          <cell r="FK231">
            <v>448945</v>
          </cell>
          <cell r="FL231">
            <v>1355.1011168125565</v>
          </cell>
          <cell r="FM231">
            <v>514205</v>
          </cell>
          <cell r="FN231">
            <v>1534.02446300716</v>
          </cell>
          <cell r="FO231">
            <v>0.23007708889217604</v>
          </cell>
          <cell r="FP231">
            <v>0.18940334574972298</v>
          </cell>
          <cell r="FQ231">
            <v>0.22725146421343187</v>
          </cell>
          <cell r="FR231">
            <v>0.21204944729673644</v>
          </cell>
          <cell r="FS231">
            <v>0.2161671984774268</v>
          </cell>
          <cell r="FT231">
            <v>0.18735490974833394</v>
          </cell>
          <cell r="FU231">
            <v>0.16923641303887835</v>
          </cell>
          <cell r="FV231">
            <v>0.22479546899943606</v>
          </cell>
          <cell r="FW231">
            <v>0.24459875158385172</v>
          </cell>
          <cell r="FX231">
            <v>0.23984736688906358</v>
          </cell>
          <cell r="FY231">
            <v>0.24754117502388878</v>
          </cell>
          <cell r="FZ231">
            <v>0.18555246075457416</v>
          </cell>
          <cell r="GA231">
            <v>0.12380543453861245</v>
          </cell>
          <cell r="GB231">
            <v>0.13559640852961047</v>
          </cell>
          <cell r="GC231">
            <v>2727378</v>
          </cell>
          <cell r="GD231">
            <v>2914296</v>
          </cell>
          <cell r="GE231">
            <v>2762015</v>
          </cell>
          <cell r="GF231">
            <v>2992113</v>
          </cell>
          <cell r="GG231">
            <v>3106969</v>
          </cell>
          <cell r="GH231">
            <v>3380181</v>
          </cell>
          <cell r="GI231">
            <v>3435401</v>
          </cell>
          <cell r="GJ231">
            <v>3331891</v>
          </cell>
          <cell r="GK231">
            <v>3343116</v>
          </cell>
          <cell r="GL231">
            <v>3583233</v>
          </cell>
          <cell r="GM231">
            <v>3545596</v>
          </cell>
          <cell r="GN231">
            <v>3596411.48</v>
          </cell>
          <cell r="GO231">
            <v>3844592</v>
          </cell>
          <cell r="GP231">
            <v>3792172.71</v>
          </cell>
          <cell r="GQ231">
            <v>0.16595933137711436</v>
          </cell>
          <cell r="GR231">
            <v>9.9584509890799602E-2</v>
          </cell>
          <cell r="GS231">
            <v>0.11636624958970013</v>
          </cell>
          <cell r="GT231">
            <v>0.16276672798446748</v>
          </cell>
          <cell r="GU231">
            <v>0.23733569573164023</v>
          </cell>
          <cell r="GV231">
            <v>0.25787864727191145</v>
          </cell>
          <cell r="GW231">
            <v>0.19141224423681411</v>
          </cell>
          <cell r="GX231">
            <v>8.2631411034193247E-2</v>
          </cell>
          <cell r="GY231">
            <v>7.0133215613700645E-2</v>
          </cell>
          <cell r="GZ231">
            <v>10.66441733713989</v>
          </cell>
          <cell r="HA231">
            <v>11.141367323290845</v>
          </cell>
          <cell r="HB231">
            <v>10.17974835230677</v>
          </cell>
          <cell r="HC231">
            <v>9.6705882352941188</v>
          </cell>
          <cell r="HD231">
            <v>11.230106100795755</v>
          </cell>
          <cell r="HE231">
            <v>9.0399999999999991</v>
          </cell>
          <cell r="HF231">
            <v>8.6655172413793107</v>
          </cell>
          <cell r="HG231">
            <v>10.039393939393939</v>
          </cell>
          <cell r="HH231">
            <v>4778</v>
          </cell>
          <cell r="HI231" t="str">
            <v>Y</v>
          </cell>
        </row>
        <row r="232">
          <cell r="A232">
            <v>227</v>
          </cell>
          <cell r="B232">
            <v>4777</v>
          </cell>
          <cell r="C232" t="str">
            <v>North Linn</v>
          </cell>
          <cell r="D232">
            <v>14.129080660571576</v>
          </cell>
          <cell r="E232">
            <v>58</v>
          </cell>
          <cell r="F232">
            <v>5.4</v>
          </cell>
          <cell r="G232">
            <v>1</v>
          </cell>
          <cell r="H232">
            <v>4.8413492870354977</v>
          </cell>
          <cell r="I232">
            <v>133</v>
          </cell>
          <cell r="J232">
            <v>1.0523351235299434</v>
          </cell>
          <cell r="K232">
            <v>61</v>
          </cell>
          <cell r="L232">
            <v>2.8353958311053176</v>
          </cell>
          <cell r="M232">
            <v>62</v>
          </cell>
          <cell r="N232">
            <v>0</v>
          </cell>
          <cell r="O232">
            <v>6</v>
          </cell>
          <cell r="P232">
            <v>0.61175775190811665</v>
          </cell>
          <cell r="Q232">
            <v>114</v>
          </cell>
          <cell r="R232">
            <v>0</v>
          </cell>
          <cell r="S232">
            <v>8</v>
          </cell>
          <cell r="T232">
            <v>14.740838412479693</v>
          </cell>
          <cell r="U232">
            <v>56</v>
          </cell>
          <cell r="V232">
            <v>1.0503800000000001</v>
          </cell>
          <cell r="W232">
            <v>110</v>
          </cell>
          <cell r="X232">
            <v>0</v>
          </cell>
          <cell r="Y232">
            <v>1</v>
          </cell>
          <cell r="Z232">
            <v>0</v>
          </cell>
          <cell r="AA232">
            <v>249</v>
          </cell>
          <cell r="AB232">
            <v>0.33</v>
          </cell>
          <cell r="AC232">
            <v>1</v>
          </cell>
          <cell r="AD232">
            <v>0.33</v>
          </cell>
          <cell r="AE232">
            <v>244</v>
          </cell>
          <cell r="AF232">
            <v>0</v>
          </cell>
          <cell r="AG232">
            <v>19</v>
          </cell>
          <cell r="AH232">
            <v>0.30432999999999999</v>
          </cell>
          <cell r="AI232">
            <v>176</v>
          </cell>
          <cell r="AJ232">
            <v>1.6847100000000002</v>
          </cell>
          <cell r="AK232">
            <v>251</v>
          </cell>
          <cell r="AL232">
            <v>16.425550000000001</v>
          </cell>
          <cell r="AM232">
            <v>105</v>
          </cell>
          <cell r="AN232">
            <v>2627142</v>
          </cell>
          <cell r="AO232">
            <v>189</v>
          </cell>
          <cell r="AP232">
            <v>159942395</v>
          </cell>
          <cell r="AQ232">
            <v>215</v>
          </cell>
          <cell r="AR232">
            <v>0.08</v>
          </cell>
          <cell r="AS232">
            <v>7.1760597550589597E-2</v>
          </cell>
          <cell r="AT232">
            <v>0</v>
          </cell>
          <cell r="AU232">
            <v>0.08</v>
          </cell>
          <cell r="AV232">
            <v>213389</v>
          </cell>
          <cell r="AW232">
            <v>132</v>
          </cell>
          <cell r="AX232">
            <v>0</v>
          </cell>
          <cell r="AY232">
            <v>89</v>
          </cell>
          <cell r="AZ232">
            <v>0</v>
          </cell>
          <cell r="BA232">
            <v>2013</v>
          </cell>
          <cell r="BB232">
            <v>0</v>
          </cell>
          <cell r="BC232">
            <v>267</v>
          </cell>
          <cell r="BD232">
            <v>159942395</v>
          </cell>
          <cell r="BE232">
            <v>228</v>
          </cell>
          <cell r="BF232">
            <v>765</v>
          </cell>
          <cell r="BG232">
            <v>142</v>
          </cell>
          <cell r="BH232">
            <v>209075.02614379086</v>
          </cell>
          <cell r="BI232">
            <v>298</v>
          </cell>
          <cell r="BJ232">
            <v>0</v>
          </cell>
          <cell r="BK232">
            <v>267</v>
          </cell>
          <cell r="BL232">
            <v>209075.02614379086</v>
          </cell>
          <cell r="BM232">
            <v>312</v>
          </cell>
          <cell r="BN232">
            <v>0</v>
          </cell>
          <cell r="BO232">
            <v>267</v>
          </cell>
          <cell r="BP232">
            <v>863689</v>
          </cell>
          <cell r="BQ232">
            <v>218</v>
          </cell>
          <cell r="BR232">
            <v>774337</v>
          </cell>
          <cell r="BS232">
            <v>189</v>
          </cell>
          <cell r="BT232">
            <v>168313</v>
          </cell>
          <cell r="BU232">
            <v>96</v>
          </cell>
          <cell r="BV232">
            <v>453500</v>
          </cell>
          <cell r="BW232">
            <v>108</v>
          </cell>
          <cell r="BX232">
            <v>0</v>
          </cell>
          <cell r="BY232">
            <v>6</v>
          </cell>
          <cell r="BZ232">
            <v>2259839</v>
          </cell>
          <cell r="CA232">
            <v>171</v>
          </cell>
          <cell r="CB232">
            <v>97846</v>
          </cell>
          <cell r="CC232">
            <v>131</v>
          </cell>
          <cell r="CD232">
            <v>168000</v>
          </cell>
          <cell r="CE232">
            <v>177</v>
          </cell>
          <cell r="CF232">
            <v>0</v>
          </cell>
          <cell r="CG232">
            <v>2</v>
          </cell>
          <cell r="CH232">
            <v>0</v>
          </cell>
          <cell r="CI232">
            <v>249</v>
          </cell>
          <cell r="CJ232">
            <v>52781</v>
          </cell>
          <cell r="CK232">
            <v>214</v>
          </cell>
          <cell r="CL232">
            <v>52781</v>
          </cell>
          <cell r="CM232">
            <v>294</v>
          </cell>
          <cell r="CN232">
            <v>0</v>
          </cell>
          <cell r="CO232">
            <v>19</v>
          </cell>
          <cell r="CP232">
            <v>48676</v>
          </cell>
          <cell r="CQ232">
            <v>175</v>
          </cell>
          <cell r="CR232">
            <v>2627142</v>
          </cell>
          <cell r="CS232">
            <v>189</v>
          </cell>
          <cell r="CT232">
            <v>765</v>
          </cell>
          <cell r="CU232">
            <v>142</v>
          </cell>
          <cell r="CV232">
            <v>5817</v>
          </cell>
          <cell r="CW232">
            <v>98</v>
          </cell>
          <cell r="CX232">
            <v>4450005</v>
          </cell>
          <cell r="CY232">
            <v>142</v>
          </cell>
          <cell r="CZ232">
            <v>769.2</v>
          </cell>
          <cell r="DA232">
            <v>139</v>
          </cell>
          <cell r="DB232">
            <v>5932</v>
          </cell>
          <cell r="DC232">
            <v>98</v>
          </cell>
          <cell r="DD232">
            <v>4562894</v>
          </cell>
          <cell r="DE232">
            <v>140</v>
          </cell>
          <cell r="DF232">
            <v>112889</v>
          </cell>
          <cell r="DG232">
            <v>95</v>
          </cell>
          <cell r="DH232">
            <v>0</v>
          </cell>
          <cell r="DI232">
            <v>223</v>
          </cell>
          <cell r="DJ232" t="str">
            <v>No Guar</v>
          </cell>
          <cell r="DK232">
            <v>708.8</v>
          </cell>
          <cell r="DL232">
            <v>762.5</v>
          </cell>
          <cell r="DM232">
            <v>777.2</v>
          </cell>
          <cell r="DN232">
            <v>782.9</v>
          </cell>
          <cell r="DO232">
            <v>804.9</v>
          </cell>
          <cell r="DP232">
            <v>805.8</v>
          </cell>
          <cell r="DQ232">
            <v>785</v>
          </cell>
          <cell r="DR232">
            <v>155</v>
          </cell>
          <cell r="DS232">
            <v>783.3</v>
          </cell>
          <cell r="DT232">
            <v>151</v>
          </cell>
          <cell r="DU232">
            <v>787.8</v>
          </cell>
          <cell r="DV232">
            <v>147</v>
          </cell>
          <cell r="DW232">
            <v>766.8</v>
          </cell>
          <cell r="DX232">
            <v>155</v>
          </cell>
          <cell r="DY232">
            <v>757.1</v>
          </cell>
          <cell r="DZ232">
            <v>149</v>
          </cell>
          <cell r="EA232">
            <v>776.3</v>
          </cell>
          <cell r="EB232">
            <v>141</v>
          </cell>
          <cell r="EC232">
            <v>771.4</v>
          </cell>
          <cell r="ED232">
            <v>142</v>
          </cell>
          <cell r="EE232">
            <v>765</v>
          </cell>
          <cell r="EF232">
            <v>142</v>
          </cell>
          <cell r="EG232">
            <v>769.2</v>
          </cell>
          <cell r="EH232">
            <v>139</v>
          </cell>
          <cell r="EI232">
            <v>3415.4212168486738</v>
          </cell>
          <cell r="EJ232">
            <v>307</v>
          </cell>
          <cell r="EK232">
            <v>2937.908216328653</v>
          </cell>
          <cell r="EL232">
            <v>269</v>
          </cell>
          <cell r="EM232">
            <v>505103</v>
          </cell>
          <cell r="EN232">
            <v>712.61709932279916</v>
          </cell>
          <cell r="EO232">
            <v>623048</v>
          </cell>
          <cell r="EP232">
            <v>817.11213114754094</v>
          </cell>
          <cell r="EQ232">
            <v>756919</v>
          </cell>
          <cell r="ER232">
            <v>973.90504374678324</v>
          </cell>
          <cell r="ES232">
            <v>820609</v>
          </cell>
          <cell r="ET232">
            <v>1048.1657938434028</v>
          </cell>
          <cell r="EU232">
            <v>874549</v>
          </cell>
          <cell r="EV232">
            <v>1086.5312461175301</v>
          </cell>
          <cell r="EW232">
            <v>880886</v>
          </cell>
          <cell r="EX232">
            <v>1093.1819310002484</v>
          </cell>
          <cell r="EY232">
            <v>1088935</v>
          </cell>
          <cell r="EZ232">
            <v>1387.1783439490446</v>
          </cell>
          <cell r="FA232">
            <v>1183115</v>
          </cell>
          <cell r="FB232">
            <v>1507.1528662420383</v>
          </cell>
          <cell r="FC232">
            <v>1182787</v>
          </cell>
          <cell r="FD232">
            <v>1510.0051066002809</v>
          </cell>
          <cell r="FE232">
            <v>1277324</v>
          </cell>
          <cell r="FF232">
            <v>1621.3810611830415</v>
          </cell>
          <cell r="FG232">
            <v>1122749</v>
          </cell>
          <cell r="FH232">
            <v>1464.20057381325</v>
          </cell>
          <cell r="FI232">
            <v>855857</v>
          </cell>
          <cell r="FJ232">
            <v>1130.4411570466252</v>
          </cell>
          <cell r="FK232">
            <v>955787</v>
          </cell>
          <cell r="FL232">
            <v>1249.3947712418301</v>
          </cell>
          <cell r="FM232">
            <v>1098372</v>
          </cell>
          <cell r="FN232">
            <v>1427.940717628705</v>
          </cell>
          <cell r="FO232">
            <v>0.13000628021064445</v>
          </cell>
          <cell r="FP232">
            <v>0.14694251051866947</v>
          </cell>
          <cell r="FQ232">
            <v>0.15750776490251578</v>
          </cell>
          <cell r="FR232">
            <v>0.15621375960477552</v>
          </cell>
          <cell r="FS232">
            <v>0.16129692057258765</v>
          </cell>
          <cell r="FT232">
            <v>0.15505384285820401</v>
          </cell>
          <cell r="FU232">
            <v>0.18048788007066133</v>
          </cell>
          <cell r="FV232">
            <v>0.2344632650800417</v>
          </cell>
          <cell r="FW232">
            <v>0.22286640474363204</v>
          </cell>
          <cell r="FX232">
            <v>0.24040175492053981</v>
          </cell>
          <cell r="FY232">
            <v>0.18230682847051458</v>
          </cell>
          <cell r="FZ232">
            <v>0.14344249680358478</v>
          </cell>
          <cell r="GA232">
            <v>0.14918749617582824</v>
          </cell>
          <cell r="GB232">
            <v>0.16538324376740618</v>
          </cell>
          <cell r="GC232">
            <v>3380117</v>
          </cell>
          <cell r="GD232">
            <v>3617032</v>
          </cell>
          <cell r="GE232">
            <v>4048679</v>
          </cell>
          <cell r="GF232">
            <v>4432507</v>
          </cell>
          <cell r="GG232">
            <v>4547433</v>
          </cell>
          <cell r="GH232">
            <v>4800276</v>
          </cell>
          <cell r="GI232">
            <v>4944351</v>
          </cell>
          <cell r="GJ232">
            <v>5046057</v>
          </cell>
          <cell r="GK232">
            <v>5307157</v>
          </cell>
          <cell r="GL232">
            <v>5313289</v>
          </cell>
          <cell r="GM232">
            <v>6158568</v>
          </cell>
          <cell r="GN232">
            <v>5966551.1900000004</v>
          </cell>
          <cell r="GO232">
            <v>6306686</v>
          </cell>
          <cell r="GP232">
            <v>6641374.1500000004</v>
          </cell>
          <cell r="GQ232">
            <v>0.13910787391816692</v>
          </cell>
          <cell r="GR232">
            <v>0.13778294729225146</v>
          </cell>
          <cell r="GS232">
            <v>0.15124002930727015</v>
          </cell>
          <cell r="GT232">
            <v>0.12965813841120027</v>
          </cell>
          <cell r="GU232">
            <v>0.14058833052427003</v>
          </cell>
          <cell r="GV232">
            <v>0.11113902642212961</v>
          </cell>
          <cell r="GW232">
            <v>5.8239615445399337E-2</v>
          </cell>
          <cell r="GX232">
            <v>6.0805766791969904E-2</v>
          </cell>
          <cell r="GY232">
            <v>6.5398246507320956E-2</v>
          </cell>
          <cell r="GZ232">
            <v>12.438030560271647</v>
          </cell>
          <cell r="HA232">
            <v>12.609507640067912</v>
          </cell>
          <cell r="HB232">
            <v>12.926829268292684</v>
          </cell>
          <cell r="HC232">
            <v>13.072695035460992</v>
          </cell>
          <cell r="HD232">
            <v>12.895470383275262</v>
          </cell>
          <cell r="HE232">
            <v>13.044520547945204</v>
          </cell>
          <cell r="HF232">
            <v>13.087108013937284</v>
          </cell>
          <cell r="HG232">
            <v>14.166666666666666</v>
          </cell>
          <cell r="HH232">
            <v>4777</v>
          </cell>
          <cell r="HI232" t="str">
            <v>Y</v>
          </cell>
        </row>
        <row r="233">
          <cell r="A233">
            <v>228</v>
          </cell>
          <cell r="B233">
            <v>4776</v>
          </cell>
          <cell r="C233" t="str">
            <v>North Mahaska</v>
          </cell>
          <cell r="D233">
            <v>12.648697965916137</v>
          </cell>
          <cell r="E233">
            <v>149</v>
          </cell>
          <cell r="F233">
            <v>5.4</v>
          </cell>
          <cell r="G233">
            <v>1</v>
          </cell>
          <cell r="H233">
            <v>4.0364269766568572</v>
          </cell>
          <cell r="I233">
            <v>241</v>
          </cell>
          <cell r="J233">
            <v>1.5391344928033133</v>
          </cell>
          <cell r="K233">
            <v>26</v>
          </cell>
          <cell r="L233">
            <v>1.6731384012411943</v>
          </cell>
          <cell r="M233">
            <v>175</v>
          </cell>
          <cell r="N233">
            <v>0</v>
          </cell>
          <cell r="O233">
            <v>6</v>
          </cell>
          <cell r="P233">
            <v>0</v>
          </cell>
          <cell r="Q233">
            <v>342</v>
          </cell>
          <cell r="R233">
            <v>0</v>
          </cell>
          <cell r="S233">
            <v>8</v>
          </cell>
          <cell r="T233">
            <v>12.648697965916137</v>
          </cell>
          <cell r="U233">
            <v>187</v>
          </cell>
          <cell r="V233">
            <v>0.99944999999999995</v>
          </cell>
          <cell r="W233">
            <v>124</v>
          </cell>
          <cell r="X233">
            <v>0</v>
          </cell>
          <cell r="Y233">
            <v>1</v>
          </cell>
          <cell r="Z233">
            <v>0</v>
          </cell>
          <cell r="AA233">
            <v>249</v>
          </cell>
          <cell r="AB233">
            <v>0.33</v>
          </cell>
          <cell r="AC233">
            <v>1</v>
          </cell>
          <cell r="AD233">
            <v>0.33</v>
          </cell>
          <cell r="AE233">
            <v>244</v>
          </cell>
          <cell r="AF233">
            <v>0</v>
          </cell>
          <cell r="AG233">
            <v>19</v>
          </cell>
          <cell r="AH233">
            <v>0</v>
          </cell>
          <cell r="AI233">
            <v>184</v>
          </cell>
          <cell r="AJ233">
            <v>1.32945</v>
          </cell>
          <cell r="AK233">
            <v>289</v>
          </cell>
          <cell r="AL233">
            <v>13.978149999999999</v>
          </cell>
          <cell r="AM233">
            <v>246</v>
          </cell>
          <cell r="AN233">
            <v>2465714</v>
          </cell>
          <cell r="AO233">
            <v>209</v>
          </cell>
          <cell r="AP233">
            <v>176397840</v>
          </cell>
          <cell r="AQ233">
            <v>194</v>
          </cell>
          <cell r="AR233">
            <v>0</v>
          </cell>
          <cell r="AS233">
            <v>0</v>
          </cell>
          <cell r="AT233">
            <v>0</v>
          </cell>
          <cell r="AU233">
            <v>0</v>
          </cell>
          <cell r="AV233">
            <v>0</v>
          </cell>
          <cell r="AW233">
            <v>284</v>
          </cell>
          <cell r="AX233">
            <v>0</v>
          </cell>
          <cell r="AY233">
            <v>89</v>
          </cell>
          <cell r="AZ233">
            <v>0</v>
          </cell>
          <cell r="BA233">
            <v>0</v>
          </cell>
          <cell r="BB233">
            <v>0</v>
          </cell>
          <cell r="BC233">
            <v>267</v>
          </cell>
          <cell r="BD233">
            <v>176397840</v>
          </cell>
          <cell r="BE233">
            <v>199</v>
          </cell>
          <cell r="BF233">
            <v>537.70000000000005</v>
          </cell>
          <cell r="BG233">
            <v>219</v>
          </cell>
          <cell r="BH233">
            <v>328059.9590849916</v>
          </cell>
          <cell r="BI233">
            <v>112</v>
          </cell>
          <cell r="BJ233">
            <v>0</v>
          </cell>
          <cell r="BK233">
            <v>267</v>
          </cell>
          <cell r="BL233">
            <v>328059.9590849916</v>
          </cell>
          <cell r="BM233">
            <v>132</v>
          </cell>
          <cell r="BN233">
            <v>0</v>
          </cell>
          <cell r="BO233">
            <v>267</v>
          </cell>
          <cell r="BP233">
            <v>952548</v>
          </cell>
          <cell r="BQ233">
            <v>198</v>
          </cell>
          <cell r="BR233">
            <v>712017</v>
          </cell>
          <cell r="BS233">
            <v>204</v>
          </cell>
          <cell r="BT233">
            <v>271500</v>
          </cell>
          <cell r="BU233">
            <v>64</v>
          </cell>
          <cell r="BV233">
            <v>295138</v>
          </cell>
          <cell r="BW233">
            <v>197</v>
          </cell>
          <cell r="BX233">
            <v>0</v>
          </cell>
          <cell r="BY233">
            <v>6</v>
          </cell>
          <cell r="BZ233">
            <v>2231203</v>
          </cell>
          <cell r="CA233">
            <v>174</v>
          </cell>
          <cell r="CB233">
            <v>0</v>
          </cell>
          <cell r="CC233">
            <v>342</v>
          </cell>
          <cell r="CD233">
            <v>176300</v>
          </cell>
          <cell r="CE233">
            <v>163</v>
          </cell>
          <cell r="CF233">
            <v>0</v>
          </cell>
          <cell r="CG233">
            <v>2</v>
          </cell>
          <cell r="CH233">
            <v>0</v>
          </cell>
          <cell r="CI233">
            <v>249</v>
          </cell>
          <cell r="CJ233">
            <v>58211</v>
          </cell>
          <cell r="CK233">
            <v>186</v>
          </cell>
          <cell r="CL233">
            <v>58211</v>
          </cell>
          <cell r="CM233">
            <v>280</v>
          </cell>
          <cell r="CN233">
            <v>0</v>
          </cell>
          <cell r="CO233">
            <v>19</v>
          </cell>
          <cell r="CP233">
            <v>0</v>
          </cell>
          <cell r="CQ233">
            <v>185</v>
          </cell>
          <cell r="CR233">
            <v>2465714</v>
          </cell>
          <cell r="CS233">
            <v>209</v>
          </cell>
          <cell r="CT233">
            <v>537.70000000000005</v>
          </cell>
          <cell r="CU233">
            <v>219</v>
          </cell>
          <cell r="CV233">
            <v>5935</v>
          </cell>
          <cell r="CW233">
            <v>14</v>
          </cell>
          <cell r="CX233">
            <v>3305708</v>
          </cell>
          <cell r="CY233">
            <v>210</v>
          </cell>
          <cell r="CZ233">
            <v>528.70000000000005</v>
          </cell>
          <cell r="DA233">
            <v>221</v>
          </cell>
          <cell r="DB233">
            <v>6050</v>
          </cell>
          <cell r="DC233">
            <v>14</v>
          </cell>
          <cell r="DD233">
            <v>3223163</v>
          </cell>
          <cell r="DE233">
            <v>215</v>
          </cell>
          <cell r="DF233">
            <v>-82545</v>
          </cell>
          <cell r="DG233">
            <v>339</v>
          </cell>
          <cell r="DH233">
            <v>24528</v>
          </cell>
          <cell r="DI233">
            <v>189</v>
          </cell>
          <cell r="DJ233" t="str">
            <v>101</v>
          </cell>
          <cell r="DK233">
            <v>611</v>
          </cell>
          <cell r="DL233">
            <v>615</v>
          </cell>
          <cell r="DM233">
            <v>614</v>
          </cell>
          <cell r="DN233">
            <v>602</v>
          </cell>
          <cell r="DO233">
            <v>607</v>
          </cell>
          <cell r="DP233">
            <v>587.1</v>
          </cell>
          <cell r="DQ233">
            <v>582</v>
          </cell>
          <cell r="DR233">
            <v>219</v>
          </cell>
          <cell r="DS233">
            <v>570</v>
          </cell>
          <cell r="DT233">
            <v>221</v>
          </cell>
          <cell r="DU233">
            <v>557</v>
          </cell>
          <cell r="DV233">
            <v>225</v>
          </cell>
          <cell r="DW233">
            <v>563.20000000000005</v>
          </cell>
          <cell r="DX233">
            <v>222</v>
          </cell>
          <cell r="DY233">
            <v>571.29999999999995</v>
          </cell>
          <cell r="DZ233">
            <v>216</v>
          </cell>
          <cell r="EA233">
            <v>569.29999999999995</v>
          </cell>
          <cell r="EB233">
            <v>219</v>
          </cell>
          <cell r="EC233">
            <v>572.9</v>
          </cell>
          <cell r="ED233">
            <v>212</v>
          </cell>
          <cell r="EE233">
            <v>537.70000000000005</v>
          </cell>
          <cell r="EF233">
            <v>218</v>
          </cell>
          <cell r="EG233">
            <v>528.70000000000005</v>
          </cell>
          <cell r="EH233">
            <v>221</v>
          </cell>
          <cell r="EI233">
            <v>4663.729903536977</v>
          </cell>
          <cell r="EJ233">
            <v>134</v>
          </cell>
          <cell r="EK233">
            <v>4220.1683374314352</v>
          </cell>
          <cell r="EL233">
            <v>71</v>
          </cell>
          <cell r="EM233">
            <v>509854</v>
          </cell>
          <cell r="EN233">
            <v>834.45826513911618</v>
          </cell>
          <cell r="EO233">
            <v>562349</v>
          </cell>
          <cell r="EP233">
            <v>914.38861788617885</v>
          </cell>
          <cell r="EQ233">
            <v>751115</v>
          </cell>
          <cell r="ER233">
            <v>1223.3143322475571</v>
          </cell>
          <cell r="ES233">
            <v>712799</v>
          </cell>
          <cell r="ET233">
            <v>1184.0514950166114</v>
          </cell>
          <cell r="EU233">
            <v>593707</v>
          </cell>
          <cell r="EV233">
            <v>978.10049423393741</v>
          </cell>
          <cell r="EW233">
            <v>601087</v>
          </cell>
          <cell r="EX233">
            <v>1023.8238800885709</v>
          </cell>
          <cell r="EY233">
            <v>644040</v>
          </cell>
          <cell r="EZ233">
            <v>1106.5979381443299</v>
          </cell>
          <cell r="FA233">
            <v>630348</v>
          </cell>
          <cell r="FB233">
            <v>1083.0721649484535</v>
          </cell>
          <cell r="FC233">
            <v>550281</v>
          </cell>
          <cell r="FD233">
            <v>965.40526315789475</v>
          </cell>
          <cell r="FE233">
            <v>548796</v>
          </cell>
          <cell r="FF233">
            <v>985.27109515260327</v>
          </cell>
          <cell r="FG233">
            <v>827590</v>
          </cell>
          <cell r="FH233">
            <v>1469.442471590909</v>
          </cell>
          <cell r="FI233">
            <v>803030</v>
          </cell>
          <cell r="FJ233">
            <v>1405.61876422195</v>
          </cell>
          <cell r="FK233">
            <v>558487</v>
          </cell>
          <cell r="FL233">
            <v>1038.6591035893621</v>
          </cell>
          <cell r="FM233">
            <v>624611</v>
          </cell>
          <cell r="FN233">
            <v>1181.4091167013428</v>
          </cell>
          <cell r="FO233">
            <v>0.15176389729369158</v>
          </cell>
          <cell r="FP233">
            <v>0.15299607299858689</v>
          </cell>
          <cell r="FQ233">
            <v>0.19245028829814928</v>
          </cell>
          <cell r="FR233">
            <v>0.1736438561462898</v>
          </cell>
          <cell r="FS233">
            <v>0.13948859951996001</v>
          </cell>
          <cell r="FT233">
            <v>0.14326853336899037</v>
          </cell>
          <cell r="FU233">
            <v>0.14724798266788541</v>
          </cell>
          <cell r="FV233">
            <v>0.16152824889087514</v>
          </cell>
          <cell r="FW233">
            <v>0.13957942604825155</v>
          </cell>
          <cell r="FX233">
            <v>0.13790736116060143</v>
          </cell>
          <cell r="FY233">
            <v>0.19689709647027476</v>
          </cell>
          <cell r="FZ233">
            <v>0.1810585771225495</v>
          </cell>
          <cell r="GA233">
            <v>0.12716443575359718</v>
          </cell>
          <cell r="GB233">
            <v>0.12269241913845222</v>
          </cell>
          <cell r="GC233">
            <v>2849667</v>
          </cell>
          <cell r="GD233">
            <v>3113229</v>
          </cell>
          <cell r="GE233">
            <v>3151789</v>
          </cell>
          <cell r="GF233">
            <v>3392149</v>
          </cell>
          <cell r="GG233">
            <v>3662605</v>
          </cell>
          <cell r="GH233">
            <v>3594440</v>
          </cell>
          <cell r="GI233">
            <v>3729806</v>
          </cell>
          <cell r="GJ233">
            <v>3902401</v>
          </cell>
          <cell r="GK233">
            <v>3942422</v>
          </cell>
          <cell r="GL233">
            <v>3979454</v>
          </cell>
          <cell r="GM233">
            <v>4203160</v>
          </cell>
          <cell r="GN233">
            <v>4435194.47</v>
          </cell>
          <cell r="GO233">
            <v>4636392</v>
          </cell>
          <cell r="GP233">
            <v>5090868.7300000004</v>
          </cell>
          <cell r="GQ233">
            <v>0.15979358741605171</v>
          </cell>
          <cell r="GR233">
            <v>0.13338065760011944</v>
          </cell>
          <cell r="GS233">
            <v>0.13463004786957353</v>
          </cell>
          <cell r="GT233">
            <v>0.13622924751975832</v>
          </cell>
          <cell r="GU233">
            <v>0.14152006566828468</v>
          </cell>
          <cell r="GV233">
            <v>0.14731178307403742</v>
          </cell>
          <cell r="GW233">
            <v>0.11793420785723838</v>
          </cell>
          <cell r="GX233">
            <v>0.15698005351026278</v>
          </cell>
          <cell r="GY233">
            <v>7.822741233534998E-2</v>
          </cell>
          <cell r="GZ233">
            <v>12.562667860340197</v>
          </cell>
          <cell r="HA233">
            <v>12.372304199772985</v>
          </cell>
          <cell r="HB233">
            <v>12.822170900692843</v>
          </cell>
          <cell r="HC233">
            <v>13.309468822170901</v>
          </cell>
          <cell r="HD233">
            <v>13.172571428571427</v>
          </cell>
          <cell r="HE233">
            <v>13.035320088300221</v>
          </cell>
          <cell r="HF233">
            <v>11.877846790890271</v>
          </cell>
          <cell r="HG233">
            <v>11.440425531914894</v>
          </cell>
          <cell r="HH233">
            <v>4776</v>
          </cell>
          <cell r="HI233" t="str">
            <v>Y</v>
          </cell>
        </row>
        <row r="234">
          <cell r="A234">
            <v>229</v>
          </cell>
          <cell r="B234">
            <v>4779</v>
          </cell>
          <cell r="C234" t="str">
            <v>North Polk</v>
          </cell>
          <cell r="D234">
            <v>14.604129175203667</v>
          </cell>
          <cell r="E234">
            <v>36</v>
          </cell>
          <cell r="F234">
            <v>5.4</v>
          </cell>
          <cell r="G234">
            <v>1</v>
          </cell>
          <cell r="H234">
            <v>5.450510818015613</v>
          </cell>
          <cell r="I234">
            <v>64</v>
          </cell>
          <cell r="J234">
            <v>1.4093011079624562</v>
          </cell>
          <cell r="K234">
            <v>30</v>
          </cell>
          <cell r="L234">
            <v>2.3443188858790416</v>
          </cell>
          <cell r="M234">
            <v>103</v>
          </cell>
          <cell r="N234">
            <v>0</v>
          </cell>
          <cell r="O234">
            <v>6</v>
          </cell>
          <cell r="P234">
            <v>0.60579121166932781</v>
          </cell>
          <cell r="Q234">
            <v>115</v>
          </cell>
          <cell r="R234">
            <v>0</v>
          </cell>
          <cell r="S234">
            <v>8</v>
          </cell>
          <cell r="T234">
            <v>15.209920386872994</v>
          </cell>
          <cell r="U234">
            <v>37</v>
          </cell>
          <cell r="V234">
            <v>0</v>
          </cell>
          <cell r="W234">
            <v>347</v>
          </cell>
          <cell r="X234">
            <v>0</v>
          </cell>
          <cell r="Y234">
            <v>1</v>
          </cell>
          <cell r="Z234">
            <v>1.34</v>
          </cell>
          <cell r="AA234">
            <v>2</v>
          </cell>
          <cell r="AB234">
            <v>0.33</v>
          </cell>
          <cell r="AC234">
            <v>1</v>
          </cell>
          <cell r="AD234">
            <v>1.6700000000000002</v>
          </cell>
          <cell r="AE234">
            <v>2</v>
          </cell>
          <cell r="AF234">
            <v>0</v>
          </cell>
          <cell r="AG234">
            <v>19</v>
          </cell>
          <cell r="AH234">
            <v>1.38646</v>
          </cell>
          <cell r="AI234">
            <v>100</v>
          </cell>
          <cell r="AJ234">
            <v>3.0564600000000004</v>
          </cell>
          <cell r="AK234">
            <v>101</v>
          </cell>
          <cell r="AL234">
            <v>18.266380000000002</v>
          </cell>
          <cell r="AM234">
            <v>40</v>
          </cell>
          <cell r="AN234">
            <v>4649019</v>
          </cell>
          <cell r="AO234">
            <v>86</v>
          </cell>
          <cell r="AP234">
            <v>248433779</v>
          </cell>
          <cell r="AQ234">
            <v>112</v>
          </cell>
          <cell r="AR234">
            <v>0.05</v>
          </cell>
          <cell r="AS234">
            <v>7.0641264324677822E-2</v>
          </cell>
          <cell r="AT234">
            <v>0</v>
          </cell>
          <cell r="AU234">
            <v>0.05</v>
          </cell>
          <cell r="AV234">
            <v>338644</v>
          </cell>
          <cell r="AW234">
            <v>58</v>
          </cell>
          <cell r="AX234">
            <v>0</v>
          </cell>
          <cell r="AY234">
            <v>89</v>
          </cell>
          <cell r="AZ234">
            <v>2016</v>
          </cell>
          <cell r="BA234">
            <v>2011</v>
          </cell>
          <cell r="BB234">
            <v>36327490</v>
          </cell>
          <cell r="BC234">
            <v>55</v>
          </cell>
          <cell r="BD234">
            <v>284761269</v>
          </cell>
          <cell r="BE234">
            <v>105</v>
          </cell>
          <cell r="BF234">
            <v>1181.2</v>
          </cell>
          <cell r="BG234">
            <v>97</v>
          </cell>
          <cell r="BH234">
            <v>210323.21283440568</v>
          </cell>
          <cell r="BI234">
            <v>295</v>
          </cell>
          <cell r="BJ234">
            <v>30754.732475448694</v>
          </cell>
          <cell r="BK234">
            <v>34</v>
          </cell>
          <cell r="BL234">
            <v>241077.94530985437</v>
          </cell>
          <cell r="BM234">
            <v>264</v>
          </cell>
          <cell r="BN234">
            <v>0.12757173799502911</v>
          </cell>
          <cell r="BO234">
            <v>24</v>
          </cell>
          <cell r="BP234">
            <v>1341542</v>
          </cell>
          <cell r="BQ234">
            <v>113</v>
          </cell>
          <cell r="BR234">
            <v>1354091</v>
          </cell>
          <cell r="BS234">
            <v>92</v>
          </cell>
          <cell r="BT234">
            <v>350118</v>
          </cell>
          <cell r="BU234">
            <v>49</v>
          </cell>
          <cell r="BV234">
            <v>582408</v>
          </cell>
          <cell r="BW234">
            <v>76</v>
          </cell>
          <cell r="BX234">
            <v>0</v>
          </cell>
          <cell r="BY234">
            <v>6</v>
          </cell>
          <cell r="BZ234">
            <v>3628159</v>
          </cell>
          <cell r="CA234">
            <v>88</v>
          </cell>
          <cell r="CB234">
            <v>150499</v>
          </cell>
          <cell r="CC234">
            <v>89</v>
          </cell>
          <cell r="CD234">
            <v>0</v>
          </cell>
          <cell r="CE234">
            <v>347</v>
          </cell>
          <cell r="CF234">
            <v>0</v>
          </cell>
          <cell r="CG234">
            <v>2</v>
          </cell>
          <cell r="CH234">
            <v>381580</v>
          </cell>
          <cell r="CI234">
            <v>41</v>
          </cell>
          <cell r="CJ234">
            <v>93971</v>
          </cell>
          <cell r="CK234">
            <v>95</v>
          </cell>
          <cell r="CL234">
            <v>475551</v>
          </cell>
          <cell r="CM234">
            <v>45</v>
          </cell>
          <cell r="CN234">
            <v>0</v>
          </cell>
          <cell r="CO234">
            <v>19</v>
          </cell>
          <cell r="CP234">
            <v>394810</v>
          </cell>
          <cell r="CQ234">
            <v>67</v>
          </cell>
          <cell r="CR234">
            <v>4649019</v>
          </cell>
          <cell r="CS234">
            <v>86</v>
          </cell>
          <cell r="CT234">
            <v>1181.2</v>
          </cell>
          <cell r="CU234">
            <v>97</v>
          </cell>
          <cell r="CV234">
            <v>5768</v>
          </cell>
          <cell r="CW234">
            <v>184</v>
          </cell>
          <cell r="CX234">
            <v>6813162</v>
          </cell>
          <cell r="CY234">
            <v>97</v>
          </cell>
          <cell r="CZ234">
            <v>1241.9000000000001</v>
          </cell>
          <cell r="DA234">
            <v>89</v>
          </cell>
          <cell r="DB234">
            <v>5883</v>
          </cell>
          <cell r="DC234">
            <v>185</v>
          </cell>
          <cell r="DD234">
            <v>7306098</v>
          </cell>
          <cell r="DE234">
            <v>90</v>
          </cell>
          <cell r="DF234">
            <v>492936</v>
          </cell>
          <cell r="DG234">
            <v>25</v>
          </cell>
          <cell r="DH234">
            <v>0</v>
          </cell>
          <cell r="DI234">
            <v>223</v>
          </cell>
          <cell r="DJ234" t="str">
            <v>No Guar</v>
          </cell>
          <cell r="DK234">
            <v>896.3</v>
          </cell>
          <cell r="DL234">
            <v>899.8</v>
          </cell>
          <cell r="DM234">
            <v>894.6</v>
          </cell>
          <cell r="DN234">
            <v>897.2</v>
          </cell>
          <cell r="DO234">
            <v>912.2</v>
          </cell>
          <cell r="DP234">
            <v>913.2</v>
          </cell>
          <cell r="DQ234">
            <v>942.7</v>
          </cell>
          <cell r="DR234">
            <v>122</v>
          </cell>
          <cell r="DS234">
            <v>953</v>
          </cell>
          <cell r="DT234">
            <v>120</v>
          </cell>
          <cell r="DU234">
            <v>953.7</v>
          </cell>
          <cell r="DV234">
            <v>120</v>
          </cell>
          <cell r="DW234">
            <v>1007.1</v>
          </cell>
          <cell r="DX234">
            <v>112</v>
          </cell>
          <cell r="DY234">
            <v>1048.0999999999999</v>
          </cell>
          <cell r="DZ234">
            <v>107</v>
          </cell>
          <cell r="EA234">
            <v>1120.0999999999999</v>
          </cell>
          <cell r="EB234">
            <v>100</v>
          </cell>
          <cell r="EC234">
            <v>1109.2</v>
          </cell>
          <cell r="ED234">
            <v>101</v>
          </cell>
          <cell r="EE234">
            <v>1181.2</v>
          </cell>
          <cell r="EF234">
            <v>97</v>
          </cell>
          <cell r="EG234">
            <v>1241.9000000000001</v>
          </cell>
          <cell r="EH234">
            <v>89</v>
          </cell>
          <cell r="EI234">
            <v>3743.4729044206456</v>
          </cell>
          <cell r="EJ234">
            <v>258</v>
          </cell>
          <cell r="EK234">
            <v>2921.4582494564779</v>
          </cell>
          <cell r="EL234">
            <v>273</v>
          </cell>
          <cell r="EM234">
            <v>248364</v>
          </cell>
          <cell r="EN234">
            <v>277.09918554055565</v>
          </cell>
          <cell r="EO234">
            <v>220963</v>
          </cell>
          <cell r="EP234">
            <v>245.5690153367415</v>
          </cell>
          <cell r="EQ234">
            <v>396038</v>
          </cell>
          <cell r="ER234">
            <v>442.69841269841271</v>
          </cell>
          <cell r="ES234">
            <v>281878</v>
          </cell>
          <cell r="ET234">
            <v>314.17521176995092</v>
          </cell>
          <cell r="EU234">
            <v>239513</v>
          </cell>
          <cell r="EV234">
            <v>262.56632317474237</v>
          </cell>
          <cell r="EW234">
            <v>48078</v>
          </cell>
          <cell r="EX234">
            <v>52.647831800262807</v>
          </cell>
          <cell r="EY234">
            <v>208417</v>
          </cell>
          <cell r="EZ234">
            <v>221.08518086347723</v>
          </cell>
          <cell r="FA234">
            <v>367359</v>
          </cell>
          <cell r="FB234">
            <v>389.68812983982178</v>
          </cell>
          <cell r="FC234">
            <v>554032</v>
          </cell>
          <cell r="FD234">
            <v>581.3557187827912</v>
          </cell>
          <cell r="FE234">
            <v>761719</v>
          </cell>
          <cell r="FF234">
            <v>798.69875222816393</v>
          </cell>
          <cell r="FG234">
            <v>1366313</v>
          </cell>
          <cell r="FH234">
            <v>1356.6805679674312</v>
          </cell>
          <cell r="FI234">
            <v>1483824</v>
          </cell>
          <cell r="FJ234">
            <v>1415.727506917279</v>
          </cell>
          <cell r="FK234">
            <v>1542971</v>
          </cell>
          <cell r="FL234">
            <v>1306.2741280054181</v>
          </cell>
          <cell r="FM234">
            <v>1387422</v>
          </cell>
          <cell r="FN234">
            <v>1117.1769063531685</v>
          </cell>
          <cell r="FO234">
            <v>5.4365261428866621E-2</v>
          </cell>
          <cell r="FP234">
            <v>4.4310092641648598E-2</v>
          </cell>
          <cell r="FQ234">
            <v>7.6378200127554779E-2</v>
          </cell>
          <cell r="FR234">
            <v>4.9369115395433864E-2</v>
          </cell>
          <cell r="FS234">
            <v>4.0207725843519018E-2</v>
          </cell>
          <cell r="FT234">
            <v>7.8274999914525623E-3</v>
          </cell>
          <cell r="FU234">
            <v>3.3627490716084507E-2</v>
          </cell>
          <cell r="FV234">
            <v>5.8908140669867048E-2</v>
          </cell>
          <cell r="FW234">
            <v>8.5964539348227814E-2</v>
          </cell>
          <cell r="FX234">
            <v>0.11168751267395112</v>
          </cell>
          <cell r="FY234">
            <v>0.17927144295934277</v>
          </cell>
          <cell r="FZ234">
            <v>0.1775609182175393</v>
          </cell>
          <cell r="GA234">
            <v>0.17072501182815733</v>
          </cell>
          <cell r="GB234">
            <v>0.14023294591080598</v>
          </cell>
          <cell r="GC234">
            <v>4320068</v>
          </cell>
          <cell r="GD234">
            <v>4765779</v>
          </cell>
          <cell r="GE234">
            <v>4789185</v>
          </cell>
          <cell r="GF234">
            <v>5427724</v>
          </cell>
          <cell r="GG234">
            <v>5717377</v>
          </cell>
          <cell r="GH234">
            <v>6094113</v>
          </cell>
          <cell r="GI234">
            <v>5989399</v>
          </cell>
          <cell r="GJ234">
            <v>6236133</v>
          </cell>
          <cell r="GK234">
            <v>6444890</v>
          </cell>
          <cell r="GL234">
            <v>6820091</v>
          </cell>
          <cell r="GM234">
            <v>7621476</v>
          </cell>
          <cell r="GN234">
            <v>8356703.7999999998</v>
          </cell>
          <cell r="GO234">
            <v>8978609</v>
          </cell>
          <cell r="GP234">
            <v>9893695.0299999993</v>
          </cell>
          <cell r="GQ234">
            <v>0.13712798464560838</v>
          </cell>
          <cell r="GR234">
            <v>0.12656993968458863</v>
          </cell>
          <cell r="GS234">
            <v>0.1611320342935115</v>
          </cell>
          <cell r="GT234">
            <v>0.16673779330433683</v>
          </cell>
          <cell r="GU234">
            <v>0.1898640642306777</v>
          </cell>
          <cell r="GV234">
            <v>0.20272931400740737</v>
          </cell>
          <cell r="GW234">
            <v>0.1890513904028242</v>
          </cell>
          <cell r="GX234">
            <v>0.20748637234887601</v>
          </cell>
          <cell r="GY234">
            <v>0.16005320501103962</v>
          </cell>
          <cell r="GZ234">
            <v>12.692510548523206</v>
          </cell>
          <cell r="HA234">
            <v>12.906072981161904</v>
          </cell>
          <cell r="HB234">
            <v>13.361245584194688</v>
          </cell>
          <cell r="HC234">
            <v>12.897508985004338</v>
          </cell>
          <cell r="HD234">
            <v>13.309842331581462</v>
          </cell>
          <cell r="HE234">
            <v>13.09075849011951</v>
          </cell>
          <cell r="HF234">
            <v>12.259375</v>
          </cell>
          <cell r="HG234">
            <v>12.98021978021978</v>
          </cell>
          <cell r="HH234">
            <v>4779</v>
          </cell>
          <cell r="HI234" t="str">
            <v>Y</v>
          </cell>
        </row>
        <row r="235">
          <cell r="A235">
            <v>230</v>
          </cell>
          <cell r="B235">
            <v>4784</v>
          </cell>
          <cell r="C235" t="str">
            <v>North Scott</v>
          </cell>
          <cell r="D235">
            <v>11.990618206360113</v>
          </cell>
          <cell r="E235">
            <v>194</v>
          </cell>
          <cell r="F235">
            <v>5.4</v>
          </cell>
          <cell r="G235">
            <v>1</v>
          </cell>
          <cell r="H235">
            <v>4.692697293852798</v>
          </cell>
          <cell r="I235">
            <v>152</v>
          </cell>
          <cell r="J235">
            <v>0.79203953152821982</v>
          </cell>
          <cell r="K235">
            <v>94</v>
          </cell>
          <cell r="L235">
            <v>1.1058811451406216</v>
          </cell>
          <cell r="M235">
            <v>245</v>
          </cell>
          <cell r="N235">
            <v>0</v>
          </cell>
          <cell r="O235">
            <v>6</v>
          </cell>
          <cell r="P235">
            <v>1.4565908480310767</v>
          </cell>
          <cell r="Q235">
            <v>36</v>
          </cell>
          <cell r="R235">
            <v>0</v>
          </cell>
          <cell r="S235">
            <v>8</v>
          </cell>
          <cell r="T235">
            <v>13.447209054391189</v>
          </cell>
          <cell r="U235">
            <v>131</v>
          </cell>
          <cell r="V235">
            <v>1.243E-2</v>
          </cell>
          <cell r="W235">
            <v>346</v>
          </cell>
          <cell r="X235">
            <v>0</v>
          </cell>
          <cell r="Y235">
            <v>1</v>
          </cell>
          <cell r="Z235">
            <v>0.97</v>
          </cell>
          <cell r="AA235">
            <v>59</v>
          </cell>
          <cell r="AB235">
            <v>0.33</v>
          </cell>
          <cell r="AC235">
            <v>1</v>
          </cell>
          <cell r="AD235">
            <v>1.3</v>
          </cell>
          <cell r="AE235">
            <v>57</v>
          </cell>
          <cell r="AF235">
            <v>0</v>
          </cell>
          <cell r="AG235">
            <v>19</v>
          </cell>
          <cell r="AH235">
            <v>0</v>
          </cell>
          <cell r="AI235">
            <v>184</v>
          </cell>
          <cell r="AJ235">
            <v>1.31243</v>
          </cell>
          <cell r="AK235">
            <v>291</v>
          </cell>
          <cell r="AL235">
            <v>14.759639999999999</v>
          </cell>
          <cell r="AM235">
            <v>188</v>
          </cell>
          <cell r="AN235">
            <v>11940680</v>
          </cell>
          <cell r="AO235">
            <v>30</v>
          </cell>
          <cell r="AP235">
            <v>804788113</v>
          </cell>
          <cell r="AQ235">
            <v>30</v>
          </cell>
          <cell r="AR235">
            <v>0.01</v>
          </cell>
          <cell r="AS235">
            <v>7.8271891635795537E-2</v>
          </cell>
          <cell r="AT235">
            <v>0</v>
          </cell>
          <cell r="AU235">
            <v>0.01</v>
          </cell>
          <cell r="AV235">
            <v>150959</v>
          </cell>
          <cell r="AW235">
            <v>175</v>
          </cell>
          <cell r="AX235">
            <v>0</v>
          </cell>
          <cell r="AY235">
            <v>89</v>
          </cell>
          <cell r="AZ235">
            <v>2018</v>
          </cell>
          <cell r="BA235">
            <v>2012</v>
          </cell>
          <cell r="BB235">
            <v>47924093</v>
          </cell>
          <cell r="BC235">
            <v>42</v>
          </cell>
          <cell r="BD235">
            <v>852712206</v>
          </cell>
          <cell r="BE235">
            <v>29</v>
          </cell>
          <cell r="BF235">
            <v>2967.5</v>
          </cell>
          <cell r="BG235">
            <v>30</v>
          </cell>
          <cell r="BH235">
            <v>271200.71204717777</v>
          </cell>
          <cell r="BI235">
            <v>187</v>
          </cell>
          <cell r="BJ235">
            <v>16149.652232518956</v>
          </cell>
          <cell r="BK235">
            <v>100</v>
          </cell>
          <cell r="BL235">
            <v>287350.36427969672</v>
          </cell>
          <cell r="BM235">
            <v>183</v>
          </cell>
          <cell r="BN235">
            <v>5.6201954965330939E-2</v>
          </cell>
          <cell r="BO235">
            <v>94</v>
          </cell>
          <cell r="BP235">
            <v>4345856</v>
          </cell>
          <cell r="BQ235">
            <v>30</v>
          </cell>
          <cell r="BR235">
            <v>3776627</v>
          </cell>
          <cell r="BS235">
            <v>28</v>
          </cell>
          <cell r="BT235">
            <v>637424</v>
          </cell>
          <cell r="BU235">
            <v>27</v>
          </cell>
          <cell r="BV235">
            <v>890000</v>
          </cell>
          <cell r="BW235">
            <v>45</v>
          </cell>
          <cell r="BX235">
            <v>0</v>
          </cell>
          <cell r="BY235">
            <v>6</v>
          </cell>
          <cell r="BZ235">
            <v>9649907</v>
          </cell>
          <cell r="CA235">
            <v>28</v>
          </cell>
          <cell r="CB235">
            <v>1172247</v>
          </cell>
          <cell r="CC235">
            <v>19</v>
          </cell>
          <cell r="CD235">
            <v>10000</v>
          </cell>
          <cell r="CE235">
            <v>344</v>
          </cell>
          <cell r="CF235">
            <v>0</v>
          </cell>
          <cell r="CG235">
            <v>2</v>
          </cell>
          <cell r="CH235">
            <v>827131</v>
          </cell>
          <cell r="CI235">
            <v>22</v>
          </cell>
          <cell r="CJ235">
            <v>281395</v>
          </cell>
          <cell r="CK235">
            <v>28</v>
          </cell>
          <cell r="CL235">
            <v>1108526</v>
          </cell>
          <cell r="CM235">
            <v>21</v>
          </cell>
          <cell r="CN235">
            <v>0</v>
          </cell>
          <cell r="CO235">
            <v>19</v>
          </cell>
          <cell r="CP235">
            <v>0</v>
          </cell>
          <cell r="CQ235">
            <v>185</v>
          </cell>
          <cell r="CR235">
            <v>11940680</v>
          </cell>
          <cell r="CS235">
            <v>30</v>
          </cell>
          <cell r="CT235">
            <v>2967.5</v>
          </cell>
          <cell r="CU235">
            <v>30</v>
          </cell>
          <cell r="CV235">
            <v>5768</v>
          </cell>
          <cell r="CW235">
            <v>184</v>
          </cell>
          <cell r="CX235">
            <v>17116540</v>
          </cell>
          <cell r="CY235">
            <v>30</v>
          </cell>
          <cell r="CZ235">
            <v>2977.5</v>
          </cell>
          <cell r="DA235">
            <v>30</v>
          </cell>
          <cell r="DB235">
            <v>5883</v>
          </cell>
          <cell r="DC235">
            <v>185</v>
          </cell>
          <cell r="DD235">
            <v>17516633</v>
          </cell>
          <cell r="DE235">
            <v>30</v>
          </cell>
          <cell r="DF235">
            <v>400093</v>
          </cell>
          <cell r="DG235">
            <v>31</v>
          </cell>
          <cell r="DH235">
            <v>0</v>
          </cell>
          <cell r="DI235">
            <v>223</v>
          </cell>
          <cell r="DJ235" t="str">
            <v>No Guar</v>
          </cell>
          <cell r="DK235">
            <v>3074.4</v>
          </cell>
          <cell r="DL235">
            <v>3076.9</v>
          </cell>
          <cell r="DM235">
            <v>3085.5</v>
          </cell>
          <cell r="DN235">
            <v>3068.4</v>
          </cell>
          <cell r="DO235">
            <v>3011.7</v>
          </cell>
          <cell r="DP235">
            <v>2935.6</v>
          </cell>
          <cell r="DQ235">
            <v>2886.9</v>
          </cell>
          <cell r="DR235">
            <v>29</v>
          </cell>
          <cell r="DS235">
            <v>2922.9</v>
          </cell>
          <cell r="DT235">
            <v>30</v>
          </cell>
          <cell r="DU235">
            <v>2945.7</v>
          </cell>
          <cell r="DV235">
            <v>30</v>
          </cell>
          <cell r="DW235">
            <v>2973.3</v>
          </cell>
          <cell r="DX235">
            <v>30</v>
          </cell>
          <cell r="DY235">
            <v>3006.6</v>
          </cell>
          <cell r="DZ235">
            <v>30</v>
          </cell>
          <cell r="EA235">
            <v>3002.1</v>
          </cell>
          <cell r="EB235">
            <v>30</v>
          </cell>
          <cell r="EC235">
            <v>2999.7</v>
          </cell>
          <cell r="ED235">
            <v>30</v>
          </cell>
          <cell r="EE235">
            <v>2967.5</v>
          </cell>
          <cell r="EF235">
            <v>30</v>
          </cell>
          <cell r="EG235">
            <v>2977.5</v>
          </cell>
          <cell r="EH235">
            <v>30</v>
          </cell>
          <cell r="EI235">
            <v>4010.3039462636439</v>
          </cell>
          <cell r="EJ235">
            <v>224</v>
          </cell>
          <cell r="EK235">
            <v>3240.942737195634</v>
          </cell>
          <cell r="EL235">
            <v>212</v>
          </cell>
          <cell r="EM235">
            <v>25702</v>
          </cell>
          <cell r="EN235">
            <v>8.3600052042674999</v>
          </cell>
          <cell r="EO235">
            <v>11538</v>
          </cell>
          <cell r="EP235">
            <v>3.7498781240859307</v>
          </cell>
          <cell r="EQ235">
            <v>154980</v>
          </cell>
          <cell r="ER235">
            <v>50.228488089450657</v>
          </cell>
          <cell r="ES235">
            <v>408525</v>
          </cell>
          <cell r="ET235">
            <v>133.13942119671489</v>
          </cell>
          <cell r="EU235">
            <v>1176510</v>
          </cell>
          <cell r="EV235">
            <v>390.64647873294155</v>
          </cell>
          <cell r="EW235">
            <v>1307936</v>
          </cell>
          <cell r="EX235">
            <v>445.54298950810738</v>
          </cell>
          <cell r="EY235">
            <v>1688736</v>
          </cell>
          <cell r="EZ235">
            <v>584.96518757144338</v>
          </cell>
          <cell r="FA235">
            <v>1728927</v>
          </cell>
          <cell r="FB235">
            <v>598.88704146316115</v>
          </cell>
          <cell r="FC235">
            <v>1074560</v>
          </cell>
          <cell r="FD235">
            <v>367.63488316398099</v>
          </cell>
          <cell r="FE235">
            <v>589081</v>
          </cell>
          <cell r="FF235">
            <v>199.97997080490208</v>
          </cell>
          <cell r="FG235">
            <v>547486</v>
          </cell>
          <cell r="FH235">
            <v>184.13412706420473</v>
          </cell>
          <cell r="FI235">
            <v>1285573</v>
          </cell>
          <cell r="FJ235">
            <v>427.58364930486266</v>
          </cell>
          <cell r="FK235">
            <v>1680107</v>
          </cell>
          <cell r="FL235">
            <v>566.1691659646167</v>
          </cell>
          <cell r="FM235">
            <v>1854447</v>
          </cell>
          <cell r="FN235">
            <v>622.82015113350121</v>
          </cell>
          <cell r="FO235">
            <v>1.6192692409658107E-3</v>
          </cell>
          <cell r="FP235">
            <v>6.9925242776285468E-4</v>
          </cell>
          <cell r="FQ235">
            <v>9.0154902037548491E-3</v>
          </cell>
          <cell r="FR235">
            <v>2.2547136222564202E-2</v>
          </cell>
          <cell r="FS235">
            <v>6.0790256280551493E-2</v>
          </cell>
          <cell r="FT235">
            <v>6.2821480522106635E-2</v>
          </cell>
          <cell r="FU235">
            <v>7.8680425950820351E-2</v>
          </cell>
          <cell r="FV235">
            <v>7.5906697466154679E-2</v>
          </cell>
          <cell r="FW235">
            <v>4.9418856124746925E-2</v>
          </cell>
          <cell r="FX235">
            <v>2.6308310112408126E-2</v>
          </cell>
          <cell r="FY235">
            <v>2.395810432154865E-2</v>
          </cell>
          <cell r="FZ235">
            <v>5.4110354225700048E-2</v>
          </cell>
          <cell r="GA235">
            <v>6.5699359949108138E-2</v>
          </cell>
          <cell r="GB235">
            <v>6.883222775600692E-2</v>
          </cell>
          <cell r="GC235">
            <v>15846890</v>
          </cell>
          <cell r="GD235">
            <v>16488941</v>
          </cell>
          <cell r="GE235">
            <v>17035433</v>
          </cell>
          <cell r="GF235">
            <v>17710184</v>
          </cell>
          <cell r="GG235">
            <v>18177085</v>
          </cell>
          <cell r="GH235">
            <v>19511949</v>
          </cell>
          <cell r="GI235">
            <v>19774493</v>
          </cell>
          <cell r="GJ235">
            <v>22777002</v>
          </cell>
          <cell r="GK235">
            <v>21743927</v>
          </cell>
          <cell r="GL235">
            <v>22391442</v>
          </cell>
          <cell r="GM235">
            <v>22851808</v>
          </cell>
          <cell r="GN235">
            <v>23758354.91</v>
          </cell>
          <cell r="GO235">
            <v>25178119</v>
          </cell>
          <cell r="GP235">
            <v>26941551.369999997</v>
          </cell>
          <cell r="GQ235">
            <v>0.11922682390634477</v>
          </cell>
          <cell r="GR235">
            <v>0.1463042207325726</v>
          </cell>
          <cell r="GS235">
            <v>0.13073378546904299</v>
          </cell>
          <cell r="GT235">
            <v>6.5879046058012772E-2</v>
          </cell>
          <cell r="GU235">
            <v>4.103049943278618E-2</v>
          </cell>
          <cell r="GV235">
            <v>5.3204198998407969E-2</v>
          </cell>
          <cell r="GW235">
            <v>0.10069495184540582</v>
          </cell>
          <cell r="GX235">
            <v>0.13523541924758822</v>
          </cell>
          <cell r="GY235">
            <v>0.13510678086012962</v>
          </cell>
          <cell r="GZ235">
            <v>13.529734424281209</v>
          </cell>
          <cell r="HA235">
            <v>12.974466048979947</v>
          </cell>
          <cell r="HB235">
            <v>12.915088316663121</v>
          </cell>
          <cell r="HC235">
            <v>13.792544570502431</v>
          </cell>
          <cell r="HD235">
            <v>14.135044386182788</v>
          </cell>
          <cell r="HE235">
            <v>13.85251027336073</v>
          </cell>
          <cell r="HF235">
            <v>13.735126288317778</v>
          </cell>
          <cell r="HG235">
            <v>14.266826923076923</v>
          </cell>
          <cell r="HH235">
            <v>4784</v>
          </cell>
          <cell r="HI235" t="str">
            <v>Y</v>
          </cell>
        </row>
        <row r="236">
          <cell r="A236">
            <v>231</v>
          </cell>
          <cell r="B236">
            <v>4785</v>
          </cell>
          <cell r="C236" t="str">
            <v>North Tama County</v>
          </cell>
          <cell r="D236">
            <v>11.050699744029238</v>
          </cell>
          <cell r="E236">
            <v>262</v>
          </cell>
          <cell r="F236">
            <v>5.4</v>
          </cell>
          <cell r="G236">
            <v>1</v>
          </cell>
          <cell r="H236">
            <v>4.0005440611195739</v>
          </cell>
          <cell r="I236">
            <v>244</v>
          </cell>
          <cell r="J236">
            <v>0.32881859815186121</v>
          </cell>
          <cell r="K236">
            <v>199</v>
          </cell>
          <cell r="L236">
            <v>1.3213349154195022</v>
          </cell>
          <cell r="M236">
            <v>229</v>
          </cell>
          <cell r="N236">
            <v>0</v>
          </cell>
          <cell r="O236">
            <v>6</v>
          </cell>
          <cell r="P236">
            <v>0.12407628485770331</v>
          </cell>
          <cell r="Q236">
            <v>252</v>
          </cell>
          <cell r="R236">
            <v>0</v>
          </cell>
          <cell r="S236">
            <v>8</v>
          </cell>
          <cell r="T236">
            <v>11.174776028886942</v>
          </cell>
          <cell r="U236">
            <v>285</v>
          </cell>
          <cell r="V236">
            <v>0.46981000000000001</v>
          </cell>
          <cell r="W236">
            <v>302</v>
          </cell>
          <cell r="X236">
            <v>0</v>
          </cell>
          <cell r="Y236">
            <v>1</v>
          </cell>
          <cell r="Z236">
            <v>0</v>
          </cell>
          <cell r="AA236">
            <v>249</v>
          </cell>
          <cell r="AB236">
            <v>0.33</v>
          </cell>
          <cell r="AC236">
            <v>1</v>
          </cell>
          <cell r="AD236">
            <v>0.33</v>
          </cell>
          <cell r="AE236">
            <v>244</v>
          </cell>
          <cell r="AF236">
            <v>0</v>
          </cell>
          <cell r="AG236">
            <v>19</v>
          </cell>
          <cell r="AH236">
            <v>0</v>
          </cell>
          <cell r="AI236">
            <v>184</v>
          </cell>
          <cell r="AJ236">
            <v>0.79981000000000002</v>
          </cell>
          <cell r="AK236">
            <v>344</v>
          </cell>
          <cell r="AL236">
            <v>11.974589999999999</v>
          </cell>
          <cell r="AM236">
            <v>330</v>
          </cell>
          <cell r="AN236">
            <v>2039060</v>
          </cell>
          <cell r="AO236">
            <v>254</v>
          </cell>
          <cell r="AP236">
            <v>170282339</v>
          </cell>
          <cell r="AQ236">
            <v>201</v>
          </cell>
          <cell r="AR236">
            <v>0.09</v>
          </cell>
          <cell r="AS236">
            <v>8.1363322160589377E-2</v>
          </cell>
          <cell r="AT236">
            <v>0</v>
          </cell>
          <cell r="AU236">
            <v>0.09</v>
          </cell>
          <cell r="AV236">
            <v>230137</v>
          </cell>
          <cell r="AW236">
            <v>113</v>
          </cell>
          <cell r="AX236">
            <v>0</v>
          </cell>
          <cell r="AY236">
            <v>89</v>
          </cell>
          <cell r="AZ236">
            <v>0</v>
          </cell>
          <cell r="BA236">
            <v>2011</v>
          </cell>
          <cell r="BB236">
            <v>0</v>
          </cell>
          <cell r="BC236">
            <v>267</v>
          </cell>
          <cell r="BD236">
            <v>170282339</v>
          </cell>
          <cell r="BE236">
            <v>208</v>
          </cell>
          <cell r="BF236">
            <v>531.29999999999995</v>
          </cell>
          <cell r="BG236">
            <v>227</v>
          </cell>
          <cell r="BH236">
            <v>320501.29681912292</v>
          </cell>
          <cell r="BI236">
            <v>127</v>
          </cell>
          <cell r="BJ236">
            <v>0</v>
          </cell>
          <cell r="BK236">
            <v>267</v>
          </cell>
          <cell r="BL236">
            <v>320501.29681912292</v>
          </cell>
          <cell r="BM236">
            <v>143</v>
          </cell>
          <cell r="BN236">
            <v>0</v>
          </cell>
          <cell r="BO236">
            <v>267</v>
          </cell>
          <cell r="BP236">
            <v>919525</v>
          </cell>
          <cell r="BQ236">
            <v>205</v>
          </cell>
          <cell r="BR236">
            <v>681222</v>
          </cell>
          <cell r="BS236">
            <v>216</v>
          </cell>
          <cell r="BT236">
            <v>55992</v>
          </cell>
          <cell r="BU236">
            <v>201</v>
          </cell>
          <cell r="BV236">
            <v>225000</v>
          </cell>
          <cell r="BW236">
            <v>227</v>
          </cell>
          <cell r="BX236">
            <v>0</v>
          </cell>
          <cell r="BY236">
            <v>6</v>
          </cell>
          <cell r="BZ236">
            <v>1881739</v>
          </cell>
          <cell r="CA236">
            <v>216</v>
          </cell>
          <cell r="CB236">
            <v>21128</v>
          </cell>
          <cell r="CC236">
            <v>252</v>
          </cell>
          <cell r="CD236">
            <v>80000</v>
          </cell>
          <cell r="CE236">
            <v>283</v>
          </cell>
          <cell r="CF236">
            <v>0</v>
          </cell>
          <cell r="CG236">
            <v>2</v>
          </cell>
          <cell r="CH236">
            <v>0</v>
          </cell>
          <cell r="CI236">
            <v>249</v>
          </cell>
          <cell r="CJ236">
            <v>56193</v>
          </cell>
          <cell r="CK236">
            <v>194</v>
          </cell>
          <cell r="CL236">
            <v>56193</v>
          </cell>
          <cell r="CM236">
            <v>284</v>
          </cell>
          <cell r="CN236">
            <v>0</v>
          </cell>
          <cell r="CO236">
            <v>19</v>
          </cell>
          <cell r="CP236">
            <v>0</v>
          </cell>
          <cell r="CQ236">
            <v>185</v>
          </cell>
          <cell r="CR236">
            <v>2039060</v>
          </cell>
          <cell r="CS236">
            <v>254</v>
          </cell>
          <cell r="CT236">
            <v>531.29999999999995</v>
          </cell>
          <cell r="CU236">
            <v>227</v>
          </cell>
          <cell r="CV236">
            <v>5768</v>
          </cell>
          <cell r="CW236">
            <v>184</v>
          </cell>
          <cell r="CX236">
            <v>3064538</v>
          </cell>
          <cell r="CY236">
            <v>230</v>
          </cell>
          <cell r="CZ236">
            <v>540.5</v>
          </cell>
          <cell r="DA236">
            <v>214</v>
          </cell>
          <cell r="DB236">
            <v>5883</v>
          </cell>
          <cell r="DC236">
            <v>185</v>
          </cell>
          <cell r="DD236">
            <v>3179762</v>
          </cell>
          <cell r="DE236">
            <v>221</v>
          </cell>
          <cell r="DF236">
            <v>115224</v>
          </cell>
          <cell r="DG236">
            <v>91</v>
          </cell>
          <cell r="DH236">
            <v>0</v>
          </cell>
          <cell r="DI236">
            <v>223</v>
          </cell>
          <cell r="DJ236" t="str">
            <v>No Guar</v>
          </cell>
          <cell r="DK236">
            <v>611</v>
          </cell>
          <cell r="DL236">
            <v>584.6</v>
          </cell>
          <cell r="DM236">
            <v>583.6</v>
          </cell>
          <cell r="DN236">
            <v>564.5</v>
          </cell>
          <cell r="DO236">
            <v>536.20000000000005</v>
          </cell>
          <cell r="DP236">
            <v>547.4</v>
          </cell>
          <cell r="DQ236">
            <v>528.1</v>
          </cell>
          <cell r="DR236">
            <v>246</v>
          </cell>
          <cell r="DS236">
            <v>541.1</v>
          </cell>
          <cell r="DT236">
            <v>233</v>
          </cell>
          <cell r="DU236">
            <v>529.6</v>
          </cell>
          <cell r="DV236">
            <v>236</v>
          </cell>
          <cell r="DW236">
            <v>545</v>
          </cell>
          <cell r="DX236">
            <v>232</v>
          </cell>
          <cell r="DY236">
            <v>558.79999999999995</v>
          </cell>
          <cell r="DZ236">
            <v>223</v>
          </cell>
          <cell r="EA236">
            <v>548.1</v>
          </cell>
          <cell r="EB236">
            <v>226</v>
          </cell>
          <cell r="EC236">
            <v>538.1</v>
          </cell>
          <cell r="ED236">
            <v>226</v>
          </cell>
          <cell r="EE236">
            <v>531.29999999999995</v>
          </cell>
          <cell r="EF236">
            <v>225</v>
          </cell>
          <cell r="EG236">
            <v>540.5</v>
          </cell>
          <cell r="EH236">
            <v>214</v>
          </cell>
          <cell r="EI236">
            <v>3772.5439407955596</v>
          </cell>
          <cell r="EJ236">
            <v>252</v>
          </cell>
          <cell r="EK236">
            <v>3481.478260869565</v>
          </cell>
          <cell r="EL236">
            <v>158</v>
          </cell>
          <cell r="EM236">
            <v>42306</v>
          </cell>
          <cell r="EN236">
            <v>69.240589198036005</v>
          </cell>
          <cell r="EO236">
            <v>-63140</v>
          </cell>
          <cell r="EP236">
            <v>-108.00547382825863</v>
          </cell>
          <cell r="EQ236">
            <v>71570</v>
          </cell>
          <cell r="ER236">
            <v>122.63536668951336</v>
          </cell>
          <cell r="ES236">
            <v>33579</v>
          </cell>
          <cell r="ET236">
            <v>59.484499557130206</v>
          </cell>
          <cell r="EU236">
            <v>38004</v>
          </cell>
          <cell r="EV236">
            <v>70.876538604998132</v>
          </cell>
          <cell r="EW236">
            <v>64131</v>
          </cell>
          <cell r="EX236">
            <v>117.15564486664232</v>
          </cell>
          <cell r="EY236">
            <v>80353</v>
          </cell>
          <cell r="EZ236">
            <v>152.15489490626774</v>
          </cell>
          <cell r="FA236">
            <v>168126</v>
          </cell>
          <cell r="FB236">
            <v>318.36015906078393</v>
          </cell>
          <cell r="FC236">
            <v>243532</v>
          </cell>
          <cell r="FD236">
            <v>450.06837922749952</v>
          </cell>
          <cell r="FE236">
            <v>303634</v>
          </cell>
          <cell r="FF236">
            <v>573.32703927492446</v>
          </cell>
          <cell r="FG236">
            <v>567407</v>
          </cell>
          <cell r="FH236">
            <v>1041.1137614678898</v>
          </cell>
          <cell r="FI236">
            <v>613347</v>
          </cell>
          <cell r="FJ236">
            <v>1097.6145311381533</v>
          </cell>
          <cell r="FK236">
            <v>632633</v>
          </cell>
          <cell r="FL236">
            <v>1190.7265198569548</v>
          </cell>
          <cell r="FM236">
            <v>703018</v>
          </cell>
          <cell r="FN236">
            <v>1300.6808510638298</v>
          </cell>
          <cell r="FO236">
            <v>1.3305635537048423E-2</v>
          </cell>
          <cell r="FP236">
            <v>-1.9381730769525929E-2</v>
          </cell>
          <cell r="FQ236">
            <v>2.1390236882602359E-2</v>
          </cell>
          <cell r="FR236">
            <v>9.9474204812170942E-3</v>
          </cell>
          <cell r="FS236">
            <v>1.1421197374482982E-2</v>
          </cell>
          <cell r="FT236">
            <v>1.8756920765895167E-2</v>
          </cell>
          <cell r="FU236">
            <v>2.2490335954169008E-2</v>
          </cell>
          <cell r="FV236">
            <v>4.8015229983372903E-2</v>
          </cell>
          <cell r="FW236">
            <v>6.8576513307304909E-2</v>
          </cell>
          <cell r="FX236">
            <v>7.9092136449395167E-2</v>
          </cell>
          <cell r="FY236">
            <v>0.13379119823229912</v>
          </cell>
          <cell r="FZ236">
            <v>0.13723736874202899</v>
          </cell>
          <cell r="GA236">
            <v>0.13438274994450575</v>
          </cell>
          <cell r="GB236">
            <v>0.14257051479807753</v>
          </cell>
          <cell r="GC236">
            <v>3137249</v>
          </cell>
          <cell r="GD236">
            <v>3320847</v>
          </cell>
          <cell r="GE236">
            <v>3274349</v>
          </cell>
          <cell r="GF236">
            <v>3342070</v>
          </cell>
          <cell r="GG236">
            <v>3289493</v>
          </cell>
          <cell r="GH236">
            <v>3354927</v>
          </cell>
          <cell r="GI236">
            <v>3492426</v>
          </cell>
          <cell r="GJ236">
            <v>3501514</v>
          </cell>
          <cell r="GK236">
            <v>3551245</v>
          </cell>
          <cell r="GL236">
            <v>3838991</v>
          </cell>
          <cell r="GM236">
            <v>4240989</v>
          </cell>
          <cell r="GN236">
            <v>4469241.91</v>
          </cell>
          <cell r="GO236">
            <v>4688408</v>
          </cell>
          <cell r="GP236">
            <v>4931019.58</v>
          </cell>
          <cell r="GQ236">
            <v>9.6077146701683228E-2</v>
          </cell>
          <cell r="GR236">
            <v>9.5524526160494894E-2</v>
          </cell>
          <cell r="GS236">
            <v>0.11267968566300865</v>
          </cell>
          <cell r="GT236">
            <v>0.11560636009534329</v>
          </cell>
          <cell r="GU236">
            <v>0.1108009151447185</v>
          </cell>
          <cell r="GV236">
            <v>7.2954546293939451E-2</v>
          </cell>
          <cell r="GW236">
            <v>7.9879603478789266E-2</v>
          </cell>
          <cell r="GX236">
            <v>0.11446016264312713</v>
          </cell>
          <cell r="GY236">
            <v>0.13230226359213165</v>
          </cell>
          <cell r="GZ236">
            <v>13.005583879582424</v>
          </cell>
          <cell r="HA236">
            <v>12.840250965250966</v>
          </cell>
          <cell r="HB236">
            <v>13.440993788819876</v>
          </cell>
          <cell r="HC236">
            <v>13.070599613152805</v>
          </cell>
          <cell r="HD236">
            <v>12.869922630560927</v>
          </cell>
          <cell r="HE236">
            <v>12.73012048192771</v>
          </cell>
          <cell r="HF236">
            <v>12.525301204819277</v>
          </cell>
          <cell r="HG236">
            <v>13.282500000000001</v>
          </cell>
          <cell r="HH236">
            <v>4785</v>
          </cell>
          <cell r="HI236" t="str">
            <v>Y</v>
          </cell>
        </row>
        <row r="237">
          <cell r="A237">
            <v>232</v>
          </cell>
          <cell r="B237">
            <v>4787</v>
          </cell>
          <cell r="C237" t="str">
            <v>North Winneshiek</v>
          </cell>
          <cell r="D237">
            <v>13.193863776367934</v>
          </cell>
          <cell r="E237">
            <v>107</v>
          </cell>
          <cell r="F237">
            <v>5.4</v>
          </cell>
          <cell r="G237">
            <v>1</v>
          </cell>
          <cell r="H237">
            <v>4.1379889951828899</v>
          </cell>
          <cell r="I237">
            <v>228</v>
          </cell>
          <cell r="J237">
            <v>1.9991202471528355</v>
          </cell>
          <cell r="K237">
            <v>9</v>
          </cell>
          <cell r="L237">
            <v>1.6567509136254408</v>
          </cell>
          <cell r="M237">
            <v>178</v>
          </cell>
          <cell r="N237">
            <v>0</v>
          </cell>
          <cell r="O237">
            <v>6</v>
          </cell>
          <cell r="P237">
            <v>0.49974007938326581</v>
          </cell>
          <cell r="Q237">
            <v>131</v>
          </cell>
          <cell r="R237">
            <v>0</v>
          </cell>
          <cell r="S237">
            <v>8</v>
          </cell>
          <cell r="T237">
            <v>13.693603855751199</v>
          </cell>
          <cell r="U237">
            <v>118</v>
          </cell>
          <cell r="V237">
            <v>0.74966999999999995</v>
          </cell>
          <cell r="W237">
            <v>221</v>
          </cell>
          <cell r="X237">
            <v>0</v>
          </cell>
          <cell r="Y237">
            <v>1</v>
          </cell>
          <cell r="Z237">
            <v>0</v>
          </cell>
          <cell r="AA237">
            <v>249</v>
          </cell>
          <cell r="AB237">
            <v>0.33</v>
          </cell>
          <cell r="AC237">
            <v>1</v>
          </cell>
          <cell r="AD237">
            <v>0.33</v>
          </cell>
          <cell r="AE237">
            <v>244</v>
          </cell>
          <cell r="AF237">
            <v>0</v>
          </cell>
          <cell r="AG237">
            <v>19</v>
          </cell>
          <cell r="AH237">
            <v>0</v>
          </cell>
          <cell r="AI237">
            <v>184</v>
          </cell>
          <cell r="AJ237">
            <v>1.0796699999999999</v>
          </cell>
          <cell r="AK237">
            <v>320</v>
          </cell>
          <cell r="AL237">
            <v>14.77327</v>
          </cell>
          <cell r="AM237">
            <v>186</v>
          </cell>
          <cell r="AN237">
            <v>1477978</v>
          </cell>
          <cell r="AO237">
            <v>304</v>
          </cell>
          <cell r="AP237">
            <v>100044007</v>
          </cell>
          <cell r="AQ237">
            <v>301</v>
          </cell>
          <cell r="AR237">
            <v>0.1</v>
          </cell>
          <cell r="AS237">
            <v>8.2118047089750831E-2</v>
          </cell>
          <cell r="AT237">
            <v>0</v>
          </cell>
          <cell r="AU237">
            <v>0.1</v>
          </cell>
          <cell r="AV237">
            <v>95779</v>
          </cell>
          <cell r="AW237">
            <v>238</v>
          </cell>
          <cell r="AX237">
            <v>0</v>
          </cell>
          <cell r="AY237">
            <v>89</v>
          </cell>
          <cell r="AZ237">
            <v>0</v>
          </cell>
          <cell r="BA237">
            <v>2011</v>
          </cell>
          <cell r="BB237">
            <v>0</v>
          </cell>
          <cell r="BC237">
            <v>267</v>
          </cell>
          <cell r="BD237">
            <v>100044007</v>
          </cell>
          <cell r="BE237">
            <v>304</v>
          </cell>
          <cell r="BF237">
            <v>302.89999999999998</v>
          </cell>
          <cell r="BG237">
            <v>308</v>
          </cell>
          <cell r="BH237">
            <v>330287.2466160449</v>
          </cell>
          <cell r="BI237">
            <v>106</v>
          </cell>
          <cell r="BJ237">
            <v>0</v>
          </cell>
          <cell r="BK237">
            <v>267</v>
          </cell>
          <cell r="BL237">
            <v>330287.2466160449</v>
          </cell>
          <cell r="BM237">
            <v>126</v>
          </cell>
          <cell r="BN237">
            <v>0</v>
          </cell>
          <cell r="BO237">
            <v>267</v>
          </cell>
          <cell r="BP237">
            <v>540238</v>
          </cell>
          <cell r="BQ237">
            <v>301</v>
          </cell>
          <cell r="BR237">
            <v>413981</v>
          </cell>
          <cell r="BS237">
            <v>306</v>
          </cell>
          <cell r="BT237">
            <v>200000</v>
          </cell>
          <cell r="BU237">
            <v>79</v>
          </cell>
          <cell r="BV237">
            <v>165748</v>
          </cell>
          <cell r="BW237">
            <v>257</v>
          </cell>
          <cell r="BX237">
            <v>0</v>
          </cell>
          <cell r="BY237">
            <v>6</v>
          </cell>
          <cell r="BZ237">
            <v>1319967</v>
          </cell>
          <cell r="CA237">
            <v>286</v>
          </cell>
          <cell r="CB237">
            <v>49996</v>
          </cell>
          <cell r="CC237">
            <v>184</v>
          </cell>
          <cell r="CD237">
            <v>75000</v>
          </cell>
          <cell r="CE237">
            <v>287</v>
          </cell>
          <cell r="CF237">
            <v>0</v>
          </cell>
          <cell r="CG237">
            <v>2</v>
          </cell>
          <cell r="CH237">
            <v>0</v>
          </cell>
          <cell r="CI237">
            <v>249</v>
          </cell>
          <cell r="CJ237">
            <v>33015</v>
          </cell>
          <cell r="CK237">
            <v>282</v>
          </cell>
          <cell r="CL237">
            <v>33015</v>
          </cell>
          <cell r="CM237">
            <v>326</v>
          </cell>
          <cell r="CN237">
            <v>0</v>
          </cell>
          <cell r="CO237">
            <v>19</v>
          </cell>
          <cell r="CP237">
            <v>0</v>
          </cell>
          <cell r="CQ237">
            <v>185</v>
          </cell>
          <cell r="CR237">
            <v>1477978</v>
          </cell>
          <cell r="CS237">
            <v>304</v>
          </cell>
          <cell r="CT237">
            <v>302.89999999999998</v>
          </cell>
          <cell r="CU237">
            <v>308</v>
          </cell>
          <cell r="CV237">
            <v>5875</v>
          </cell>
          <cell r="CW237">
            <v>43</v>
          </cell>
          <cell r="CX237">
            <v>1779538</v>
          </cell>
          <cell r="CY237">
            <v>309</v>
          </cell>
          <cell r="CZ237">
            <v>304.7</v>
          </cell>
          <cell r="DA237">
            <v>306</v>
          </cell>
          <cell r="DB237">
            <v>5990</v>
          </cell>
          <cell r="DC237">
            <v>43</v>
          </cell>
          <cell r="DD237">
            <v>1825153</v>
          </cell>
          <cell r="DE237">
            <v>306</v>
          </cell>
          <cell r="DF237">
            <v>45615</v>
          </cell>
          <cell r="DG237">
            <v>177</v>
          </cell>
          <cell r="DH237">
            <v>0</v>
          </cell>
          <cell r="DI237">
            <v>223</v>
          </cell>
          <cell r="DJ237" t="str">
            <v>No Guar</v>
          </cell>
          <cell r="DK237">
            <v>412</v>
          </cell>
          <cell r="DL237">
            <v>403</v>
          </cell>
          <cell r="DM237">
            <v>404</v>
          </cell>
          <cell r="DN237">
            <v>402</v>
          </cell>
          <cell r="DO237">
            <v>373.6</v>
          </cell>
          <cell r="DP237">
            <v>381.4</v>
          </cell>
          <cell r="DQ237">
            <v>354.6</v>
          </cell>
          <cell r="DR237">
            <v>306</v>
          </cell>
          <cell r="DS237">
            <v>340.8</v>
          </cell>
          <cell r="DT237">
            <v>311</v>
          </cell>
          <cell r="DU237">
            <v>353.8</v>
          </cell>
          <cell r="DV237">
            <v>301</v>
          </cell>
          <cell r="DW237">
            <v>359.2</v>
          </cell>
          <cell r="DX237">
            <v>296</v>
          </cell>
          <cell r="DY237">
            <v>329.3</v>
          </cell>
          <cell r="DZ237">
            <v>307</v>
          </cell>
          <cell r="EA237">
            <v>330.7</v>
          </cell>
          <cell r="EB237">
            <v>307</v>
          </cell>
          <cell r="EC237">
            <v>311</v>
          </cell>
          <cell r="ED237">
            <v>306</v>
          </cell>
          <cell r="EE237">
            <v>302.89999999999998</v>
          </cell>
          <cell r="EF237">
            <v>308</v>
          </cell>
          <cell r="EG237">
            <v>304.7</v>
          </cell>
          <cell r="EH237">
            <v>305</v>
          </cell>
          <cell r="EI237">
            <v>4850.6005907449953</v>
          </cell>
          <cell r="EJ237">
            <v>116</v>
          </cell>
          <cell r="EK237">
            <v>4332.0216606498198</v>
          </cell>
          <cell r="EL237">
            <v>66</v>
          </cell>
          <cell r="EM237">
            <v>65206</v>
          </cell>
          <cell r="EN237">
            <v>158.26699029126215</v>
          </cell>
          <cell r="EO237">
            <v>2704</v>
          </cell>
          <cell r="EP237">
            <v>6.709677419354839</v>
          </cell>
          <cell r="EQ237">
            <v>44057</v>
          </cell>
          <cell r="ER237">
            <v>109.05198019801981</v>
          </cell>
          <cell r="ES237">
            <v>71563</v>
          </cell>
          <cell r="ET237">
            <v>178.01741293532339</v>
          </cell>
          <cell r="EU237">
            <v>244287</v>
          </cell>
          <cell r="EV237">
            <v>653.87312633832971</v>
          </cell>
          <cell r="EW237">
            <v>391869</v>
          </cell>
          <cell r="EX237">
            <v>1027.4488725747246</v>
          </cell>
          <cell r="EY237">
            <v>405754</v>
          </cell>
          <cell r="EZ237">
            <v>1144.2583192329384</v>
          </cell>
          <cell r="FA237">
            <v>434524</v>
          </cell>
          <cell r="FB237">
            <v>1225.3919909757471</v>
          </cell>
          <cell r="FC237">
            <v>455918</v>
          </cell>
          <cell r="FD237">
            <v>1337.7875586854459</v>
          </cell>
          <cell r="FE237">
            <v>381402</v>
          </cell>
          <cell r="FF237">
            <v>1078.015828151498</v>
          </cell>
          <cell r="FG237">
            <v>527895</v>
          </cell>
          <cell r="FH237">
            <v>1469.640868596882</v>
          </cell>
          <cell r="FI237">
            <v>495184</v>
          </cell>
          <cell r="FJ237">
            <v>1503.7473428484664</v>
          </cell>
          <cell r="FK237">
            <v>638405</v>
          </cell>
          <cell r="FL237">
            <v>2107.6427863981512</v>
          </cell>
          <cell r="FM237">
            <v>715310</v>
          </cell>
          <cell r="FN237">
            <v>2347.5877912701017</v>
          </cell>
          <cell r="FO237">
            <v>2.7120395156044381E-2</v>
          </cell>
          <cell r="FP237">
            <v>1.050113399819803E-3</v>
          </cell>
          <cell r="FQ237">
            <v>1.6805565515652439E-2</v>
          </cell>
          <cell r="FR237">
            <v>2.6167611223226035E-2</v>
          </cell>
          <cell r="FS237">
            <v>8.266925934148045E-2</v>
          </cell>
          <cell r="FT237">
            <v>0.12493798836157918</v>
          </cell>
          <cell r="FU237">
            <v>0.11524712204571211</v>
          </cell>
          <cell r="FV237">
            <v>0.15839382586171324</v>
          </cell>
          <cell r="FW237">
            <v>0.16068914205113582</v>
          </cell>
          <cell r="FX237">
            <v>0.13083829377330994</v>
          </cell>
          <cell r="FY237">
            <v>0.16878354161038098</v>
          </cell>
          <cell r="FZ237">
            <v>0.14734471133107682</v>
          </cell>
          <cell r="GA237">
            <v>0.19044580495984531</v>
          </cell>
          <cell r="GB237">
            <v>0.21212995506131394</v>
          </cell>
          <cell r="GC237">
            <v>2339110</v>
          </cell>
          <cell r="GD237">
            <v>2572256</v>
          </cell>
          <cell r="GE237">
            <v>2577515</v>
          </cell>
          <cell r="GF237">
            <v>2663230</v>
          </cell>
          <cell r="GG237">
            <v>2710705</v>
          </cell>
          <cell r="GH237">
            <v>2744639</v>
          </cell>
          <cell r="GI237">
            <v>3114976</v>
          </cell>
          <cell r="GJ237">
            <v>2743314</v>
          </cell>
          <cell r="GK237">
            <v>2837267</v>
          </cell>
          <cell r="GL237">
            <v>2915064</v>
          </cell>
          <cell r="GM237">
            <v>3127645</v>
          </cell>
          <cell r="GN237">
            <v>3360717.84</v>
          </cell>
          <cell r="GO237">
            <v>3208940</v>
          </cell>
          <cell r="GP237">
            <v>3372036.73</v>
          </cell>
          <cell r="GQ237">
            <v>0.16524087728347431</v>
          </cell>
          <cell r="GR237">
            <v>0.1895062042203102</v>
          </cell>
          <cell r="GS237">
            <v>0.22243873956751273</v>
          </cell>
          <cell r="GT237">
            <v>0.1883059452136121</v>
          </cell>
          <cell r="GU237">
            <v>0.16290797694852163</v>
          </cell>
          <cell r="GV237">
            <v>0.10208535325688953</v>
          </cell>
          <cell r="GW237">
            <v>-6.7295467647924129E-3</v>
          </cell>
          <cell r="GX237">
            <v>5.3904857022439669E-2</v>
          </cell>
          <cell r="GY237">
            <v>4.8859033487901667E-2</v>
          </cell>
          <cell r="GZ237">
            <v>7.7727272727272725</v>
          </cell>
          <cell r="HA237">
            <v>8.252957233848953</v>
          </cell>
          <cell r="HB237">
            <v>8.8584070796460175</v>
          </cell>
          <cell r="HC237">
            <v>8.449408672798949</v>
          </cell>
          <cell r="HD237">
            <v>8.1520778072502207</v>
          </cell>
          <cell r="HE237">
            <v>9.6181630546955628</v>
          </cell>
          <cell r="HF237">
            <v>8.4424603174603163</v>
          </cell>
          <cell r="HG237">
            <v>15.942105263157893</v>
          </cell>
          <cell r="HH237">
            <v>4787</v>
          </cell>
          <cell r="HI237" t="str">
            <v>Y</v>
          </cell>
        </row>
        <row r="238">
          <cell r="A238">
            <v>233</v>
          </cell>
          <cell r="B238">
            <v>4773</v>
          </cell>
          <cell r="C238" t="str">
            <v>Northeast</v>
          </cell>
          <cell r="D238">
            <v>12.000232695685002</v>
          </cell>
          <cell r="E238">
            <v>193</v>
          </cell>
          <cell r="F238">
            <v>5.4</v>
          </cell>
          <cell r="G238">
            <v>1</v>
          </cell>
          <cell r="H238">
            <v>4.4461350996408795</v>
          </cell>
          <cell r="I238">
            <v>183</v>
          </cell>
          <cell r="J238">
            <v>1.1962371753962244</v>
          </cell>
          <cell r="K238">
            <v>45</v>
          </cell>
          <cell r="L238">
            <v>0.95785819841687747</v>
          </cell>
          <cell r="M238">
            <v>260</v>
          </cell>
          <cell r="N238">
            <v>0</v>
          </cell>
          <cell r="O238">
            <v>6</v>
          </cell>
          <cell r="P238">
            <v>5.1175170680752377E-2</v>
          </cell>
          <cell r="Q238">
            <v>309</v>
          </cell>
          <cell r="R238">
            <v>0</v>
          </cell>
          <cell r="S238">
            <v>8</v>
          </cell>
          <cell r="T238">
            <v>12.051407866365754</v>
          </cell>
          <cell r="U238">
            <v>222</v>
          </cell>
          <cell r="V238">
            <v>0.47893000000000002</v>
          </cell>
          <cell r="W238">
            <v>298</v>
          </cell>
          <cell r="X238">
            <v>0</v>
          </cell>
          <cell r="Y238">
            <v>1</v>
          </cell>
          <cell r="Z238">
            <v>0</v>
          </cell>
          <cell r="AA238">
            <v>249</v>
          </cell>
          <cell r="AB238">
            <v>0.33</v>
          </cell>
          <cell r="AC238">
            <v>1</v>
          </cell>
          <cell r="AD238">
            <v>0.33</v>
          </cell>
          <cell r="AE238">
            <v>244</v>
          </cell>
          <cell r="AF238">
            <v>0</v>
          </cell>
          <cell r="AG238">
            <v>19</v>
          </cell>
          <cell r="AH238">
            <v>2.1008100000000001</v>
          </cell>
          <cell r="AI238">
            <v>51</v>
          </cell>
          <cell r="AJ238">
            <v>2.9097400000000002</v>
          </cell>
          <cell r="AK238">
            <v>115</v>
          </cell>
          <cell r="AL238">
            <v>14.96115</v>
          </cell>
          <cell r="AM238">
            <v>176</v>
          </cell>
          <cell r="AN238">
            <v>2342906</v>
          </cell>
          <cell r="AO238">
            <v>220</v>
          </cell>
          <cell r="AP238">
            <v>156599380</v>
          </cell>
          <cell r="AQ238">
            <v>223</v>
          </cell>
          <cell r="AR238">
            <v>0.11</v>
          </cell>
          <cell r="AS238">
            <v>7.9897589291886659E-2</v>
          </cell>
          <cell r="AT238">
            <v>0</v>
          </cell>
          <cell r="AU238">
            <v>0.11</v>
          </cell>
          <cell r="AV238">
            <v>245829</v>
          </cell>
          <cell r="AW238">
            <v>99</v>
          </cell>
          <cell r="AX238">
            <v>0</v>
          </cell>
          <cell r="AY238">
            <v>89</v>
          </cell>
          <cell r="AZ238">
            <v>0</v>
          </cell>
          <cell r="BA238">
            <v>2011</v>
          </cell>
          <cell r="BB238">
            <v>0</v>
          </cell>
          <cell r="BC238">
            <v>267</v>
          </cell>
          <cell r="BD238">
            <v>156599380</v>
          </cell>
          <cell r="BE238">
            <v>233</v>
          </cell>
          <cell r="BF238">
            <v>555</v>
          </cell>
          <cell r="BG238">
            <v>212</v>
          </cell>
          <cell r="BH238">
            <v>282161.04504504503</v>
          </cell>
          <cell r="BI238">
            <v>170</v>
          </cell>
          <cell r="BJ238">
            <v>0</v>
          </cell>
          <cell r="BK238">
            <v>267</v>
          </cell>
          <cell r="BL238">
            <v>282161.04504504503</v>
          </cell>
          <cell r="BM238">
            <v>194</v>
          </cell>
          <cell r="BN238">
            <v>0</v>
          </cell>
          <cell r="BO238">
            <v>267</v>
          </cell>
          <cell r="BP238">
            <v>845637</v>
          </cell>
          <cell r="BQ238">
            <v>226</v>
          </cell>
          <cell r="BR238">
            <v>696262</v>
          </cell>
          <cell r="BS238">
            <v>213</v>
          </cell>
          <cell r="BT238">
            <v>187330</v>
          </cell>
          <cell r="BU238">
            <v>90</v>
          </cell>
          <cell r="BV238">
            <v>150000</v>
          </cell>
          <cell r="BW238">
            <v>263</v>
          </cell>
          <cell r="BX238">
            <v>0</v>
          </cell>
          <cell r="BY238">
            <v>6</v>
          </cell>
          <cell r="BZ238">
            <v>1879229</v>
          </cell>
          <cell r="CA238">
            <v>217</v>
          </cell>
          <cell r="CB238">
            <v>8014</v>
          </cell>
          <cell r="CC238">
            <v>308</v>
          </cell>
          <cell r="CD238">
            <v>75000</v>
          </cell>
          <cell r="CE238">
            <v>287</v>
          </cell>
          <cell r="CF238">
            <v>0</v>
          </cell>
          <cell r="CG238">
            <v>2</v>
          </cell>
          <cell r="CH238">
            <v>0</v>
          </cell>
          <cell r="CI238">
            <v>249</v>
          </cell>
          <cell r="CJ238">
            <v>51678</v>
          </cell>
          <cell r="CK238">
            <v>218</v>
          </cell>
          <cell r="CL238">
            <v>51678</v>
          </cell>
          <cell r="CM238">
            <v>296</v>
          </cell>
          <cell r="CN238">
            <v>0</v>
          </cell>
          <cell r="CO238">
            <v>19</v>
          </cell>
          <cell r="CP238">
            <v>328985</v>
          </cell>
          <cell r="CQ238">
            <v>83</v>
          </cell>
          <cell r="CR238">
            <v>2342906</v>
          </cell>
          <cell r="CS238">
            <v>220</v>
          </cell>
          <cell r="CT238">
            <v>555</v>
          </cell>
          <cell r="CU238">
            <v>212</v>
          </cell>
          <cell r="CV238">
            <v>5888</v>
          </cell>
          <cell r="CW238">
            <v>36</v>
          </cell>
          <cell r="CX238">
            <v>3269142</v>
          </cell>
          <cell r="CY238">
            <v>214</v>
          </cell>
          <cell r="CZ238">
            <v>547</v>
          </cell>
          <cell r="DA238">
            <v>211</v>
          </cell>
          <cell r="DB238">
            <v>6003</v>
          </cell>
          <cell r="DC238">
            <v>36</v>
          </cell>
          <cell r="DD238">
            <v>3300518</v>
          </cell>
          <cell r="DE238">
            <v>210</v>
          </cell>
          <cell r="DF238">
            <v>31376</v>
          </cell>
          <cell r="DG238">
            <v>215</v>
          </cell>
          <cell r="DH238">
            <v>16877</v>
          </cell>
          <cell r="DI238">
            <v>202</v>
          </cell>
          <cell r="DJ238" t="str">
            <v>101</v>
          </cell>
          <cell r="DK238">
            <v>786</v>
          </cell>
          <cell r="DL238">
            <v>768</v>
          </cell>
          <cell r="DM238">
            <v>765.1</v>
          </cell>
          <cell r="DN238">
            <v>731</v>
          </cell>
          <cell r="DO238">
            <v>718.3</v>
          </cell>
          <cell r="DP238">
            <v>688</v>
          </cell>
          <cell r="DQ238">
            <v>699.4</v>
          </cell>
          <cell r="DR238">
            <v>181</v>
          </cell>
          <cell r="DS238">
            <v>672.4</v>
          </cell>
          <cell r="DT238">
            <v>186</v>
          </cell>
          <cell r="DU238">
            <v>648.6</v>
          </cell>
          <cell r="DV238">
            <v>194</v>
          </cell>
          <cell r="DW238">
            <v>631.70000000000005</v>
          </cell>
          <cell r="DX238">
            <v>199</v>
          </cell>
          <cell r="DY238">
            <v>620.5</v>
          </cell>
          <cell r="DZ238">
            <v>199</v>
          </cell>
          <cell r="EA238">
            <v>583.6</v>
          </cell>
          <cell r="EB238">
            <v>212</v>
          </cell>
          <cell r="EC238">
            <v>567.20000000000005</v>
          </cell>
          <cell r="ED238">
            <v>217</v>
          </cell>
          <cell r="EE238">
            <v>555</v>
          </cell>
          <cell r="EF238">
            <v>212</v>
          </cell>
          <cell r="EG238">
            <v>547</v>
          </cell>
          <cell r="EH238">
            <v>211</v>
          </cell>
          <cell r="EI238">
            <v>4283.1919561243149</v>
          </cell>
          <cell r="EJ238">
            <v>176</v>
          </cell>
          <cell r="EK238">
            <v>3435.5191956124313</v>
          </cell>
          <cell r="EL238">
            <v>168</v>
          </cell>
          <cell r="EM238">
            <v>542096</v>
          </cell>
          <cell r="EN238">
            <v>689.68956743002548</v>
          </cell>
          <cell r="EO238">
            <v>320358</v>
          </cell>
          <cell r="EP238">
            <v>417.1328125</v>
          </cell>
          <cell r="EQ238">
            <v>-8480</v>
          </cell>
          <cell r="ER238">
            <v>-11.083518494314468</v>
          </cell>
          <cell r="ES238">
            <v>184984</v>
          </cell>
          <cell r="ET238">
            <v>253.05608755129958</v>
          </cell>
          <cell r="EU238">
            <v>181206</v>
          </cell>
          <cell r="EV238">
            <v>252.27063900877073</v>
          </cell>
          <cell r="EW238">
            <v>227413</v>
          </cell>
          <cell r="EX238">
            <v>330.54215116279067</v>
          </cell>
          <cell r="EY238">
            <v>452716</v>
          </cell>
          <cell r="EZ238">
            <v>647.29196454103521</v>
          </cell>
          <cell r="FA238">
            <v>594590</v>
          </cell>
          <cell r="FB238">
            <v>850.14297969688312</v>
          </cell>
          <cell r="FC238">
            <v>671630</v>
          </cell>
          <cell r="FD238">
            <v>998.85484830458063</v>
          </cell>
          <cell r="FE238">
            <v>839592</v>
          </cell>
          <cell r="FF238">
            <v>1294.4680851063829</v>
          </cell>
          <cell r="FG238">
            <v>1288202</v>
          </cell>
          <cell r="FH238">
            <v>2039.2623080576222</v>
          </cell>
          <cell r="FI238">
            <v>1278492</v>
          </cell>
          <cell r="FJ238">
            <v>2060.4222401289285</v>
          </cell>
          <cell r="FK238">
            <v>1350452</v>
          </cell>
          <cell r="FL238">
            <v>2433.2468468468469</v>
          </cell>
          <cell r="FM238">
            <v>1122178</v>
          </cell>
          <cell r="FN238">
            <v>2051.513711151737</v>
          </cell>
          <cell r="FO238">
            <v>0.1099214748119601</v>
          </cell>
          <cell r="FP238">
            <v>6.3630917716264238E-2</v>
          </cell>
          <cell r="FQ238">
            <v>-1.749056221225911E-3</v>
          </cell>
          <cell r="FR238">
            <v>3.705321722855219E-2</v>
          </cell>
          <cell r="FS238">
            <v>3.4862667379031799E-2</v>
          </cell>
          <cell r="FT238">
            <v>4.269710892885574E-2</v>
          </cell>
          <cell r="FU238">
            <v>8.3746780293360509E-2</v>
          </cell>
          <cell r="FV238">
            <v>0.11629173718251244</v>
          </cell>
          <cell r="FW238">
            <v>0.12608472417382618</v>
          </cell>
          <cell r="FX238">
            <v>0.15902225006884843</v>
          </cell>
          <cell r="FY238">
            <v>0.23420934741471972</v>
          </cell>
          <cell r="FZ238">
            <v>0.22373730846113735</v>
          </cell>
          <cell r="GA238">
            <v>0.22389043054474703</v>
          </cell>
          <cell r="GB238">
            <v>0.17408362808537883</v>
          </cell>
          <cell r="GC238">
            <v>4389570</v>
          </cell>
          <cell r="GD238">
            <v>4714270</v>
          </cell>
          <cell r="GE238">
            <v>4856809</v>
          </cell>
          <cell r="GF238">
            <v>4807403</v>
          </cell>
          <cell r="GG238">
            <v>5016503</v>
          </cell>
          <cell r="GH238">
            <v>5098779</v>
          </cell>
          <cell r="GI238">
            <v>4953056</v>
          </cell>
          <cell r="GJ238">
            <v>5112917</v>
          </cell>
          <cell r="GK238">
            <v>5326815</v>
          </cell>
          <cell r="GL238">
            <v>5279714</v>
          </cell>
          <cell r="GM238">
            <v>5500216</v>
          </cell>
          <cell r="GN238">
            <v>5714254.8499999996</v>
          </cell>
          <cell r="GO238">
            <v>5959794</v>
          </cell>
          <cell r="GP238">
            <v>6446200.6700000009</v>
          </cell>
          <cell r="GQ238">
            <v>0.17358889980412789</v>
          </cell>
          <cell r="GR238">
            <v>0.21999560798306131</v>
          </cell>
          <cell r="GS238">
            <v>0.27503071566206233</v>
          </cell>
          <cell r="GT238">
            <v>0.28125415112355773</v>
          </cell>
          <cell r="GU238">
            <v>0.27242302703447541</v>
          </cell>
          <cell r="GV238">
            <v>0.26073142133136035</v>
          </cell>
          <cell r="GW238">
            <v>0.24464061150037833</v>
          </cell>
          <cell r="GX238">
            <v>0.22961398093321941</v>
          </cell>
          <cell r="GY238">
            <v>0.16228755055684502</v>
          </cell>
          <cell r="GZ238">
            <v>13.155555555555555</v>
          </cell>
          <cell r="HA238">
            <v>13.280769230769231</v>
          </cell>
          <cell r="HB238">
            <v>12.59811320754717</v>
          </cell>
          <cell r="HC238">
            <v>13.259615384615385</v>
          </cell>
          <cell r="HD238">
            <v>12.673584905660379</v>
          </cell>
          <cell r="HE238">
            <v>12.472897196261682</v>
          </cell>
          <cell r="HF238">
            <v>12.308108108108108</v>
          </cell>
          <cell r="HG238">
            <v>10.471698113207546</v>
          </cell>
          <cell r="HH238">
            <v>4773</v>
          </cell>
          <cell r="HI238" t="str">
            <v>Y</v>
          </cell>
        </row>
        <row r="239">
          <cell r="A239">
            <v>234</v>
          </cell>
          <cell r="B239">
            <v>4775</v>
          </cell>
          <cell r="C239" t="str">
            <v>Northeast Hamilton</v>
          </cell>
          <cell r="D239">
            <v>11.259132203336357</v>
          </cell>
          <cell r="E239">
            <v>247</v>
          </cell>
          <cell r="F239">
            <v>5.4</v>
          </cell>
          <cell r="G239">
            <v>1</v>
          </cell>
          <cell r="H239">
            <v>2.4163662587547226</v>
          </cell>
          <cell r="I239">
            <v>352</v>
          </cell>
          <cell r="J239">
            <v>0.17489886664121351</v>
          </cell>
          <cell r="K239">
            <v>240</v>
          </cell>
          <cell r="L239">
            <v>3.2678661761482468</v>
          </cell>
          <cell r="M239">
            <v>36</v>
          </cell>
          <cell r="N239">
            <v>0</v>
          </cell>
          <cell r="O239">
            <v>6</v>
          </cell>
          <cell r="P239">
            <v>9.2960385490205036E-2</v>
          </cell>
          <cell r="Q239">
            <v>277</v>
          </cell>
          <cell r="R239">
            <v>0</v>
          </cell>
          <cell r="S239">
            <v>8</v>
          </cell>
          <cell r="T239">
            <v>11.352092588826562</v>
          </cell>
          <cell r="U239">
            <v>272</v>
          </cell>
          <cell r="V239">
            <v>0</v>
          </cell>
          <cell r="W239">
            <v>347</v>
          </cell>
          <cell r="X239">
            <v>0</v>
          </cell>
          <cell r="Y239">
            <v>1</v>
          </cell>
          <cell r="Z239">
            <v>0.24259</v>
          </cell>
          <cell r="AA239">
            <v>212</v>
          </cell>
          <cell r="AB239">
            <v>0.33</v>
          </cell>
          <cell r="AC239">
            <v>1</v>
          </cell>
          <cell r="AD239">
            <v>0.57259000000000004</v>
          </cell>
          <cell r="AE239">
            <v>207</v>
          </cell>
          <cell r="AF239">
            <v>0</v>
          </cell>
          <cell r="AG239">
            <v>19</v>
          </cell>
          <cell r="AH239">
            <v>0</v>
          </cell>
          <cell r="AI239">
            <v>184</v>
          </cell>
          <cell r="AJ239">
            <v>0.57259000000000004</v>
          </cell>
          <cell r="AK239">
            <v>350</v>
          </cell>
          <cell r="AL239">
            <v>11.92468</v>
          </cell>
          <cell r="AM239">
            <v>331</v>
          </cell>
          <cell r="AN239">
            <v>1856554</v>
          </cell>
          <cell r="AO239">
            <v>275</v>
          </cell>
          <cell r="AP239">
            <v>155689974</v>
          </cell>
          <cell r="AQ239">
            <v>224</v>
          </cell>
          <cell r="AR239">
            <v>0.09</v>
          </cell>
          <cell r="AS239">
            <v>9.1406661113881682E-2</v>
          </cell>
          <cell r="AT239">
            <v>0.06</v>
          </cell>
          <cell r="AU239">
            <v>0.15</v>
          </cell>
          <cell r="AV239">
            <v>123168</v>
          </cell>
          <cell r="AW239">
            <v>209</v>
          </cell>
          <cell r="AX239">
            <v>82112</v>
          </cell>
          <cell r="AY239">
            <v>47</v>
          </cell>
          <cell r="AZ239">
            <v>2013</v>
          </cell>
          <cell r="BA239">
            <v>2012</v>
          </cell>
          <cell r="BB239">
            <v>0</v>
          </cell>
          <cell r="BC239">
            <v>267</v>
          </cell>
          <cell r="BD239">
            <v>155689974</v>
          </cell>
          <cell r="BE239">
            <v>236</v>
          </cell>
          <cell r="BF239">
            <v>257</v>
          </cell>
          <cell r="BG239">
            <v>326</v>
          </cell>
          <cell r="BH239">
            <v>605797.56420233462</v>
          </cell>
          <cell r="BI239">
            <v>8</v>
          </cell>
          <cell r="BJ239">
            <v>0</v>
          </cell>
          <cell r="BK239">
            <v>267</v>
          </cell>
          <cell r="BL239">
            <v>605797.56420233462</v>
          </cell>
          <cell r="BM239">
            <v>9</v>
          </cell>
          <cell r="BN239">
            <v>0</v>
          </cell>
          <cell r="BO239">
            <v>267</v>
          </cell>
          <cell r="BP239">
            <v>840726</v>
          </cell>
          <cell r="BQ239">
            <v>227</v>
          </cell>
          <cell r="BR239">
            <v>376204</v>
          </cell>
          <cell r="BS239">
            <v>320</v>
          </cell>
          <cell r="BT239">
            <v>27230</v>
          </cell>
          <cell r="BU239">
            <v>249</v>
          </cell>
          <cell r="BV239">
            <v>508774</v>
          </cell>
          <cell r="BW239">
            <v>88</v>
          </cell>
          <cell r="BX239">
            <v>0</v>
          </cell>
          <cell r="BY239">
            <v>6</v>
          </cell>
          <cell r="BZ239">
            <v>1752934</v>
          </cell>
          <cell r="CA239">
            <v>237</v>
          </cell>
          <cell r="CB239">
            <v>14473</v>
          </cell>
          <cell r="CC239">
            <v>276</v>
          </cell>
          <cell r="CD239">
            <v>0</v>
          </cell>
          <cell r="CE239">
            <v>347</v>
          </cell>
          <cell r="CF239">
            <v>0</v>
          </cell>
          <cell r="CG239">
            <v>2</v>
          </cell>
          <cell r="CH239">
            <v>37769</v>
          </cell>
          <cell r="CI239">
            <v>215</v>
          </cell>
          <cell r="CJ239">
            <v>51378</v>
          </cell>
          <cell r="CK239">
            <v>221</v>
          </cell>
          <cell r="CL239">
            <v>89147</v>
          </cell>
          <cell r="CM239">
            <v>232</v>
          </cell>
          <cell r="CN239">
            <v>0</v>
          </cell>
          <cell r="CO239">
            <v>19</v>
          </cell>
          <cell r="CP239">
            <v>0</v>
          </cell>
          <cell r="CQ239">
            <v>185</v>
          </cell>
          <cell r="CR239">
            <v>1856554</v>
          </cell>
          <cell r="CS239">
            <v>275</v>
          </cell>
          <cell r="CT239">
            <v>257</v>
          </cell>
          <cell r="CU239">
            <v>326</v>
          </cell>
          <cell r="CV239">
            <v>5938</v>
          </cell>
          <cell r="CW239">
            <v>9</v>
          </cell>
          <cell r="CX239">
            <v>1526066</v>
          </cell>
          <cell r="CY239">
            <v>328</v>
          </cell>
          <cell r="CZ239">
            <v>252.1</v>
          </cell>
          <cell r="DA239">
            <v>323</v>
          </cell>
          <cell r="DB239">
            <v>6053</v>
          </cell>
          <cell r="DC239">
            <v>9</v>
          </cell>
          <cell r="DD239">
            <v>1541327</v>
          </cell>
          <cell r="DE239">
            <v>327</v>
          </cell>
          <cell r="DF239">
            <v>15261</v>
          </cell>
          <cell r="DG239">
            <v>257</v>
          </cell>
          <cell r="DH239">
            <v>15366</v>
          </cell>
          <cell r="DI239">
            <v>204</v>
          </cell>
          <cell r="DJ239" t="str">
            <v>101</v>
          </cell>
          <cell r="DK239">
            <v>363.8</v>
          </cell>
          <cell r="DL239">
            <v>363.2</v>
          </cell>
          <cell r="DM239">
            <v>345.2</v>
          </cell>
          <cell r="DN239">
            <v>345.6</v>
          </cell>
          <cell r="DO239">
            <v>337</v>
          </cell>
          <cell r="DP239">
            <v>324</v>
          </cell>
          <cell r="DQ239">
            <v>321</v>
          </cell>
          <cell r="DR239">
            <v>324</v>
          </cell>
          <cell r="DS239">
            <v>315</v>
          </cell>
          <cell r="DT239">
            <v>320</v>
          </cell>
          <cell r="DU239">
            <v>308</v>
          </cell>
          <cell r="DV239">
            <v>321</v>
          </cell>
          <cell r="DW239">
            <v>319.7</v>
          </cell>
          <cell r="DX239">
            <v>313</v>
          </cell>
          <cell r="DY239">
            <v>285.60000000000002</v>
          </cell>
          <cell r="DZ239">
            <v>326</v>
          </cell>
          <cell r="EA239">
            <v>265</v>
          </cell>
          <cell r="EB239">
            <v>328</v>
          </cell>
          <cell r="EC239">
            <v>255</v>
          </cell>
          <cell r="ED239">
            <v>329</v>
          </cell>
          <cell r="EE239">
            <v>257</v>
          </cell>
          <cell r="EF239">
            <v>326</v>
          </cell>
          <cell r="EG239">
            <v>252.1</v>
          </cell>
          <cell r="EH239">
            <v>322</v>
          </cell>
          <cell r="EI239">
            <v>7364.3554145180487</v>
          </cell>
          <cell r="EJ239">
            <v>13</v>
          </cell>
          <cell r="EK239">
            <v>6953.3280444268148</v>
          </cell>
          <cell r="EL239">
            <v>9</v>
          </cell>
          <cell r="EM239">
            <v>2248</v>
          </cell>
          <cell r="EN239">
            <v>6.179219351291918</v>
          </cell>
          <cell r="EO239">
            <v>26619</v>
          </cell>
          <cell r="EP239">
            <v>73.290198237885463</v>
          </cell>
          <cell r="EQ239">
            <v>106784</v>
          </cell>
          <cell r="ER239">
            <v>309.33951332560838</v>
          </cell>
          <cell r="ES239">
            <v>208149</v>
          </cell>
          <cell r="ET239">
            <v>602.28298611111109</v>
          </cell>
          <cell r="EU239">
            <v>341323</v>
          </cell>
          <cell r="EV239">
            <v>1012.8278931750742</v>
          </cell>
          <cell r="EW239">
            <v>318970</v>
          </cell>
          <cell r="EX239">
            <v>984.47530864197529</v>
          </cell>
          <cell r="EY239">
            <v>432803</v>
          </cell>
          <cell r="EZ239">
            <v>1348.2959501557632</v>
          </cell>
          <cell r="FA239">
            <v>442557</v>
          </cell>
          <cell r="FB239">
            <v>1378.6822429906542</v>
          </cell>
          <cell r="FC239">
            <v>449345</v>
          </cell>
          <cell r="FD239">
            <v>1426.4920634920634</v>
          </cell>
          <cell r="FE239">
            <v>471371</v>
          </cell>
          <cell r="FF239">
            <v>1530.4253246753246</v>
          </cell>
          <cell r="FG239">
            <v>670972</v>
          </cell>
          <cell r="FH239">
            <v>2098.7550828902095</v>
          </cell>
          <cell r="FI239">
            <v>774444</v>
          </cell>
          <cell r="FJ239">
            <v>2711.6386554621845</v>
          </cell>
          <cell r="FK239">
            <v>655099</v>
          </cell>
          <cell r="FL239">
            <v>2549.023346303502</v>
          </cell>
          <cell r="FM239">
            <v>363689</v>
          </cell>
          <cell r="FN239">
            <v>1442.6378421261404</v>
          </cell>
          <cell r="FO239">
            <v>1.1058736254059708E-3</v>
          </cell>
          <cell r="FP239">
            <v>1.2539369540906165E-2</v>
          </cell>
          <cell r="FQ239">
            <v>4.9902866433284405E-2</v>
          </cell>
          <cell r="FR239">
            <v>8.6138450377765366E-2</v>
          </cell>
          <cell r="FS239">
            <v>0.13360422932816438</v>
          </cell>
          <cell r="FT239">
            <v>0.11947770969280104</v>
          </cell>
          <cell r="FU239">
            <v>0.16170302593283095</v>
          </cell>
          <cell r="FV239">
            <v>0.18654007460641953</v>
          </cell>
          <cell r="FW239">
            <v>0.19033606433078984</v>
          </cell>
          <cell r="FX239">
            <v>0.18411002285698216</v>
          </cell>
          <cell r="FY239">
            <v>0.25322039207398422</v>
          </cell>
          <cell r="FZ239">
            <v>0.29828303649361099</v>
          </cell>
          <cell r="GA239">
            <v>0.25078554836022521</v>
          </cell>
          <cell r="GB239">
            <v>0.12676901719474176</v>
          </cell>
          <cell r="GC239">
            <v>2030534</v>
          </cell>
          <cell r="GD239">
            <v>2096215</v>
          </cell>
          <cell r="GE239">
            <v>2033053</v>
          </cell>
          <cell r="GF239">
            <v>2208298</v>
          </cell>
          <cell r="GG239">
            <v>2213409</v>
          </cell>
          <cell r="GH239">
            <v>2350733</v>
          </cell>
          <cell r="GI239">
            <v>2243727</v>
          </cell>
          <cell r="GJ239">
            <v>2372450</v>
          </cell>
          <cell r="GK239">
            <v>2360798</v>
          </cell>
          <cell r="GL239">
            <v>2560268</v>
          </cell>
          <cell r="GM239">
            <v>2649755</v>
          </cell>
          <cell r="GN239">
            <v>2596339.4</v>
          </cell>
          <cell r="GO239">
            <v>2702794</v>
          </cell>
          <cell r="GP239">
            <v>2868910.78</v>
          </cell>
          <cell r="GQ239">
            <v>0.22980475203862291</v>
          </cell>
          <cell r="GR239">
            <v>0.27001701079967</v>
          </cell>
          <cell r="GS239">
            <v>0.27564895199975026</v>
          </cell>
          <cell r="GT239">
            <v>0.24774015906583219</v>
          </cell>
          <cell r="GU239">
            <v>0.2238448445200944</v>
          </cell>
          <cell r="GV239">
            <v>0.25302706446712731</v>
          </cell>
          <cell r="GW239">
            <v>0.25813841467769044</v>
          </cell>
          <cell r="GX239">
            <v>0.20631548225338614</v>
          </cell>
          <cell r="GY239">
            <v>7.1181116603730471E-2</v>
          </cell>
          <cell r="GZ239">
            <v>11.312573906188412</v>
          </cell>
          <cell r="HA239">
            <v>10.429906542056075</v>
          </cell>
          <cell r="HB239">
            <v>12.282031842304777</v>
          </cell>
          <cell r="HC239">
            <v>11.090435429847414</v>
          </cell>
          <cell r="HD239">
            <v>10.017699115044248</v>
          </cell>
          <cell r="HE239">
            <v>9.3174061433447104</v>
          </cell>
          <cell r="HF239">
            <v>8.9739130434782606</v>
          </cell>
          <cell r="HG239">
            <v>9.884615384615385</v>
          </cell>
          <cell r="HH239">
            <v>4775</v>
          </cell>
          <cell r="HI239" t="str">
            <v>Y</v>
          </cell>
        </row>
        <row r="240">
          <cell r="A240">
            <v>235</v>
          </cell>
          <cell r="B240">
            <v>4788</v>
          </cell>
          <cell r="C240" t="str">
            <v>Northwood-Kensett</v>
          </cell>
          <cell r="D240">
            <v>9.3319953597451146</v>
          </cell>
          <cell r="E240">
            <v>331</v>
          </cell>
          <cell r="F240">
            <v>5.4</v>
          </cell>
          <cell r="G240">
            <v>1</v>
          </cell>
          <cell r="H240">
            <v>3.5434343787631608</v>
          </cell>
          <cell r="I240">
            <v>292</v>
          </cell>
          <cell r="J240">
            <v>0.38856099610106004</v>
          </cell>
          <cell r="K240">
            <v>180</v>
          </cell>
          <cell r="L240">
            <v>0</v>
          </cell>
          <cell r="M240">
            <v>310</v>
          </cell>
          <cell r="N240">
            <v>0</v>
          </cell>
          <cell r="O240">
            <v>6</v>
          </cell>
          <cell r="P240">
            <v>0.65303445853155839</v>
          </cell>
          <cell r="Q240">
            <v>110</v>
          </cell>
          <cell r="R240">
            <v>0</v>
          </cell>
          <cell r="S240">
            <v>8</v>
          </cell>
          <cell r="T240">
            <v>9.9850298182766739</v>
          </cell>
          <cell r="U240">
            <v>322</v>
          </cell>
          <cell r="V240">
            <v>1.1339300000000001</v>
          </cell>
          <cell r="W240">
            <v>92</v>
          </cell>
          <cell r="X240">
            <v>0</v>
          </cell>
          <cell r="Y240">
            <v>1</v>
          </cell>
          <cell r="Z240">
            <v>0.67</v>
          </cell>
          <cell r="AA240">
            <v>81</v>
          </cell>
          <cell r="AB240">
            <v>0.33</v>
          </cell>
          <cell r="AC240">
            <v>1</v>
          </cell>
          <cell r="AD240">
            <v>1</v>
          </cell>
          <cell r="AE240">
            <v>78</v>
          </cell>
          <cell r="AF240">
            <v>0</v>
          </cell>
          <cell r="AG240">
            <v>19</v>
          </cell>
          <cell r="AH240">
            <v>0.63775000000000004</v>
          </cell>
          <cell r="AI240">
            <v>154</v>
          </cell>
          <cell r="AJ240">
            <v>2.7716800000000004</v>
          </cell>
          <cell r="AK240">
            <v>130</v>
          </cell>
          <cell r="AL240">
            <v>12.75671</v>
          </cell>
          <cell r="AM240">
            <v>302</v>
          </cell>
          <cell r="AN240">
            <v>2565782</v>
          </cell>
          <cell r="AO240">
            <v>195</v>
          </cell>
          <cell r="AP240">
            <v>198424445</v>
          </cell>
          <cell r="AQ240">
            <v>166</v>
          </cell>
          <cell r="AR240">
            <v>0.05</v>
          </cell>
          <cell r="AS240">
            <v>8.4134681062982636E-2</v>
          </cell>
          <cell r="AT240">
            <v>0</v>
          </cell>
          <cell r="AU240">
            <v>0.05</v>
          </cell>
          <cell r="AV240">
            <v>134980</v>
          </cell>
          <cell r="AW240">
            <v>188</v>
          </cell>
          <cell r="AX240">
            <v>0</v>
          </cell>
          <cell r="AY240">
            <v>89</v>
          </cell>
          <cell r="AZ240">
            <v>2013</v>
          </cell>
          <cell r="BA240">
            <v>2015</v>
          </cell>
          <cell r="BB240">
            <v>21089487</v>
          </cell>
          <cell r="BC240">
            <v>81</v>
          </cell>
          <cell r="BD240">
            <v>219513932</v>
          </cell>
          <cell r="BE240">
            <v>153</v>
          </cell>
          <cell r="BF240">
            <v>518.1</v>
          </cell>
          <cell r="BG240">
            <v>231</v>
          </cell>
          <cell r="BH240">
            <v>382984.83883420186</v>
          </cell>
          <cell r="BI240">
            <v>62</v>
          </cell>
          <cell r="BJ240">
            <v>40705.437174290673</v>
          </cell>
          <cell r="BK240">
            <v>26</v>
          </cell>
          <cell r="BL240">
            <v>423690.27600849257</v>
          </cell>
          <cell r="BM240">
            <v>45</v>
          </cell>
          <cell r="BN240">
            <v>9.6073569489885505E-2</v>
          </cell>
          <cell r="BO240">
            <v>44</v>
          </cell>
          <cell r="BP240">
            <v>1071492</v>
          </cell>
          <cell r="BQ240">
            <v>167</v>
          </cell>
          <cell r="BR240">
            <v>703104</v>
          </cell>
          <cell r="BS240">
            <v>208</v>
          </cell>
          <cell r="BT240">
            <v>77100</v>
          </cell>
          <cell r="BU240">
            <v>173</v>
          </cell>
          <cell r="BV240">
            <v>0</v>
          </cell>
          <cell r="BW240">
            <v>310</v>
          </cell>
          <cell r="BX240">
            <v>0</v>
          </cell>
          <cell r="BY240">
            <v>6</v>
          </cell>
          <cell r="BZ240">
            <v>1851696</v>
          </cell>
          <cell r="CA240">
            <v>221</v>
          </cell>
          <cell r="CB240">
            <v>129578</v>
          </cell>
          <cell r="CC240">
            <v>101</v>
          </cell>
          <cell r="CD240">
            <v>225000</v>
          </cell>
          <cell r="CE240">
            <v>118</v>
          </cell>
          <cell r="CF240">
            <v>0</v>
          </cell>
          <cell r="CG240">
            <v>2</v>
          </cell>
          <cell r="CH240">
            <v>147074</v>
          </cell>
          <cell r="CI240">
            <v>105</v>
          </cell>
          <cell r="CJ240">
            <v>72440</v>
          </cell>
          <cell r="CK240">
            <v>143</v>
          </cell>
          <cell r="CL240">
            <v>219514</v>
          </cell>
          <cell r="CM240">
            <v>107</v>
          </cell>
          <cell r="CN240">
            <v>0</v>
          </cell>
          <cell r="CO240">
            <v>19</v>
          </cell>
          <cell r="CP240">
            <v>139994</v>
          </cell>
          <cell r="CQ240">
            <v>150</v>
          </cell>
          <cell r="CR240">
            <v>2565782</v>
          </cell>
          <cell r="CS240">
            <v>195</v>
          </cell>
          <cell r="CT240">
            <v>518.1</v>
          </cell>
          <cell r="CU240">
            <v>231</v>
          </cell>
          <cell r="CV240">
            <v>5894</v>
          </cell>
          <cell r="CW240">
            <v>29</v>
          </cell>
          <cell r="CX240">
            <v>3053681</v>
          </cell>
          <cell r="CY240">
            <v>232</v>
          </cell>
          <cell r="CZ240">
            <v>536</v>
          </cell>
          <cell r="DA240">
            <v>217</v>
          </cell>
          <cell r="DB240">
            <v>6009</v>
          </cell>
          <cell r="DC240">
            <v>29</v>
          </cell>
          <cell r="DD240">
            <v>3220824</v>
          </cell>
          <cell r="DE240">
            <v>216</v>
          </cell>
          <cell r="DF240">
            <v>167143</v>
          </cell>
          <cell r="DG240">
            <v>70</v>
          </cell>
          <cell r="DH240">
            <v>0</v>
          </cell>
          <cell r="DI240">
            <v>223</v>
          </cell>
          <cell r="DJ240" t="str">
            <v>No Guar</v>
          </cell>
          <cell r="DK240">
            <v>603</v>
          </cell>
          <cell r="DL240">
            <v>597</v>
          </cell>
          <cell r="DM240">
            <v>617</v>
          </cell>
          <cell r="DN240">
            <v>600</v>
          </cell>
          <cell r="DO240">
            <v>573.6</v>
          </cell>
          <cell r="DP240">
            <v>574.29999999999995</v>
          </cell>
          <cell r="DQ240">
            <v>547.5</v>
          </cell>
          <cell r="DR240">
            <v>235</v>
          </cell>
          <cell r="DS240">
            <v>530.6</v>
          </cell>
          <cell r="DT240">
            <v>237</v>
          </cell>
          <cell r="DU240">
            <v>541.6</v>
          </cell>
          <cell r="DV240">
            <v>233</v>
          </cell>
          <cell r="DW240">
            <v>550.4</v>
          </cell>
          <cell r="DX240">
            <v>227</v>
          </cell>
          <cell r="DY240">
            <v>540.4</v>
          </cell>
          <cell r="DZ240">
            <v>231</v>
          </cell>
          <cell r="EA240">
            <v>526.79999999999995</v>
          </cell>
          <cell r="EB240">
            <v>233</v>
          </cell>
          <cell r="EC240">
            <v>508.2</v>
          </cell>
          <cell r="ED240">
            <v>236</v>
          </cell>
          <cell r="EE240">
            <v>518.1</v>
          </cell>
          <cell r="EF240">
            <v>229</v>
          </cell>
          <cell r="EG240">
            <v>536</v>
          </cell>
          <cell r="EH240">
            <v>217</v>
          </cell>
          <cell r="EI240">
            <v>4786.9067164179105</v>
          </cell>
          <cell r="EJ240">
            <v>119</v>
          </cell>
          <cell r="EK240">
            <v>3454.6567164179105</v>
          </cell>
          <cell r="EL240">
            <v>164</v>
          </cell>
          <cell r="EM240">
            <v>225097</v>
          </cell>
          <cell r="EN240">
            <v>373.29519071310114</v>
          </cell>
          <cell r="EO240">
            <v>38715</v>
          </cell>
          <cell r="EP240">
            <v>64.849246231155774</v>
          </cell>
          <cell r="EQ240">
            <v>-95817</v>
          </cell>
          <cell r="ER240">
            <v>-155.29497568881686</v>
          </cell>
          <cell r="ES240">
            <v>-300567</v>
          </cell>
          <cell r="ET240">
            <v>-500.94499999999999</v>
          </cell>
          <cell r="EU240">
            <v>-193293</v>
          </cell>
          <cell r="EV240">
            <v>-336.98221757322176</v>
          </cell>
          <cell r="EW240">
            <v>-15298</v>
          </cell>
          <cell r="EX240">
            <v>-26.637645829705733</v>
          </cell>
          <cell r="EY240">
            <v>155832</v>
          </cell>
          <cell r="EZ240">
            <v>284.62465753424658</v>
          </cell>
          <cell r="FA240">
            <v>278161</v>
          </cell>
          <cell r="FB240">
            <v>508.05662100456618</v>
          </cell>
          <cell r="FC240">
            <v>313966</v>
          </cell>
          <cell r="FD240">
            <v>591.71880889558986</v>
          </cell>
          <cell r="FE240">
            <v>385595</v>
          </cell>
          <cell r="FF240">
            <v>711.95531757754793</v>
          </cell>
          <cell r="FG240">
            <v>827752</v>
          </cell>
          <cell r="FH240">
            <v>1503.9098837209303</v>
          </cell>
          <cell r="FI240">
            <v>1033496</v>
          </cell>
          <cell r="FJ240">
            <v>1912.4648408586233</v>
          </cell>
          <cell r="FK240">
            <v>1088669</v>
          </cell>
          <cell r="FL240">
            <v>2101.2719552209996</v>
          </cell>
          <cell r="FM240">
            <v>1159958</v>
          </cell>
          <cell r="FN240">
            <v>2164.1007462686566</v>
          </cell>
          <cell r="FO240">
            <v>7.1835165617208249E-2</v>
          </cell>
          <cell r="FP240">
            <v>1.2128960787882757E-2</v>
          </cell>
          <cell r="FQ240">
            <v>-3.0233708011236867E-2</v>
          </cell>
          <cell r="FR240">
            <v>-9.6156331658677291E-2</v>
          </cell>
          <cell r="FS240">
            <v>-5.9919668157634422E-2</v>
          </cell>
          <cell r="FT240">
            <v>-4.2231319859873072E-3</v>
          </cell>
          <cell r="FU240">
            <v>4.1355667177004389E-2</v>
          </cell>
          <cell r="FV240">
            <v>7.6154704978237286E-2</v>
          </cell>
          <cell r="FW240">
            <v>8.0642062523373317E-2</v>
          </cell>
          <cell r="FX240">
            <v>9.6589804633565188E-2</v>
          </cell>
          <cell r="FY240">
            <v>0.2011983150669282</v>
          </cell>
          <cell r="FZ240">
            <v>0.23864828221560094</v>
          </cell>
          <cell r="GA240">
            <v>0.23270422102892097</v>
          </cell>
          <cell r="GB240">
            <v>0.2410093684897065</v>
          </cell>
          <cell r="GC240">
            <v>2908424</v>
          </cell>
          <cell r="GD240">
            <v>3153232</v>
          </cell>
          <cell r="GE240">
            <v>3265028</v>
          </cell>
          <cell r="GF240">
            <v>3426383</v>
          </cell>
          <cell r="GG240">
            <v>3419162</v>
          </cell>
          <cell r="GH240">
            <v>3637728</v>
          </cell>
          <cell r="GI240">
            <v>3612261</v>
          </cell>
          <cell r="GJ240">
            <v>3652578</v>
          </cell>
          <cell r="GK240">
            <v>3893328</v>
          </cell>
          <cell r="GL240">
            <v>3992088</v>
          </cell>
          <cell r="GM240">
            <v>4114110</v>
          </cell>
          <cell r="GN240">
            <v>4330624.09</v>
          </cell>
          <cell r="GO240">
            <v>4623165</v>
          </cell>
          <cell r="GP240">
            <v>4812916.6399999997</v>
          </cell>
          <cell r="GQ240">
            <v>4.6493559098453013E-2</v>
          </cell>
          <cell r="GR240">
            <v>4.15525648572274E-2</v>
          </cell>
          <cell r="GS240">
            <v>9.8604408932988885E-2</v>
          </cell>
          <cell r="GT240">
            <v>6.0273156684128255E-2</v>
          </cell>
          <cell r="GU240">
            <v>6.7440825710068278E-2</v>
          </cell>
          <cell r="GV240">
            <v>0.11299572801835174</v>
          </cell>
          <cell r="GW240">
            <v>0.14854395870884429</v>
          </cell>
          <cell r="GX240">
            <v>0.19613245987420272</v>
          </cell>
          <cell r="GY240">
            <v>0.2226588273579109</v>
          </cell>
          <cell r="GZ240">
            <v>12.130455185358986</v>
          </cell>
          <cell r="HA240">
            <v>12.039306358381504</v>
          </cell>
          <cell r="HB240">
            <v>12.140538033395178</v>
          </cell>
          <cell r="HC240">
            <v>12.508458192363461</v>
          </cell>
          <cell r="HD240">
            <v>12.206379893668439</v>
          </cell>
          <cell r="HE240">
            <v>11.802018260451707</v>
          </cell>
          <cell r="HF240">
            <v>12.066339066339067</v>
          </cell>
          <cell r="HG240">
            <v>12.048837209302325</v>
          </cell>
          <cell r="HH240">
            <v>4788</v>
          </cell>
          <cell r="HI240" t="str">
            <v>Y</v>
          </cell>
        </row>
        <row r="241">
          <cell r="A241">
            <v>236</v>
          </cell>
          <cell r="B241">
            <v>4797</v>
          </cell>
          <cell r="C241" t="str">
            <v>Norwalk</v>
          </cell>
          <cell r="D241">
            <v>10.946018176931144</v>
          </cell>
          <cell r="E241">
            <v>272</v>
          </cell>
          <cell r="F241">
            <v>5.4</v>
          </cell>
          <cell r="G241">
            <v>1</v>
          </cell>
          <cell r="H241">
            <v>5.5460183866630484</v>
          </cell>
          <cell r="I241">
            <v>55</v>
          </cell>
          <cell r="J241">
            <v>0</v>
          </cell>
          <cell r="K241">
            <v>272</v>
          </cell>
          <cell r="L241">
            <v>0</v>
          </cell>
          <cell r="M241">
            <v>310</v>
          </cell>
          <cell r="N241">
            <v>0</v>
          </cell>
          <cell r="O241">
            <v>6</v>
          </cell>
          <cell r="P241">
            <v>2.1992504888563906</v>
          </cell>
          <cell r="Q241">
            <v>3</v>
          </cell>
          <cell r="R241">
            <v>0</v>
          </cell>
          <cell r="S241">
            <v>8</v>
          </cell>
          <cell r="T241">
            <v>13.145268665787535</v>
          </cell>
          <cell r="U241">
            <v>143</v>
          </cell>
          <cell r="V241">
            <v>1.30358</v>
          </cell>
          <cell r="W241">
            <v>54</v>
          </cell>
          <cell r="X241">
            <v>0</v>
          </cell>
          <cell r="Y241">
            <v>1</v>
          </cell>
          <cell r="Z241">
            <v>1.34</v>
          </cell>
          <cell r="AA241">
            <v>2</v>
          </cell>
          <cell r="AB241">
            <v>0.33</v>
          </cell>
          <cell r="AC241">
            <v>1</v>
          </cell>
          <cell r="AD241">
            <v>1.6700000000000002</v>
          </cell>
          <cell r="AE241">
            <v>2</v>
          </cell>
          <cell r="AF241">
            <v>0</v>
          </cell>
          <cell r="AG241">
            <v>19</v>
          </cell>
          <cell r="AH241">
            <v>4.05</v>
          </cell>
          <cell r="AI241">
            <v>1</v>
          </cell>
          <cell r="AJ241">
            <v>7.0235799999999999</v>
          </cell>
          <cell r="AK241">
            <v>1</v>
          </cell>
          <cell r="AL241">
            <v>20.168849999999999</v>
          </cell>
          <cell r="AM241">
            <v>12</v>
          </cell>
          <cell r="AN241">
            <v>7269460</v>
          </cell>
          <cell r="AO241">
            <v>50</v>
          </cell>
          <cell r="AP241">
            <v>345202606</v>
          </cell>
          <cell r="AQ241">
            <v>70</v>
          </cell>
          <cell r="AR241">
            <v>0</v>
          </cell>
          <cell r="AS241">
            <v>6.0372474876904364E-2</v>
          </cell>
          <cell r="AT241">
            <v>0</v>
          </cell>
          <cell r="AU241">
            <v>0</v>
          </cell>
          <cell r="AV241">
            <v>0</v>
          </cell>
          <cell r="AW241">
            <v>284</v>
          </cell>
          <cell r="AX241">
            <v>0</v>
          </cell>
          <cell r="AY241">
            <v>89</v>
          </cell>
          <cell r="AZ241">
            <v>2013</v>
          </cell>
          <cell r="BA241">
            <v>2014</v>
          </cell>
          <cell r="BB241">
            <v>53692339</v>
          </cell>
          <cell r="BC241">
            <v>35</v>
          </cell>
          <cell r="BD241">
            <v>398894945</v>
          </cell>
          <cell r="BE241">
            <v>61</v>
          </cell>
          <cell r="BF241">
            <v>2303.6</v>
          </cell>
          <cell r="BG241">
            <v>35</v>
          </cell>
          <cell r="BH241">
            <v>149853.53620420213</v>
          </cell>
          <cell r="BI241">
            <v>355</v>
          </cell>
          <cell r="BJ241">
            <v>23308.013109914918</v>
          </cell>
          <cell r="BK241">
            <v>60</v>
          </cell>
          <cell r="BL241">
            <v>173161.54931411703</v>
          </cell>
          <cell r="BM241">
            <v>348</v>
          </cell>
          <cell r="BN241">
            <v>0.13460270598315052</v>
          </cell>
          <cell r="BO241">
            <v>20</v>
          </cell>
          <cell r="BP241">
            <v>1864094</v>
          </cell>
          <cell r="BQ241">
            <v>70</v>
          </cell>
          <cell r="BR241">
            <v>1914500</v>
          </cell>
          <cell r="BS241">
            <v>55</v>
          </cell>
          <cell r="BT241">
            <v>0</v>
          </cell>
          <cell r="BU241">
            <v>272</v>
          </cell>
          <cell r="BV241">
            <v>0</v>
          </cell>
          <cell r="BW241">
            <v>310</v>
          </cell>
          <cell r="BX241">
            <v>0</v>
          </cell>
          <cell r="BY241">
            <v>6</v>
          </cell>
          <cell r="BZ241">
            <v>3778594</v>
          </cell>
          <cell r="CA241">
            <v>83</v>
          </cell>
          <cell r="CB241">
            <v>759187</v>
          </cell>
          <cell r="CC241">
            <v>23</v>
          </cell>
          <cell r="CD241">
            <v>450000</v>
          </cell>
          <cell r="CE241">
            <v>47</v>
          </cell>
          <cell r="CF241">
            <v>0</v>
          </cell>
          <cell r="CG241">
            <v>2</v>
          </cell>
          <cell r="CH241">
            <v>534519</v>
          </cell>
          <cell r="CI241">
            <v>31</v>
          </cell>
          <cell r="CJ241">
            <v>131635</v>
          </cell>
          <cell r="CK241">
            <v>55</v>
          </cell>
          <cell r="CL241">
            <v>666154</v>
          </cell>
          <cell r="CM241">
            <v>34</v>
          </cell>
          <cell r="CN241">
            <v>0</v>
          </cell>
          <cell r="CO241">
            <v>19</v>
          </cell>
          <cell r="CP241">
            <v>1615525</v>
          </cell>
          <cell r="CQ241">
            <v>10</v>
          </cell>
          <cell r="CR241">
            <v>7269460</v>
          </cell>
          <cell r="CS241">
            <v>50</v>
          </cell>
          <cell r="CT241">
            <v>2303.6</v>
          </cell>
          <cell r="CU241">
            <v>35</v>
          </cell>
          <cell r="CV241">
            <v>5768</v>
          </cell>
          <cell r="CW241">
            <v>184</v>
          </cell>
          <cell r="CX241">
            <v>13287165</v>
          </cell>
          <cell r="CY241">
            <v>35</v>
          </cell>
          <cell r="CZ241">
            <v>2329.8000000000002</v>
          </cell>
          <cell r="DA241">
            <v>34</v>
          </cell>
          <cell r="DB241">
            <v>5883</v>
          </cell>
          <cell r="DC241">
            <v>185</v>
          </cell>
          <cell r="DD241">
            <v>13706213</v>
          </cell>
          <cell r="DE241">
            <v>35</v>
          </cell>
          <cell r="DF241">
            <v>419048</v>
          </cell>
          <cell r="DG241">
            <v>29</v>
          </cell>
          <cell r="DH241">
            <v>0</v>
          </cell>
          <cell r="DI241">
            <v>223</v>
          </cell>
          <cell r="DJ241" t="str">
            <v>No Guar</v>
          </cell>
          <cell r="DK241">
            <v>1945.9</v>
          </cell>
          <cell r="DL241">
            <v>1981</v>
          </cell>
          <cell r="DM241">
            <v>1972.3</v>
          </cell>
          <cell r="DN241">
            <v>1999.6</v>
          </cell>
          <cell r="DO241">
            <v>2022.7</v>
          </cell>
          <cell r="DP241">
            <v>2083.9</v>
          </cell>
          <cell r="DQ241">
            <v>2097.1999999999998</v>
          </cell>
          <cell r="DR241">
            <v>39</v>
          </cell>
          <cell r="DS241">
            <v>2160.3000000000002</v>
          </cell>
          <cell r="DT241">
            <v>38</v>
          </cell>
          <cell r="DU241">
            <v>2185.8000000000002</v>
          </cell>
          <cell r="DV241">
            <v>38</v>
          </cell>
          <cell r="DW241">
            <v>2185.5</v>
          </cell>
          <cell r="DX241">
            <v>38</v>
          </cell>
          <cell r="DY241">
            <v>2238</v>
          </cell>
          <cell r="DZ241">
            <v>38</v>
          </cell>
          <cell r="EA241">
            <v>2269.6</v>
          </cell>
          <cell r="EB241">
            <v>37</v>
          </cell>
          <cell r="EC241">
            <v>2329.9</v>
          </cell>
          <cell r="ED241">
            <v>35</v>
          </cell>
          <cell r="EE241">
            <v>2303.6</v>
          </cell>
          <cell r="EF241">
            <v>35</v>
          </cell>
          <cell r="EG241">
            <v>2329.8000000000002</v>
          </cell>
          <cell r="EH241">
            <v>34</v>
          </cell>
          <cell r="EI241">
            <v>3120.2077431539187</v>
          </cell>
          <cell r="EJ241">
            <v>329</v>
          </cell>
          <cell r="EK241">
            <v>1621.853377972358</v>
          </cell>
          <cell r="EL241">
            <v>359</v>
          </cell>
          <cell r="EM241">
            <v>23265</v>
          </cell>
          <cell r="EN241">
            <v>11.95590729225551</v>
          </cell>
          <cell r="EO241">
            <v>33320</v>
          </cell>
          <cell r="EP241">
            <v>16.819787985865723</v>
          </cell>
          <cell r="EQ241">
            <v>380716</v>
          </cell>
          <cell r="ER241">
            <v>193.03148608223901</v>
          </cell>
          <cell r="ES241">
            <v>463510</v>
          </cell>
          <cell r="ET241">
            <v>231.80136027205441</v>
          </cell>
          <cell r="EU241">
            <v>686174</v>
          </cell>
          <cell r="EV241">
            <v>339.23666386513077</v>
          </cell>
          <cell r="EW241">
            <v>-88032</v>
          </cell>
          <cell r="EX241">
            <v>-42.243869667450454</v>
          </cell>
          <cell r="EY241">
            <v>40369</v>
          </cell>
          <cell r="EZ241">
            <v>19.248998664886518</v>
          </cell>
          <cell r="FA241">
            <v>891273</v>
          </cell>
          <cell r="FB241">
            <v>424.98235742895292</v>
          </cell>
          <cell r="FC241">
            <v>2369795</v>
          </cell>
          <cell r="FD241">
            <v>1096.9749571818727</v>
          </cell>
          <cell r="FE241">
            <v>3955073</v>
          </cell>
          <cell r="FF241">
            <v>1809.4395644615242</v>
          </cell>
          <cell r="FG241">
            <v>6079688</v>
          </cell>
          <cell r="FH241">
            <v>2781.8293296728439</v>
          </cell>
          <cell r="FI241">
            <v>8116515</v>
          </cell>
          <cell r="FJ241">
            <v>3626.6823056300268</v>
          </cell>
          <cell r="FK241">
            <v>8765000</v>
          </cell>
          <cell r="FL241">
            <v>3804.9140475777044</v>
          </cell>
          <cell r="FM241">
            <v>9220475</v>
          </cell>
          <cell r="FN241">
            <v>3957.6251180358827</v>
          </cell>
          <cell r="FO241">
            <v>2.4795298900853655E-3</v>
          </cell>
          <cell r="FP241">
            <v>3.1017846153158714E-3</v>
          </cell>
          <cell r="FQ241">
            <v>3.5426682829314493E-2</v>
          </cell>
          <cell r="FR241">
            <v>3.9822492598846571E-2</v>
          </cell>
          <cell r="FS241">
            <v>5.3396963883935097E-2</v>
          </cell>
          <cell r="FT241">
            <v>-6.6216318675962468E-3</v>
          </cell>
          <cell r="FU241">
            <v>2.8131385815520992E-3</v>
          </cell>
          <cell r="FV241">
            <v>6.5221123356470109E-2</v>
          </cell>
          <cell r="FW241">
            <v>0.15430867412834265</v>
          </cell>
          <cell r="FX241">
            <v>0.27437716319506761</v>
          </cell>
          <cell r="FY241">
            <v>0.40970520130597538</v>
          </cell>
          <cell r="FZ241">
            <v>0.5070594134819838</v>
          </cell>
          <cell r="GA241">
            <v>0.45215095145920953</v>
          </cell>
          <cell r="GB241">
            <v>0.4624996896470947</v>
          </cell>
          <cell r="GC241">
            <v>9359562</v>
          </cell>
          <cell r="GD241">
            <v>10708883</v>
          </cell>
          <cell r="GE241">
            <v>10365873</v>
          </cell>
          <cell r="GF241">
            <v>11175892</v>
          </cell>
          <cell r="GG241">
            <v>12164257</v>
          </cell>
          <cell r="GH241">
            <v>13382640</v>
          </cell>
          <cell r="GI241">
            <v>14309795</v>
          </cell>
          <cell r="GJ241">
            <v>13665404</v>
          </cell>
          <cell r="GK241">
            <v>15357497</v>
          </cell>
          <cell r="GL241">
            <v>14414731</v>
          </cell>
          <cell r="GM241">
            <v>14839177</v>
          </cell>
          <cell r="GN241">
            <v>16007029.52</v>
          </cell>
          <cell r="GO241">
            <v>18736634</v>
          </cell>
          <cell r="GP241">
            <v>19936175.539999999</v>
          </cell>
          <cell r="GQ241">
            <v>8.0027637802071484E-3</v>
          </cell>
          <cell r="GR241">
            <v>-5.4507665220675364E-2</v>
          </cell>
          <cell r="GS241">
            <v>5.7000951357737495E-3</v>
          </cell>
          <cell r="GT241">
            <v>7.7711625334913437E-2</v>
          </cell>
          <cell r="GU241">
            <v>0.16899672992905193</v>
          </cell>
          <cell r="GV241">
            <v>0.26493940998036392</v>
          </cell>
          <cell r="GW241">
            <v>0.34940903751836977</v>
          </cell>
          <cell r="GX241">
            <v>0.34033099488374008</v>
          </cell>
          <cell r="GY241">
            <v>0.31047103280302424</v>
          </cell>
          <cell r="GZ241">
            <v>12.459783228750711</v>
          </cell>
          <cell r="HA241">
            <v>12.853126792885829</v>
          </cell>
          <cell r="HB241">
            <v>12.866091954022988</v>
          </cell>
          <cell r="HC241">
            <v>13.619489559164732</v>
          </cell>
          <cell r="HD241">
            <v>13.821965317919075</v>
          </cell>
          <cell r="HE241">
            <v>13.008565310492505</v>
          </cell>
          <cell r="HF241">
            <v>12.874299439551642</v>
          </cell>
          <cell r="HG241">
            <v>12.941573033707865</v>
          </cell>
          <cell r="HH241">
            <v>4797</v>
          </cell>
          <cell r="HI241" t="str">
            <v>Y</v>
          </cell>
        </row>
        <row r="242">
          <cell r="A242">
            <v>237</v>
          </cell>
          <cell r="B242">
            <v>4860</v>
          </cell>
          <cell r="C242" t="str">
            <v>Odebolt-Arthur</v>
          </cell>
          <cell r="D242">
            <v>11.685829030770934</v>
          </cell>
          <cell r="E242">
            <v>211</v>
          </cell>
          <cell r="F242">
            <v>5.4</v>
          </cell>
          <cell r="G242">
            <v>1</v>
          </cell>
          <cell r="H242">
            <v>3.9215640998085708</v>
          </cell>
          <cell r="I242">
            <v>254</v>
          </cell>
          <cell r="J242">
            <v>4.673815857655491E-2</v>
          </cell>
          <cell r="K242">
            <v>270</v>
          </cell>
          <cell r="L242">
            <v>2.3175249925266139</v>
          </cell>
          <cell r="M242">
            <v>108</v>
          </cell>
          <cell r="N242">
            <v>0</v>
          </cell>
          <cell r="O242">
            <v>6</v>
          </cell>
          <cell r="P242">
            <v>0.63703284258210646</v>
          </cell>
          <cell r="Q242">
            <v>112</v>
          </cell>
          <cell r="R242">
            <v>0</v>
          </cell>
          <cell r="S242">
            <v>8</v>
          </cell>
          <cell r="T242">
            <v>12.322861873353041</v>
          </cell>
          <cell r="U242">
            <v>209</v>
          </cell>
          <cell r="V242">
            <v>0.84274000000000004</v>
          </cell>
          <cell r="W242">
            <v>174</v>
          </cell>
          <cell r="X242">
            <v>0</v>
          </cell>
          <cell r="Y242">
            <v>1</v>
          </cell>
          <cell r="Z242">
            <v>0.22509999999999999</v>
          </cell>
          <cell r="AA242">
            <v>215</v>
          </cell>
          <cell r="AB242">
            <v>0.33</v>
          </cell>
          <cell r="AC242">
            <v>1</v>
          </cell>
          <cell r="AD242">
            <v>0.55510000000000004</v>
          </cell>
          <cell r="AE242">
            <v>210</v>
          </cell>
          <cell r="AF242">
            <v>0</v>
          </cell>
          <cell r="AG242">
            <v>19</v>
          </cell>
          <cell r="AH242">
            <v>0</v>
          </cell>
          <cell r="AI242">
            <v>184</v>
          </cell>
          <cell r="AJ242">
            <v>1.39784</v>
          </cell>
          <cell r="AK242">
            <v>283</v>
          </cell>
          <cell r="AL242">
            <v>13.720700000000001</v>
          </cell>
          <cell r="AM242">
            <v>267</v>
          </cell>
          <cell r="AN242">
            <v>1631458</v>
          </cell>
          <cell r="AO242">
            <v>290</v>
          </cell>
          <cell r="AP242">
            <v>118661072</v>
          </cell>
          <cell r="AQ242">
            <v>273</v>
          </cell>
          <cell r="AR242">
            <v>0.05</v>
          </cell>
          <cell r="AS242">
            <v>8.760442744405332E-2</v>
          </cell>
          <cell r="AT242">
            <v>0.03</v>
          </cell>
          <cell r="AU242">
            <v>0.08</v>
          </cell>
          <cell r="AV242">
            <v>92454</v>
          </cell>
          <cell r="AW242">
            <v>245</v>
          </cell>
          <cell r="AX242">
            <v>55473</v>
          </cell>
          <cell r="AY242">
            <v>68</v>
          </cell>
          <cell r="AZ242">
            <v>2013</v>
          </cell>
          <cell r="BA242">
            <v>2011</v>
          </cell>
          <cell r="BB242">
            <v>6026135</v>
          </cell>
          <cell r="BC242">
            <v>160</v>
          </cell>
          <cell r="BD242">
            <v>124687207</v>
          </cell>
          <cell r="BE242">
            <v>267</v>
          </cell>
          <cell r="BF242">
            <v>354.5</v>
          </cell>
          <cell r="BG242">
            <v>289</v>
          </cell>
          <cell r="BH242">
            <v>334727.98871650209</v>
          </cell>
          <cell r="BI242">
            <v>98</v>
          </cell>
          <cell r="BJ242">
            <v>16998.970380818053</v>
          </cell>
          <cell r="BK242">
            <v>88</v>
          </cell>
          <cell r="BL242">
            <v>351726.95909732016</v>
          </cell>
          <cell r="BM242">
            <v>103</v>
          </cell>
          <cell r="BN242">
            <v>4.8330018331391444E-2</v>
          </cell>
          <cell r="BO242">
            <v>110</v>
          </cell>
          <cell r="BP242">
            <v>640770</v>
          </cell>
          <cell r="BQ242">
            <v>275</v>
          </cell>
          <cell r="BR242">
            <v>465337</v>
          </cell>
          <cell r="BS242">
            <v>290</v>
          </cell>
          <cell r="BT242">
            <v>5546</v>
          </cell>
          <cell r="BU242">
            <v>270</v>
          </cell>
          <cell r="BV242">
            <v>275000</v>
          </cell>
          <cell r="BW242">
            <v>204</v>
          </cell>
          <cell r="BX242">
            <v>0</v>
          </cell>
          <cell r="BY242">
            <v>6</v>
          </cell>
          <cell r="BZ242">
            <v>1386653</v>
          </cell>
          <cell r="CA242">
            <v>281</v>
          </cell>
          <cell r="CB242">
            <v>75591</v>
          </cell>
          <cell r="CC242">
            <v>149</v>
          </cell>
          <cell r="CD242">
            <v>100000</v>
          </cell>
          <cell r="CE242">
            <v>248</v>
          </cell>
          <cell r="CF242">
            <v>0</v>
          </cell>
          <cell r="CG242">
            <v>2</v>
          </cell>
          <cell r="CH242">
            <v>28067</v>
          </cell>
          <cell r="CI242">
            <v>225</v>
          </cell>
          <cell r="CJ242">
            <v>41147</v>
          </cell>
          <cell r="CK242">
            <v>249</v>
          </cell>
          <cell r="CL242">
            <v>69214</v>
          </cell>
          <cell r="CM242">
            <v>261</v>
          </cell>
          <cell r="CN242">
            <v>0</v>
          </cell>
          <cell r="CO242">
            <v>19</v>
          </cell>
          <cell r="CP242">
            <v>0</v>
          </cell>
          <cell r="CQ242">
            <v>185</v>
          </cell>
          <cell r="CR242">
            <v>1631458</v>
          </cell>
          <cell r="CS242">
            <v>290</v>
          </cell>
          <cell r="CT242">
            <v>354.5</v>
          </cell>
          <cell r="CU242">
            <v>289</v>
          </cell>
          <cell r="CV242">
            <v>5768</v>
          </cell>
          <cell r="CW242">
            <v>184</v>
          </cell>
          <cell r="CX242">
            <v>2071896</v>
          </cell>
          <cell r="CY242">
            <v>289</v>
          </cell>
          <cell r="CZ242">
            <v>334.4</v>
          </cell>
          <cell r="DA242">
            <v>295</v>
          </cell>
          <cell r="DB242">
            <v>5883</v>
          </cell>
          <cell r="DC242">
            <v>185</v>
          </cell>
          <cell r="DD242">
            <v>2065204</v>
          </cell>
          <cell r="DE242">
            <v>292</v>
          </cell>
          <cell r="DF242">
            <v>-6692</v>
          </cell>
          <cell r="DG242">
            <v>282</v>
          </cell>
          <cell r="DH242">
            <v>97929</v>
          </cell>
          <cell r="DI242">
            <v>91</v>
          </cell>
          <cell r="DJ242" t="str">
            <v>101</v>
          </cell>
          <cell r="DK242">
            <v>508.6</v>
          </cell>
          <cell r="DL242">
            <v>505.6</v>
          </cell>
          <cell r="DM242">
            <v>506.6</v>
          </cell>
          <cell r="DN242">
            <v>501.2</v>
          </cell>
          <cell r="DO242">
            <v>487</v>
          </cell>
          <cell r="DP242">
            <v>452</v>
          </cell>
          <cell r="DQ242">
            <v>439.4</v>
          </cell>
          <cell r="DR242">
            <v>279</v>
          </cell>
          <cell r="DS242">
            <v>432.1</v>
          </cell>
          <cell r="DT242">
            <v>282</v>
          </cell>
          <cell r="DU242">
            <v>406.4</v>
          </cell>
          <cell r="DV242">
            <v>283</v>
          </cell>
          <cell r="DW242">
            <v>384.7</v>
          </cell>
          <cell r="DX242">
            <v>287</v>
          </cell>
          <cell r="DY242">
            <v>381.7</v>
          </cell>
          <cell r="DZ242">
            <v>284</v>
          </cell>
          <cell r="EA242">
            <v>346.7</v>
          </cell>
          <cell r="EB242">
            <v>300</v>
          </cell>
          <cell r="EC242">
            <v>346.3</v>
          </cell>
          <cell r="ED242">
            <v>295</v>
          </cell>
          <cell r="EE242">
            <v>354.5</v>
          </cell>
          <cell r="EF242">
            <v>289</v>
          </cell>
          <cell r="EG242">
            <v>334.4</v>
          </cell>
          <cell r="EH242">
            <v>294</v>
          </cell>
          <cell r="EI242">
            <v>4878.7619617224882</v>
          </cell>
          <cell r="EJ242">
            <v>114</v>
          </cell>
          <cell r="EK242">
            <v>4146.6895933014357</v>
          </cell>
          <cell r="EL242">
            <v>80</v>
          </cell>
          <cell r="EM242">
            <v>256879</v>
          </cell>
          <cell r="EN242">
            <v>505.07078254030671</v>
          </cell>
          <cell r="EO242">
            <v>268141</v>
          </cell>
          <cell r="EP242">
            <v>530.34216772151899</v>
          </cell>
          <cell r="EQ242">
            <v>253736</v>
          </cell>
          <cell r="ER242">
            <v>500.86063955783652</v>
          </cell>
          <cell r="ES242">
            <v>275803</v>
          </cell>
          <cell r="ET242">
            <v>550.28531524341577</v>
          </cell>
          <cell r="EU242">
            <v>227637</v>
          </cell>
          <cell r="EV242">
            <v>467.42710472279259</v>
          </cell>
          <cell r="EW242">
            <v>296694</v>
          </cell>
          <cell r="EX242">
            <v>656.40265486725662</v>
          </cell>
          <cell r="EY242">
            <v>424765</v>
          </cell>
          <cell r="EZ242">
            <v>966.69321802457898</v>
          </cell>
          <cell r="FA242">
            <v>598035</v>
          </cell>
          <cell r="FB242">
            <v>1361.0263996358672</v>
          </cell>
          <cell r="FC242">
            <v>741626</v>
          </cell>
          <cell r="FD242">
            <v>1716.3295533441333</v>
          </cell>
          <cell r="FE242">
            <v>942598</v>
          </cell>
          <cell r="FF242">
            <v>2319.3848425196852</v>
          </cell>
          <cell r="FG242">
            <v>1404169</v>
          </cell>
          <cell r="FH242">
            <v>3650.0363919937613</v>
          </cell>
          <cell r="FI242">
            <v>1228897</v>
          </cell>
          <cell r="FJ242">
            <v>3219.5362850406077</v>
          </cell>
          <cell r="FK242">
            <v>1063022</v>
          </cell>
          <cell r="FL242">
            <v>2998.6516220028207</v>
          </cell>
          <cell r="FM242">
            <v>707577</v>
          </cell>
          <cell r="FN242">
            <v>2115.9599282296654</v>
          </cell>
          <cell r="FO242">
            <v>9.3977245330661222E-2</v>
          </cell>
          <cell r="FP242">
            <v>9.618190055214533E-2</v>
          </cell>
          <cell r="FQ242">
            <v>8.8575828059508088E-2</v>
          </cell>
          <cell r="FR242">
            <v>9.1766553484712118E-2</v>
          </cell>
          <cell r="FS242">
            <v>7.268309987097335E-2</v>
          </cell>
          <cell r="FT242">
            <v>9.4755147045907831E-2</v>
          </cell>
          <cell r="FU242">
            <v>0.12747318506052024</v>
          </cell>
          <cell r="FV242">
            <v>0.20172311378845206</v>
          </cell>
          <cell r="FW242">
            <v>0.24372598482747199</v>
          </cell>
          <cell r="FX242">
            <v>0.3181419606037757</v>
          </cell>
          <cell r="FY242">
            <v>0.45504640493413151</v>
          </cell>
          <cell r="FZ242">
            <v>0.36862575329766972</v>
          </cell>
          <cell r="GA242">
            <v>0.33624965086747766</v>
          </cell>
          <cell r="GB242">
            <v>0.19658031864055037</v>
          </cell>
          <cell r="GC242">
            <v>2476538</v>
          </cell>
          <cell r="GD242">
            <v>2519712</v>
          </cell>
          <cell r="GE242">
            <v>2610883</v>
          </cell>
          <cell r="GF242">
            <v>2729682</v>
          </cell>
          <cell r="GG242">
            <v>2904274</v>
          </cell>
          <cell r="GH242">
            <v>2834471</v>
          </cell>
          <cell r="GI242">
            <v>2907426</v>
          </cell>
          <cell r="GJ242">
            <v>2964633</v>
          </cell>
          <cell r="GK242">
            <v>3042868</v>
          </cell>
          <cell r="GL242">
            <v>2962822</v>
          </cell>
          <cell r="GM242">
            <v>3085771</v>
          </cell>
          <cell r="GN242">
            <v>3333725.3</v>
          </cell>
          <cell r="GO242">
            <v>3327282</v>
          </cell>
          <cell r="GP242">
            <v>3599429.51</v>
          </cell>
          <cell r="GQ242">
            <v>8.7701150005298406E-2</v>
          </cell>
          <cell r="GR242">
            <v>0.10689245049487603</v>
          </cell>
          <cell r="GS242">
            <v>0.13463516030821945</v>
          </cell>
          <cell r="GT242">
            <v>0.1798184633966175</v>
          </cell>
          <cell r="GU242">
            <v>0.24952577817047206</v>
          </cell>
          <cell r="GV242">
            <v>0.28252560285503059</v>
          </cell>
          <cell r="GW242">
            <v>0.22389767852660311</v>
          </cell>
          <cell r="GX242">
            <v>0.14604720054696857</v>
          </cell>
          <cell r="GY242">
            <v>8.5647297313586612E-3</v>
          </cell>
          <cell r="GZ242">
            <v>11.781009879253569</v>
          </cell>
          <cell r="HA242">
            <v>11.307281416924374</v>
          </cell>
          <cell r="HB242">
            <v>11.164520743919883</v>
          </cell>
          <cell r="HC242">
            <v>11.097560975609756</v>
          </cell>
          <cell r="HD242">
            <v>10.362125259720987</v>
          </cell>
          <cell r="HE242">
            <v>10.249926492208175</v>
          </cell>
          <cell r="HF242">
            <v>10.082550526615428</v>
          </cell>
          <cell r="HG242">
            <v>9.3289473684210531</v>
          </cell>
          <cell r="HH242">
            <v>4860</v>
          </cell>
          <cell r="HI242" t="str">
            <v>Y</v>
          </cell>
        </row>
        <row r="243">
          <cell r="A243">
            <v>238</v>
          </cell>
          <cell r="B243">
            <v>4869</v>
          </cell>
          <cell r="C243" t="str">
            <v>Oelwein</v>
          </cell>
          <cell r="D243">
            <v>14.075490150417961</v>
          </cell>
          <cell r="E243">
            <v>59</v>
          </cell>
          <cell r="F243">
            <v>5.4</v>
          </cell>
          <cell r="G243">
            <v>1</v>
          </cell>
          <cell r="H243">
            <v>7.0761749823534146</v>
          </cell>
          <cell r="I243">
            <v>5</v>
          </cell>
          <cell r="J243">
            <v>1.4049746342648746</v>
          </cell>
          <cell r="K243">
            <v>31</v>
          </cell>
          <cell r="L243">
            <v>0.19433965696051977</v>
          </cell>
          <cell r="M243">
            <v>307</v>
          </cell>
          <cell r="N243">
            <v>0</v>
          </cell>
          <cell r="O243">
            <v>6</v>
          </cell>
          <cell r="P243">
            <v>0.32768799539163701</v>
          </cell>
          <cell r="Q243">
            <v>172</v>
          </cell>
          <cell r="R243">
            <v>0</v>
          </cell>
          <cell r="S243">
            <v>8</v>
          </cell>
          <cell r="T243">
            <v>14.403178145809598</v>
          </cell>
          <cell r="U243">
            <v>72</v>
          </cell>
          <cell r="V243">
            <v>1.1859900000000001</v>
          </cell>
          <cell r="W243">
            <v>77</v>
          </cell>
          <cell r="X243">
            <v>0</v>
          </cell>
          <cell r="Y243">
            <v>1</v>
          </cell>
          <cell r="Z243">
            <v>0.39673999999999998</v>
          </cell>
          <cell r="AA243">
            <v>191</v>
          </cell>
          <cell r="AB243">
            <v>0.33</v>
          </cell>
          <cell r="AC243">
            <v>1</v>
          </cell>
          <cell r="AD243">
            <v>0.72673999999999994</v>
          </cell>
          <cell r="AE243">
            <v>181</v>
          </cell>
          <cell r="AF243">
            <v>0</v>
          </cell>
          <cell r="AG243">
            <v>19</v>
          </cell>
          <cell r="AH243">
            <v>0</v>
          </cell>
          <cell r="AI243">
            <v>184</v>
          </cell>
          <cell r="AJ243">
            <v>1.91273</v>
          </cell>
          <cell r="AK243">
            <v>223</v>
          </cell>
          <cell r="AL243">
            <v>16.315909999999999</v>
          </cell>
          <cell r="AM243">
            <v>111</v>
          </cell>
          <cell r="AN243">
            <v>4132098</v>
          </cell>
          <cell r="AO243">
            <v>97</v>
          </cell>
          <cell r="AP243">
            <v>252954033</v>
          </cell>
          <cell r="AQ243">
            <v>106</v>
          </cell>
          <cell r="AR243">
            <v>0.06</v>
          </cell>
          <cell r="AS243">
            <v>5.1567621545967959E-2</v>
          </cell>
          <cell r="AT243">
            <v>0.05</v>
          </cell>
          <cell r="AU243">
            <v>0.11</v>
          </cell>
          <cell r="AV243">
            <v>293989</v>
          </cell>
          <cell r="AW243">
            <v>74</v>
          </cell>
          <cell r="AX243">
            <v>244991</v>
          </cell>
          <cell r="AY243">
            <v>12</v>
          </cell>
          <cell r="AZ243">
            <v>2020</v>
          </cell>
          <cell r="BA243">
            <v>2013</v>
          </cell>
          <cell r="BB243">
            <v>6775170</v>
          </cell>
          <cell r="BC243">
            <v>155</v>
          </cell>
          <cell r="BD243">
            <v>259729203</v>
          </cell>
          <cell r="BE243">
            <v>111</v>
          </cell>
          <cell r="BF243">
            <v>1392.5</v>
          </cell>
          <cell r="BG243">
            <v>74</v>
          </cell>
          <cell r="BH243">
            <v>181654.60179533213</v>
          </cell>
          <cell r="BI243">
            <v>337</v>
          </cell>
          <cell r="BJ243">
            <v>4865.4721723518851</v>
          </cell>
          <cell r="BK243">
            <v>195</v>
          </cell>
          <cell r="BL243">
            <v>186520.07396768403</v>
          </cell>
          <cell r="BM243">
            <v>338</v>
          </cell>
          <cell r="BN243">
            <v>2.6085514919937592E-2</v>
          </cell>
          <cell r="BO243">
            <v>170</v>
          </cell>
          <cell r="BP243">
            <v>1365952</v>
          </cell>
          <cell r="BQ243">
            <v>107</v>
          </cell>
          <cell r="BR243">
            <v>1789947</v>
          </cell>
          <cell r="BS243">
            <v>64</v>
          </cell>
          <cell r="BT243">
            <v>355394</v>
          </cell>
          <cell r="BU243">
            <v>47</v>
          </cell>
          <cell r="BV243">
            <v>49159</v>
          </cell>
          <cell r="BW243">
            <v>304</v>
          </cell>
          <cell r="BX243">
            <v>0</v>
          </cell>
          <cell r="BY243">
            <v>6</v>
          </cell>
          <cell r="BZ243">
            <v>3560452</v>
          </cell>
          <cell r="CA243">
            <v>92</v>
          </cell>
          <cell r="CB243">
            <v>82890</v>
          </cell>
          <cell r="CC243">
            <v>145</v>
          </cell>
          <cell r="CD243">
            <v>300000</v>
          </cell>
          <cell r="CE243">
            <v>78</v>
          </cell>
          <cell r="CF243">
            <v>0</v>
          </cell>
          <cell r="CG243">
            <v>2</v>
          </cell>
          <cell r="CH243">
            <v>103046</v>
          </cell>
          <cell r="CI243">
            <v>144</v>
          </cell>
          <cell r="CJ243">
            <v>85710</v>
          </cell>
          <cell r="CK243">
            <v>100</v>
          </cell>
          <cell r="CL243">
            <v>188756</v>
          </cell>
          <cell r="CM243">
            <v>129</v>
          </cell>
          <cell r="CN243">
            <v>0</v>
          </cell>
          <cell r="CO243">
            <v>19</v>
          </cell>
          <cell r="CP243">
            <v>0</v>
          </cell>
          <cell r="CQ243">
            <v>185</v>
          </cell>
          <cell r="CR243">
            <v>4132098</v>
          </cell>
          <cell r="CS243">
            <v>97</v>
          </cell>
          <cell r="CT243">
            <v>1392.5</v>
          </cell>
          <cell r="CU243">
            <v>74</v>
          </cell>
          <cell r="CV243">
            <v>5809</v>
          </cell>
          <cell r="CW243">
            <v>111</v>
          </cell>
          <cell r="CX243">
            <v>8089033</v>
          </cell>
          <cell r="CY243">
            <v>73</v>
          </cell>
          <cell r="CZ243">
            <v>1305</v>
          </cell>
          <cell r="DA243">
            <v>82</v>
          </cell>
          <cell r="DB243">
            <v>5924</v>
          </cell>
          <cell r="DC243">
            <v>111</v>
          </cell>
          <cell r="DD243">
            <v>8169923</v>
          </cell>
          <cell r="DE243">
            <v>75</v>
          </cell>
          <cell r="DF243">
            <v>80890</v>
          </cell>
          <cell r="DG243">
            <v>133</v>
          </cell>
          <cell r="DH243">
            <v>439103</v>
          </cell>
          <cell r="DI243">
            <v>6</v>
          </cell>
          <cell r="DJ243" t="str">
            <v>101</v>
          </cell>
          <cell r="DK243">
            <v>1677.4</v>
          </cell>
          <cell r="DL243">
            <v>1694.5</v>
          </cell>
          <cell r="DM243">
            <v>1685.1</v>
          </cell>
          <cell r="DN243">
            <v>1638.1</v>
          </cell>
          <cell r="DO243">
            <v>1650.1</v>
          </cell>
          <cell r="DP243">
            <v>1632.4</v>
          </cell>
          <cell r="DQ243">
            <v>1591.1</v>
          </cell>
          <cell r="DR243">
            <v>63</v>
          </cell>
          <cell r="DS243">
            <v>1574.5</v>
          </cell>
          <cell r="DT243">
            <v>63</v>
          </cell>
          <cell r="DU243">
            <v>1521.4</v>
          </cell>
          <cell r="DV243">
            <v>66</v>
          </cell>
          <cell r="DW243">
            <v>1468.5</v>
          </cell>
          <cell r="DX243">
            <v>71</v>
          </cell>
          <cell r="DY243">
            <v>1444.1</v>
          </cell>
          <cell r="DZ243">
            <v>72</v>
          </cell>
          <cell r="EA243">
            <v>1414.9</v>
          </cell>
          <cell r="EB243">
            <v>75</v>
          </cell>
          <cell r="EC243">
            <v>1416.8</v>
          </cell>
          <cell r="ED243">
            <v>73</v>
          </cell>
          <cell r="EE243">
            <v>1392.5</v>
          </cell>
          <cell r="EF243">
            <v>74</v>
          </cell>
          <cell r="EG243">
            <v>1305</v>
          </cell>
          <cell r="EH243">
            <v>82</v>
          </cell>
          <cell r="EI243">
            <v>3166.3586206896553</v>
          </cell>
          <cell r="EJ243">
            <v>328</v>
          </cell>
          <cell r="EK243">
            <v>2728.3157088122607</v>
          </cell>
          <cell r="EL243">
            <v>303</v>
          </cell>
          <cell r="EM243">
            <v>784734</v>
          </cell>
          <cell r="EN243">
            <v>467.82759031834979</v>
          </cell>
          <cell r="EO243">
            <v>635164</v>
          </cell>
          <cell r="EP243">
            <v>374.83859545588672</v>
          </cell>
          <cell r="EQ243">
            <v>691095</v>
          </cell>
          <cell r="ER243">
            <v>410.12106106462528</v>
          </cell>
          <cell r="ES243">
            <v>317224</v>
          </cell>
          <cell r="ET243">
            <v>193.65362309993287</v>
          </cell>
          <cell r="EU243">
            <v>486975</v>
          </cell>
          <cell r="EV243">
            <v>295.11847766802015</v>
          </cell>
          <cell r="EW243">
            <v>404098</v>
          </cell>
          <cell r="EX243">
            <v>247.54839500122517</v>
          </cell>
          <cell r="EY243">
            <v>547656</v>
          </cell>
          <cell r="EZ243">
            <v>344.19961033247444</v>
          </cell>
          <cell r="FA243">
            <v>581773</v>
          </cell>
          <cell r="FB243">
            <v>365.64200867324496</v>
          </cell>
          <cell r="FC243">
            <v>1267790</v>
          </cell>
          <cell r="FD243">
            <v>805.20165131787871</v>
          </cell>
          <cell r="FE243">
            <v>1260469</v>
          </cell>
          <cell r="FF243">
            <v>828.4928355462074</v>
          </cell>
          <cell r="FG243">
            <v>1362860</v>
          </cell>
          <cell r="FH243">
            <v>928.06264896152538</v>
          </cell>
          <cell r="FI243">
            <v>1240413</v>
          </cell>
          <cell r="FJ243">
            <v>858.95228862267163</v>
          </cell>
          <cell r="FK243">
            <v>1030340</v>
          </cell>
          <cell r="FL243">
            <v>739.92100538599641</v>
          </cell>
          <cell r="FM243">
            <v>1112449</v>
          </cell>
          <cell r="FN243">
            <v>852.4513409961686</v>
          </cell>
          <cell r="FO243">
            <v>8.6572232334932983E-2</v>
          </cell>
          <cell r="FP243">
            <v>6.5318639234436968E-2</v>
          </cell>
          <cell r="FQ243">
            <v>6.7765034930475865E-2</v>
          </cell>
          <cell r="FR243">
            <v>3.0782347135532125E-2</v>
          </cell>
          <cell r="FS243">
            <v>4.5374075816798587E-2</v>
          </cell>
          <cell r="FT243">
            <v>3.4666550910754247E-2</v>
          </cell>
          <cell r="FU243">
            <v>4.785131052962821E-2</v>
          </cell>
          <cell r="FV243">
            <v>5.3027226797984869E-2</v>
          </cell>
          <cell r="FW243">
            <v>0.11648822088796001</v>
          </cell>
          <cell r="FX243">
            <v>0.10963731813826819</v>
          </cell>
          <cell r="FY243">
            <v>0.10812984308613169</v>
          </cell>
          <cell r="FZ243">
            <v>0.1009545012955898</v>
          </cell>
          <cell r="GA243">
            <v>8.1897200628190656E-2</v>
          </cell>
          <cell r="GB243">
            <v>8.2789286287362679E-2</v>
          </cell>
          <cell r="GC243">
            <v>8279766</v>
          </cell>
          <cell r="GD243">
            <v>9088921</v>
          </cell>
          <cell r="GE243">
            <v>9507306</v>
          </cell>
          <cell r="GF243">
            <v>9988163</v>
          </cell>
          <cell r="GG243">
            <v>10245475</v>
          </cell>
          <cell r="GH243">
            <v>11252614</v>
          </cell>
          <cell r="GI243">
            <v>10897297</v>
          </cell>
          <cell r="GJ243">
            <v>10971213</v>
          </cell>
          <cell r="GK243">
            <v>10883418</v>
          </cell>
          <cell r="GL243">
            <v>11496715</v>
          </cell>
          <cell r="GM243">
            <v>12603921</v>
          </cell>
          <cell r="GN243">
            <v>12286851.84</v>
          </cell>
          <cell r="GO243">
            <v>12790967</v>
          </cell>
          <cell r="GP243">
            <v>13437113.060000001</v>
          </cell>
          <cell r="GQ243">
            <v>6.3526891817472023E-2</v>
          </cell>
          <cell r="GR243">
            <v>5.6607263679735224E-2</v>
          </cell>
          <cell r="GS243">
            <v>7.5063515708333722E-2</v>
          </cell>
          <cell r="GT243">
            <v>0.10264281823909233</v>
          </cell>
          <cell r="GU243">
            <v>0</v>
          </cell>
          <cell r="GV243">
            <v>0.13401952505661396</v>
          </cell>
          <cell r="GW243">
            <v>0.13105362506207904</v>
          </cell>
          <cell r="GX243">
            <v>0.11474917183057166</v>
          </cell>
          <cell r="GY243">
            <v>9.1813826243543339E-2</v>
          </cell>
          <cell r="GZ243">
            <v>13.116379310344827</v>
          </cell>
          <cell r="HA243">
            <v>12.90701754385965</v>
          </cell>
          <cell r="HB243">
            <v>12.757847533632287</v>
          </cell>
          <cell r="HC243">
            <v>12.524168514412416</v>
          </cell>
          <cell r="HD243">
            <v>12.133566128328242</v>
          </cell>
          <cell r="HE243">
            <v>12.13920704845815</v>
          </cell>
          <cell r="HF243">
            <v>11.902164502164503</v>
          </cell>
          <cell r="HG243">
            <v>13.519417475728156</v>
          </cell>
          <cell r="HH243">
            <v>4869</v>
          </cell>
          <cell r="HI243" t="str">
            <v>Y</v>
          </cell>
        </row>
        <row r="244">
          <cell r="A244">
            <v>239</v>
          </cell>
          <cell r="B244">
            <v>4878</v>
          </cell>
          <cell r="C244" t="str">
            <v>Ogden</v>
          </cell>
          <cell r="D244">
            <v>14.334542204962746</v>
          </cell>
          <cell r="E244">
            <v>47</v>
          </cell>
          <cell r="F244">
            <v>5.4</v>
          </cell>
          <cell r="G244">
            <v>1</v>
          </cell>
          <cell r="H244">
            <v>4.163391112074275</v>
          </cell>
          <cell r="I244">
            <v>226</v>
          </cell>
          <cell r="J244">
            <v>3.038803333248516</v>
          </cell>
          <cell r="K244">
            <v>3</v>
          </cell>
          <cell r="L244">
            <v>1.732347509819927</v>
          </cell>
          <cell r="M244">
            <v>166</v>
          </cell>
          <cell r="N244">
            <v>0</v>
          </cell>
          <cell r="O244">
            <v>6</v>
          </cell>
          <cell r="P244">
            <v>0.53338447252225074</v>
          </cell>
          <cell r="Q244">
            <v>126</v>
          </cell>
          <cell r="R244">
            <v>0</v>
          </cell>
          <cell r="S244">
            <v>8</v>
          </cell>
          <cell r="T244">
            <v>14.867926677484997</v>
          </cell>
          <cell r="U244">
            <v>50</v>
          </cell>
          <cell r="V244">
            <v>0.83740999999999999</v>
          </cell>
          <cell r="W244">
            <v>178</v>
          </cell>
          <cell r="X244">
            <v>0</v>
          </cell>
          <cell r="Y244">
            <v>1</v>
          </cell>
          <cell r="Z244">
            <v>1.34</v>
          </cell>
          <cell r="AA244">
            <v>2</v>
          </cell>
          <cell r="AB244">
            <v>0.33</v>
          </cell>
          <cell r="AC244">
            <v>1</v>
          </cell>
          <cell r="AD244">
            <v>1.6700000000000002</v>
          </cell>
          <cell r="AE244">
            <v>2</v>
          </cell>
          <cell r="AF244">
            <v>0.13500000000000001</v>
          </cell>
          <cell r="AG244">
            <v>1</v>
          </cell>
          <cell r="AH244">
            <v>1.09656</v>
          </cell>
          <cell r="AI244">
            <v>126</v>
          </cell>
          <cell r="AJ244">
            <v>3.7389700000000001</v>
          </cell>
          <cell r="AK244">
            <v>60</v>
          </cell>
          <cell r="AL244">
            <v>18.6069</v>
          </cell>
          <cell r="AM244">
            <v>31</v>
          </cell>
          <cell r="AN244">
            <v>3977298</v>
          </cell>
          <cell r="AO244">
            <v>109</v>
          </cell>
          <cell r="AP244">
            <v>213753879</v>
          </cell>
          <cell r="AQ244">
            <v>150</v>
          </cell>
          <cell r="AR244">
            <v>7.0000000000000007E-2</v>
          </cell>
          <cell r="AS244">
            <v>8.0696949870402879E-2</v>
          </cell>
          <cell r="AT244">
            <v>0</v>
          </cell>
          <cell r="AU244">
            <v>7.0000000000000007E-2</v>
          </cell>
          <cell r="AV244">
            <v>209462</v>
          </cell>
          <cell r="AW244">
            <v>137</v>
          </cell>
          <cell r="AX244">
            <v>0</v>
          </cell>
          <cell r="AY244">
            <v>89</v>
          </cell>
          <cell r="AZ244">
            <v>2018</v>
          </cell>
          <cell r="BA244">
            <v>2011</v>
          </cell>
          <cell r="BB244">
            <v>0</v>
          </cell>
          <cell r="BC244">
            <v>267</v>
          </cell>
          <cell r="BD244">
            <v>213753879</v>
          </cell>
          <cell r="BE244">
            <v>158</v>
          </cell>
          <cell r="BF244">
            <v>699.1</v>
          </cell>
          <cell r="BG244">
            <v>158</v>
          </cell>
          <cell r="BH244">
            <v>305755.79888427979</v>
          </cell>
          <cell r="BI244">
            <v>145</v>
          </cell>
          <cell r="BJ244">
            <v>0</v>
          </cell>
          <cell r="BK244">
            <v>267</v>
          </cell>
          <cell r="BL244">
            <v>305755.79888427979</v>
          </cell>
          <cell r="BM244">
            <v>161</v>
          </cell>
          <cell r="BN244">
            <v>0</v>
          </cell>
          <cell r="BO244">
            <v>267</v>
          </cell>
          <cell r="BP244">
            <v>1154271</v>
          </cell>
          <cell r="BQ244">
            <v>151</v>
          </cell>
          <cell r="BR244">
            <v>889941</v>
          </cell>
          <cell r="BS244">
            <v>155</v>
          </cell>
          <cell r="BT244">
            <v>649556</v>
          </cell>
          <cell r="BU244">
            <v>24</v>
          </cell>
          <cell r="BV244">
            <v>370296</v>
          </cell>
          <cell r="BW244">
            <v>152</v>
          </cell>
          <cell r="BX244">
            <v>0</v>
          </cell>
          <cell r="BY244">
            <v>6</v>
          </cell>
          <cell r="BZ244">
            <v>3064064</v>
          </cell>
          <cell r="CA244">
            <v>112</v>
          </cell>
          <cell r="CB244">
            <v>114013</v>
          </cell>
          <cell r="CC244">
            <v>113</v>
          </cell>
          <cell r="CD244">
            <v>179000</v>
          </cell>
          <cell r="CE244">
            <v>161</v>
          </cell>
          <cell r="CF244">
            <v>0</v>
          </cell>
          <cell r="CG244">
            <v>2</v>
          </cell>
          <cell r="CH244">
            <v>286430</v>
          </cell>
          <cell r="CI244">
            <v>54</v>
          </cell>
          <cell r="CJ244">
            <v>70539</v>
          </cell>
          <cell r="CK244">
            <v>146</v>
          </cell>
          <cell r="CL244">
            <v>356969</v>
          </cell>
          <cell r="CM244">
            <v>64</v>
          </cell>
          <cell r="CN244">
            <v>28857</v>
          </cell>
          <cell r="CO244">
            <v>9</v>
          </cell>
          <cell r="CP244">
            <v>234395</v>
          </cell>
          <cell r="CQ244">
            <v>110</v>
          </cell>
          <cell r="CR244">
            <v>3977298</v>
          </cell>
          <cell r="CS244">
            <v>109</v>
          </cell>
          <cell r="CT244">
            <v>699.1</v>
          </cell>
          <cell r="CU244">
            <v>158</v>
          </cell>
          <cell r="CV244">
            <v>5768</v>
          </cell>
          <cell r="CW244">
            <v>184</v>
          </cell>
          <cell r="CX244">
            <v>4032409</v>
          </cell>
          <cell r="CY244">
            <v>161</v>
          </cell>
          <cell r="CZ244">
            <v>702.5</v>
          </cell>
          <cell r="DA244">
            <v>151</v>
          </cell>
          <cell r="DB244">
            <v>5883</v>
          </cell>
          <cell r="DC244">
            <v>185</v>
          </cell>
          <cell r="DD244">
            <v>4132808</v>
          </cell>
          <cell r="DE244">
            <v>159</v>
          </cell>
          <cell r="DF244">
            <v>100399</v>
          </cell>
          <cell r="DG244">
            <v>108</v>
          </cell>
          <cell r="DH244">
            <v>0</v>
          </cell>
          <cell r="DI244">
            <v>223</v>
          </cell>
          <cell r="DJ244" t="str">
            <v>No Guar</v>
          </cell>
          <cell r="DK244">
            <v>767</v>
          </cell>
          <cell r="DL244">
            <v>757.1</v>
          </cell>
          <cell r="DM244">
            <v>764</v>
          </cell>
          <cell r="DN244">
            <v>753</v>
          </cell>
          <cell r="DO244">
            <v>735</v>
          </cell>
          <cell r="DP244">
            <v>733</v>
          </cell>
          <cell r="DQ244">
            <v>757.8</v>
          </cell>
          <cell r="DR244">
            <v>165</v>
          </cell>
          <cell r="DS244">
            <v>756.7</v>
          </cell>
          <cell r="DT244">
            <v>162</v>
          </cell>
          <cell r="DU244">
            <v>785.5</v>
          </cell>
          <cell r="DV244">
            <v>148</v>
          </cell>
          <cell r="DW244">
            <v>772.6</v>
          </cell>
          <cell r="DX244">
            <v>152</v>
          </cell>
          <cell r="DY244">
            <v>747.3</v>
          </cell>
          <cell r="DZ244">
            <v>153</v>
          </cell>
          <cell r="EA244">
            <v>712.6</v>
          </cell>
          <cell r="EB244">
            <v>164</v>
          </cell>
          <cell r="EC244">
            <v>712.3</v>
          </cell>
          <cell r="ED244">
            <v>158</v>
          </cell>
          <cell r="EE244">
            <v>699.1</v>
          </cell>
          <cell r="EF244">
            <v>158</v>
          </cell>
          <cell r="EG244">
            <v>702.5</v>
          </cell>
          <cell r="EH244">
            <v>151</v>
          </cell>
          <cell r="EI244">
            <v>5661.6341637010673</v>
          </cell>
          <cell r="EJ244">
            <v>56</v>
          </cell>
          <cell r="EK244">
            <v>4361.6569395017796</v>
          </cell>
          <cell r="EL244">
            <v>64</v>
          </cell>
          <cell r="EM244">
            <v>515210</v>
          </cell>
          <cell r="EN244">
            <v>671.7209908735332</v>
          </cell>
          <cell r="EO244">
            <v>479942</v>
          </cell>
          <cell r="EP244">
            <v>633.92154272883374</v>
          </cell>
          <cell r="EQ244">
            <v>265336</v>
          </cell>
          <cell r="ER244">
            <v>347.29842931937173</v>
          </cell>
          <cell r="ES244">
            <v>458967</v>
          </cell>
          <cell r="ET244">
            <v>609.51792828685257</v>
          </cell>
          <cell r="EU244">
            <v>777210</v>
          </cell>
          <cell r="EV244">
            <v>1057.4285714285713</v>
          </cell>
          <cell r="EW244">
            <v>666039</v>
          </cell>
          <cell r="EX244">
            <v>908.64802182810365</v>
          </cell>
          <cell r="EY244">
            <v>543984</v>
          </cell>
          <cell r="EZ244">
            <v>717.84639746635003</v>
          </cell>
          <cell r="FA244">
            <v>403581</v>
          </cell>
          <cell r="FB244">
            <v>532.56927949327007</v>
          </cell>
          <cell r="FC244">
            <v>406379</v>
          </cell>
          <cell r="FD244">
            <v>537.04109951103476</v>
          </cell>
          <cell r="FE244">
            <v>334826</v>
          </cell>
          <cell r="FF244">
            <v>426.25843411839594</v>
          </cell>
          <cell r="FG244">
            <v>747088</v>
          </cell>
          <cell r="FH244">
            <v>966.97903184053837</v>
          </cell>
          <cell r="FI244">
            <v>500759</v>
          </cell>
          <cell r="FJ244">
            <v>670.09099424595217</v>
          </cell>
          <cell r="FK244">
            <v>90256</v>
          </cell>
          <cell r="FL244">
            <v>129.10313259905593</v>
          </cell>
          <cell r="FM244">
            <v>-460630</v>
          </cell>
          <cell r="FN244">
            <v>-655.70106761565842</v>
          </cell>
          <cell r="FO244">
            <v>0.10693629920826747</v>
          </cell>
          <cell r="FP244">
            <v>9.4099632182826312E-2</v>
          </cell>
          <cell r="FQ244">
            <v>5.215282537385043E-2</v>
          </cell>
          <cell r="FR244">
            <v>8.8336220666272364E-2</v>
          </cell>
          <cell r="FS244">
            <v>0.13991448620162442</v>
          </cell>
          <cell r="FT244">
            <v>0.11518251901524366</v>
          </cell>
          <cell r="FU244">
            <v>9.0801246083455148E-2</v>
          </cell>
          <cell r="FV244">
            <v>7.0788371568045017E-2</v>
          </cell>
          <cell r="FW244">
            <v>6.7802415819468068E-2</v>
          </cell>
          <cell r="FX244">
            <v>5.4667932791747025E-2</v>
          </cell>
          <cell r="FY244">
            <v>0.12062559690123995</v>
          </cell>
          <cell r="FZ244">
            <v>7.7493758212420757E-2</v>
          </cell>
          <cell r="GA244">
            <v>1.3897802737923804E-2</v>
          </cell>
          <cell r="GB244">
            <v>-6.4816157285234641E-2</v>
          </cell>
          <cell r="GC244">
            <v>4302705</v>
          </cell>
          <cell r="GD244">
            <v>4620418</v>
          </cell>
          <cell r="GE244">
            <v>4822327</v>
          </cell>
          <cell r="GF244">
            <v>4736716</v>
          </cell>
          <cell r="GG244">
            <v>4777683</v>
          </cell>
          <cell r="GH244">
            <v>5116427</v>
          </cell>
          <cell r="GI244">
            <v>5446947</v>
          </cell>
          <cell r="GJ244">
            <v>5701233</v>
          </cell>
          <cell r="GK244">
            <v>5993577</v>
          </cell>
          <cell r="GL244">
            <v>6124724</v>
          </cell>
          <cell r="GM244">
            <v>6193445</v>
          </cell>
          <cell r="GN244">
            <v>6461926.8899999997</v>
          </cell>
          <cell r="GO244">
            <v>6873526</v>
          </cell>
          <cell r="GP244">
            <v>7106715.6599999983</v>
          </cell>
          <cell r="GQ244">
            <v>0.17078685562278267</v>
          </cell>
          <cell r="GR244">
            <v>0.12144943221683085</v>
          </cell>
          <cell r="GS244">
            <v>0.1033050802164486</v>
          </cell>
          <cell r="GT244">
            <v>6.3238418123735152E-2</v>
          </cell>
          <cell r="GU244">
            <v>2.167082936195969E-2</v>
          </cell>
          <cell r="GV244">
            <v>6.7374534271752148E-2</v>
          </cell>
          <cell r="GW244">
            <v>6.9001819794203667E-2</v>
          </cell>
          <cell r="GX244">
            <v>1.960297690285466E-2</v>
          </cell>
          <cell r="GY244">
            <v>-2.1957376411516703E-2</v>
          </cell>
          <cell r="GZ244">
            <v>13.572123176661263</v>
          </cell>
          <cell r="HA244">
            <v>13.821036106750391</v>
          </cell>
          <cell r="HB244">
            <v>13.246467817896388</v>
          </cell>
          <cell r="HC244">
            <v>13.333870967741936</v>
          </cell>
          <cell r="HD244">
            <v>13.169407894736844</v>
          </cell>
          <cell r="HE244">
            <v>12.773026315789474</v>
          </cell>
          <cell r="HF244">
            <v>12.2831715210356</v>
          </cell>
          <cell r="HG244">
            <v>11.651666666666667</v>
          </cell>
          <cell r="HH244">
            <v>4878</v>
          </cell>
          <cell r="HI244" t="str">
            <v>Y</v>
          </cell>
        </row>
        <row r="245">
          <cell r="A245">
            <v>240</v>
          </cell>
          <cell r="B245">
            <v>4890</v>
          </cell>
          <cell r="C245" t="str">
            <v>Okoboji</v>
          </cell>
          <cell r="D245">
            <v>7.3846352183607573</v>
          </cell>
          <cell r="E245">
            <v>359</v>
          </cell>
          <cell r="F245">
            <v>5.4</v>
          </cell>
          <cell r="G245">
            <v>1</v>
          </cell>
          <cell r="H245">
            <v>1.2638197601082992</v>
          </cell>
          <cell r="I245">
            <v>359</v>
          </cell>
          <cell r="J245">
            <v>0.2254294136621198</v>
          </cell>
          <cell r="K245">
            <v>223</v>
          </cell>
          <cell r="L245">
            <v>0.49538635459210995</v>
          </cell>
          <cell r="M245">
            <v>294</v>
          </cell>
          <cell r="N245">
            <v>0</v>
          </cell>
          <cell r="O245">
            <v>6</v>
          </cell>
          <cell r="P245">
            <v>0.39219737693057344</v>
          </cell>
          <cell r="Q245">
            <v>160</v>
          </cell>
          <cell r="R245">
            <v>0</v>
          </cell>
          <cell r="S245">
            <v>8</v>
          </cell>
          <cell r="T245">
            <v>7.7768325952913306</v>
          </cell>
          <cell r="U245">
            <v>359</v>
          </cell>
          <cell r="V245">
            <v>0.23627000000000001</v>
          </cell>
          <cell r="W245">
            <v>337</v>
          </cell>
          <cell r="X245">
            <v>0</v>
          </cell>
          <cell r="Y245">
            <v>1</v>
          </cell>
          <cell r="Z245">
            <v>0</v>
          </cell>
          <cell r="AA245">
            <v>249</v>
          </cell>
          <cell r="AB245">
            <v>0.33</v>
          </cell>
          <cell r="AC245">
            <v>1</v>
          </cell>
          <cell r="AD245">
            <v>0.33</v>
          </cell>
          <cell r="AE245">
            <v>244</v>
          </cell>
          <cell r="AF245">
            <v>0</v>
          </cell>
          <cell r="AG245">
            <v>19</v>
          </cell>
          <cell r="AH245">
            <v>0</v>
          </cell>
          <cell r="AI245">
            <v>184</v>
          </cell>
          <cell r="AJ245">
            <v>0.56627000000000005</v>
          </cell>
          <cell r="AK245">
            <v>351</v>
          </cell>
          <cell r="AL245">
            <v>8.3430999999999997</v>
          </cell>
          <cell r="AM245">
            <v>359</v>
          </cell>
          <cell r="AN245">
            <v>7613061</v>
          </cell>
          <cell r="AO245">
            <v>43</v>
          </cell>
          <cell r="AP245">
            <v>908381904</v>
          </cell>
          <cell r="AQ245">
            <v>24</v>
          </cell>
          <cell r="AR245">
            <v>0.02</v>
          </cell>
          <cell r="AS245">
            <v>9.4185120670595673E-2</v>
          </cell>
          <cell r="AT245">
            <v>0</v>
          </cell>
          <cell r="AU245">
            <v>0.02</v>
          </cell>
          <cell r="AV245">
            <v>132178</v>
          </cell>
          <cell r="AW245">
            <v>190</v>
          </cell>
          <cell r="AX245">
            <v>0</v>
          </cell>
          <cell r="AY245">
            <v>89</v>
          </cell>
          <cell r="AZ245">
            <v>0</v>
          </cell>
          <cell r="BA245">
            <v>2012</v>
          </cell>
          <cell r="BB245">
            <v>104063412</v>
          </cell>
          <cell r="BC245">
            <v>20</v>
          </cell>
          <cell r="BD245">
            <v>1012445316</v>
          </cell>
          <cell r="BE245">
            <v>24</v>
          </cell>
          <cell r="BF245">
            <v>878.4</v>
          </cell>
          <cell r="BG245">
            <v>125</v>
          </cell>
          <cell r="BH245">
            <v>1034132.4043715848</v>
          </cell>
          <cell r="BI245">
            <v>1</v>
          </cell>
          <cell r="BJ245">
            <v>118469.27595628415</v>
          </cell>
          <cell r="BK245">
            <v>2</v>
          </cell>
          <cell r="BL245">
            <v>1152601.6803278688</v>
          </cell>
          <cell r="BM245">
            <v>1</v>
          </cell>
          <cell r="BN245">
            <v>0.10278422978056427</v>
          </cell>
          <cell r="BO245">
            <v>36</v>
          </cell>
          <cell r="BP245">
            <v>4905262</v>
          </cell>
          <cell r="BQ245">
            <v>24</v>
          </cell>
          <cell r="BR245">
            <v>1148031</v>
          </cell>
          <cell r="BS245">
            <v>115</v>
          </cell>
          <cell r="BT245">
            <v>204776</v>
          </cell>
          <cell r="BU245">
            <v>74</v>
          </cell>
          <cell r="BV245">
            <v>450000</v>
          </cell>
          <cell r="BW245">
            <v>109</v>
          </cell>
          <cell r="BX245">
            <v>0</v>
          </cell>
          <cell r="BY245">
            <v>6</v>
          </cell>
          <cell r="BZ245">
            <v>6708069</v>
          </cell>
          <cell r="CA245">
            <v>38</v>
          </cell>
          <cell r="CB245">
            <v>356265</v>
          </cell>
          <cell r="CC245">
            <v>45</v>
          </cell>
          <cell r="CD245">
            <v>214620</v>
          </cell>
          <cell r="CE245">
            <v>124</v>
          </cell>
          <cell r="CF245">
            <v>0</v>
          </cell>
          <cell r="CG245">
            <v>2</v>
          </cell>
          <cell r="CH245">
            <v>0</v>
          </cell>
          <cell r="CI245">
            <v>249</v>
          </cell>
          <cell r="CJ245">
            <v>334107</v>
          </cell>
          <cell r="CK245">
            <v>23</v>
          </cell>
          <cell r="CL245">
            <v>334107</v>
          </cell>
          <cell r="CM245">
            <v>71</v>
          </cell>
          <cell r="CN245">
            <v>0</v>
          </cell>
          <cell r="CO245">
            <v>19</v>
          </cell>
          <cell r="CP245">
            <v>0</v>
          </cell>
          <cell r="CQ245">
            <v>185</v>
          </cell>
          <cell r="CR245">
            <v>7613061</v>
          </cell>
          <cell r="CS245">
            <v>43</v>
          </cell>
          <cell r="CT245">
            <v>878.4</v>
          </cell>
          <cell r="CU245">
            <v>125</v>
          </cell>
          <cell r="CV245">
            <v>5782</v>
          </cell>
          <cell r="CW245">
            <v>154</v>
          </cell>
          <cell r="CX245">
            <v>5078909</v>
          </cell>
          <cell r="CY245">
            <v>125</v>
          </cell>
          <cell r="CZ245">
            <v>886.2</v>
          </cell>
          <cell r="DA245">
            <v>122</v>
          </cell>
          <cell r="DB245">
            <v>5897</v>
          </cell>
          <cell r="DC245">
            <v>155</v>
          </cell>
          <cell r="DD245">
            <v>5225921</v>
          </cell>
          <cell r="DE245">
            <v>123</v>
          </cell>
          <cell r="DF245">
            <v>147012</v>
          </cell>
          <cell r="DG245">
            <v>76</v>
          </cell>
          <cell r="DH245">
            <v>0</v>
          </cell>
          <cell r="DI245">
            <v>223</v>
          </cell>
          <cell r="DJ245" t="str">
            <v>No Guar</v>
          </cell>
          <cell r="DK245">
            <v>1023.8</v>
          </cell>
          <cell r="DL245">
            <v>1035.2</v>
          </cell>
          <cell r="DM245">
            <v>1040.4000000000001</v>
          </cell>
          <cell r="DN245">
            <v>1047.9000000000001</v>
          </cell>
          <cell r="DO245">
            <v>1032.7</v>
          </cell>
          <cell r="DP245">
            <v>1030</v>
          </cell>
          <cell r="DQ245">
            <v>1005.7</v>
          </cell>
          <cell r="DR245">
            <v>114</v>
          </cell>
          <cell r="DS245">
            <v>991.7</v>
          </cell>
          <cell r="DT245">
            <v>114</v>
          </cell>
          <cell r="DU245">
            <v>997.1</v>
          </cell>
          <cell r="DV245">
            <v>114</v>
          </cell>
          <cell r="DW245">
            <v>938.6</v>
          </cell>
          <cell r="DX245">
            <v>121</v>
          </cell>
          <cell r="DY245">
            <v>948.6</v>
          </cell>
          <cell r="DZ245">
            <v>121</v>
          </cell>
          <cell r="EA245">
            <v>908.5</v>
          </cell>
          <cell r="EB245">
            <v>125</v>
          </cell>
          <cell r="EC245">
            <v>885.1</v>
          </cell>
          <cell r="ED245">
            <v>125</v>
          </cell>
          <cell r="EE245">
            <v>878.4</v>
          </cell>
          <cell r="EF245">
            <v>125</v>
          </cell>
          <cell r="EG245">
            <v>886.2</v>
          </cell>
          <cell r="EH245">
            <v>122</v>
          </cell>
          <cell r="EI245">
            <v>8590.6804333107648</v>
          </cell>
          <cell r="EJ245">
            <v>6</v>
          </cell>
          <cell r="EK245">
            <v>7569.4752877454293</v>
          </cell>
          <cell r="EL245">
            <v>4</v>
          </cell>
          <cell r="EM245">
            <v>284317</v>
          </cell>
          <cell r="EN245">
            <v>277.70756007032622</v>
          </cell>
          <cell r="EO245">
            <v>57252</v>
          </cell>
          <cell r="EP245">
            <v>55.305255023183925</v>
          </cell>
          <cell r="EQ245">
            <v>140846</v>
          </cell>
          <cell r="ER245">
            <v>135.37677816224527</v>
          </cell>
          <cell r="ES245">
            <v>192904</v>
          </cell>
          <cell r="ET245">
            <v>184.0862677736425</v>
          </cell>
          <cell r="EU245">
            <v>437144</v>
          </cell>
          <cell r="EV245">
            <v>423.30202382105159</v>
          </cell>
          <cell r="EW245">
            <v>407055</v>
          </cell>
          <cell r="EX245">
            <v>395.19902912621359</v>
          </cell>
          <cell r="EY245">
            <v>454108</v>
          </cell>
          <cell r="EZ245">
            <v>451.53425474793676</v>
          </cell>
          <cell r="FA245">
            <v>805344</v>
          </cell>
          <cell r="FB245">
            <v>800.77955652779156</v>
          </cell>
          <cell r="FC245">
            <v>628341</v>
          </cell>
          <cell r="FD245">
            <v>633.59987899566397</v>
          </cell>
          <cell r="FE245">
            <v>566390</v>
          </cell>
          <cell r="FF245">
            <v>568.03730819376187</v>
          </cell>
          <cell r="FG245">
            <v>854263</v>
          </cell>
          <cell r="FH245">
            <v>910.14596207116983</v>
          </cell>
          <cell r="FI245">
            <v>412161</v>
          </cell>
          <cell r="FJ245">
            <v>434.49399114484504</v>
          </cell>
          <cell r="FK245">
            <v>427390</v>
          </cell>
          <cell r="FL245">
            <v>486.55510018214937</v>
          </cell>
          <cell r="FM245">
            <v>653923</v>
          </cell>
          <cell r="FN245">
            <v>737.89550891446618</v>
          </cell>
          <cell r="FO245">
            <v>5.2728827201477729E-2</v>
          </cell>
          <cell r="FP245">
            <v>1.035518209471595E-2</v>
          </cell>
          <cell r="FQ245">
            <v>2.4841795510500607E-2</v>
          </cell>
          <cell r="FR245">
            <v>3.2443970978973578E-2</v>
          </cell>
          <cell r="FS245">
            <v>6.799788700451781E-2</v>
          </cell>
          <cell r="FT245">
            <v>5.6298657354716189E-2</v>
          </cell>
          <cell r="FU245">
            <v>5.8134254862177132E-2</v>
          </cell>
          <cell r="FV245">
            <v>0.11748063965610527</v>
          </cell>
          <cell r="FW245">
            <v>8.4401843152573208E-2</v>
          </cell>
          <cell r="FX245">
            <v>7.5499852103522475E-2</v>
          </cell>
          <cell r="FY245">
            <v>0.10537628599052695</v>
          </cell>
          <cell r="FZ245">
            <v>4.9171363839197624E-2</v>
          </cell>
          <cell r="GA245">
            <v>5.0962114254630042E-2</v>
          </cell>
          <cell r="GB245">
            <v>7.2980408977201788E-2</v>
          </cell>
          <cell r="GC245">
            <v>5107743</v>
          </cell>
          <cell r="GD245">
            <v>5471574</v>
          </cell>
          <cell r="GE245">
            <v>5528873</v>
          </cell>
          <cell r="GF245">
            <v>5752854</v>
          </cell>
          <cell r="GG245">
            <v>5991644</v>
          </cell>
          <cell r="GH245">
            <v>6823224</v>
          </cell>
          <cell r="GI245">
            <v>7357259</v>
          </cell>
          <cell r="GJ245">
            <v>6855121</v>
          </cell>
          <cell r="GK245">
            <v>7444636</v>
          </cell>
          <cell r="GL245">
            <v>7501869</v>
          </cell>
          <cell r="GM245">
            <v>8106786</v>
          </cell>
          <cell r="GN245">
            <v>8382134.7999999998</v>
          </cell>
          <cell r="GO245">
            <v>8371197</v>
          </cell>
          <cell r="GP245">
            <v>8960253.9799999986</v>
          </cell>
          <cell r="GQ245">
            <v>2.3689786798947725E-2</v>
          </cell>
          <cell r="GR245">
            <v>8.6401335267816834E-2</v>
          </cell>
          <cell r="GS245">
            <v>0.15024461447041376</v>
          </cell>
          <cell r="GT245">
            <v>0.10474459721788512</v>
          </cell>
          <cell r="GU245">
            <v>0.10472258004029482</v>
          </cell>
          <cell r="GV245">
            <v>0.10535217465758266</v>
          </cell>
          <cell r="GW245">
            <v>0.13251439617044181</v>
          </cell>
          <cell r="GX245">
            <v>0.17439273570705943</v>
          </cell>
          <cell r="GY245">
            <v>0.16005347951329768</v>
          </cell>
          <cell r="GZ245">
            <v>12.655601659751039</v>
          </cell>
          <cell r="HA245">
            <v>12.470668485675308</v>
          </cell>
          <cell r="HB245">
            <v>11.905787348586811</v>
          </cell>
          <cell r="HC245">
            <v>12.508241758241759</v>
          </cell>
          <cell r="HD245">
            <v>11.761776581426648</v>
          </cell>
          <cell r="HE245">
            <v>11.854223433242506</v>
          </cell>
          <cell r="HF245">
            <v>12.258322237017312</v>
          </cell>
          <cell r="HG245">
            <v>11.557894736842105</v>
          </cell>
          <cell r="HH245">
            <v>4890</v>
          </cell>
          <cell r="HI245" t="str">
            <v>Y</v>
          </cell>
        </row>
        <row r="246">
          <cell r="A246">
            <v>241</v>
          </cell>
          <cell r="B246">
            <v>4905</v>
          </cell>
          <cell r="C246" t="str">
            <v>Olin</v>
          </cell>
          <cell r="D246">
            <v>15.167610151568754</v>
          </cell>
          <cell r="E246">
            <v>19</v>
          </cell>
          <cell r="F246">
            <v>5.4</v>
          </cell>
          <cell r="G246">
            <v>1</v>
          </cell>
          <cell r="H246">
            <v>4.9542873839792616</v>
          </cell>
          <cell r="I246">
            <v>118</v>
          </cell>
          <cell r="J246">
            <v>2.6478666475012771</v>
          </cell>
          <cell r="K246">
            <v>5</v>
          </cell>
          <cell r="L246">
            <v>2.1654541562090563</v>
          </cell>
          <cell r="M246">
            <v>121</v>
          </cell>
          <cell r="N246">
            <v>0</v>
          </cell>
          <cell r="O246">
            <v>6</v>
          </cell>
          <cell r="P246">
            <v>0.22519425067164389</v>
          </cell>
          <cell r="Q246">
            <v>205</v>
          </cell>
          <cell r="R246">
            <v>0</v>
          </cell>
          <cell r="S246">
            <v>8</v>
          </cell>
          <cell r="T246">
            <v>15.392804402240397</v>
          </cell>
          <cell r="U246">
            <v>25</v>
          </cell>
          <cell r="V246">
            <v>0.19417000000000001</v>
          </cell>
          <cell r="W246">
            <v>339</v>
          </cell>
          <cell r="X246">
            <v>0</v>
          </cell>
          <cell r="Y246">
            <v>1</v>
          </cell>
          <cell r="Z246">
            <v>0.66998999999999997</v>
          </cell>
          <cell r="AA246">
            <v>155</v>
          </cell>
          <cell r="AB246">
            <v>0.33</v>
          </cell>
          <cell r="AC246">
            <v>1</v>
          </cell>
          <cell r="AD246">
            <v>0.99998999999999993</v>
          </cell>
          <cell r="AE246">
            <v>147</v>
          </cell>
          <cell r="AF246">
            <v>0.13500000000000001</v>
          </cell>
          <cell r="AG246">
            <v>1</v>
          </cell>
          <cell r="AH246">
            <v>0</v>
          </cell>
          <cell r="AI246">
            <v>184</v>
          </cell>
          <cell r="AJ246">
            <v>1.3291599999999999</v>
          </cell>
          <cell r="AK246">
            <v>290</v>
          </cell>
          <cell r="AL246">
            <v>16.721959999999999</v>
          </cell>
          <cell r="AM246">
            <v>90</v>
          </cell>
          <cell r="AN246">
            <v>1205691</v>
          </cell>
          <cell r="AO246">
            <v>328</v>
          </cell>
          <cell r="AP246">
            <v>72102196</v>
          </cell>
          <cell r="AQ246">
            <v>341</v>
          </cell>
          <cell r="AR246">
            <v>0.1</v>
          </cell>
          <cell r="AS246">
            <v>8.4157121889430267E-2</v>
          </cell>
          <cell r="AT246">
            <v>0</v>
          </cell>
          <cell r="AU246">
            <v>0.1</v>
          </cell>
          <cell r="AV246">
            <v>93538</v>
          </cell>
          <cell r="AW246">
            <v>243</v>
          </cell>
          <cell r="AX246">
            <v>0</v>
          </cell>
          <cell r="AY246">
            <v>89</v>
          </cell>
          <cell r="AZ246">
            <v>2014</v>
          </cell>
          <cell r="BA246">
            <v>2013</v>
          </cell>
          <cell r="BB246">
            <v>0</v>
          </cell>
          <cell r="BC246">
            <v>267</v>
          </cell>
          <cell r="BD246">
            <v>72102196</v>
          </cell>
          <cell r="BE246">
            <v>341</v>
          </cell>
          <cell r="BF246">
            <v>228.2</v>
          </cell>
          <cell r="BG246">
            <v>333</v>
          </cell>
          <cell r="BH246">
            <v>315960.54338299739</v>
          </cell>
          <cell r="BI246">
            <v>131</v>
          </cell>
          <cell r="BJ246">
            <v>0</v>
          </cell>
          <cell r="BK246">
            <v>267</v>
          </cell>
          <cell r="BL246">
            <v>315960.54338299739</v>
          </cell>
          <cell r="BM246">
            <v>146</v>
          </cell>
          <cell r="BN246">
            <v>0</v>
          </cell>
          <cell r="BO246">
            <v>267</v>
          </cell>
          <cell r="BP246">
            <v>389352</v>
          </cell>
          <cell r="BQ246">
            <v>341</v>
          </cell>
          <cell r="BR246">
            <v>357215</v>
          </cell>
          <cell r="BS246">
            <v>328</v>
          </cell>
          <cell r="BT246">
            <v>190917</v>
          </cell>
          <cell r="BU246">
            <v>89</v>
          </cell>
          <cell r="BV246">
            <v>156134</v>
          </cell>
          <cell r="BW246">
            <v>261</v>
          </cell>
          <cell r="BX246">
            <v>0</v>
          </cell>
          <cell r="BY246">
            <v>6</v>
          </cell>
          <cell r="BZ246">
            <v>1093618</v>
          </cell>
          <cell r="CA246">
            <v>313</v>
          </cell>
          <cell r="CB246">
            <v>16237</v>
          </cell>
          <cell r="CC246">
            <v>269</v>
          </cell>
          <cell r="CD246">
            <v>14000</v>
          </cell>
          <cell r="CE246">
            <v>343</v>
          </cell>
          <cell r="CF246">
            <v>0</v>
          </cell>
          <cell r="CG246">
            <v>2</v>
          </cell>
          <cell r="CH246">
            <v>48308</v>
          </cell>
          <cell r="CI246">
            <v>202</v>
          </cell>
          <cell r="CJ246">
            <v>23794</v>
          </cell>
          <cell r="CK246">
            <v>312</v>
          </cell>
          <cell r="CL246">
            <v>72102</v>
          </cell>
          <cell r="CM246">
            <v>255</v>
          </cell>
          <cell r="CN246">
            <v>9734</v>
          </cell>
          <cell r="CO246">
            <v>17</v>
          </cell>
          <cell r="CP246">
            <v>0</v>
          </cell>
          <cell r="CQ246">
            <v>185</v>
          </cell>
          <cell r="CR246">
            <v>1205691</v>
          </cell>
          <cell r="CS246">
            <v>328</v>
          </cell>
          <cell r="CT246">
            <v>228.2</v>
          </cell>
          <cell r="CU246">
            <v>333</v>
          </cell>
          <cell r="CV246">
            <v>5780</v>
          </cell>
          <cell r="CW246">
            <v>160</v>
          </cell>
          <cell r="CX246">
            <v>1484792</v>
          </cell>
          <cell r="CY246">
            <v>329</v>
          </cell>
          <cell r="CZ246">
            <v>227.8</v>
          </cell>
          <cell r="DA246">
            <v>333</v>
          </cell>
          <cell r="DB246">
            <v>5895</v>
          </cell>
          <cell r="DC246">
            <v>161</v>
          </cell>
          <cell r="DD246">
            <v>1387621</v>
          </cell>
          <cell r="DE246">
            <v>335</v>
          </cell>
          <cell r="DF246">
            <v>-97171</v>
          </cell>
          <cell r="DG246">
            <v>341</v>
          </cell>
          <cell r="DH246">
            <v>44740</v>
          </cell>
          <cell r="DI246">
            <v>158</v>
          </cell>
          <cell r="DJ246" t="str">
            <v>Scale down</v>
          </cell>
          <cell r="DK246">
            <v>342.2</v>
          </cell>
          <cell r="DL246">
            <v>325.8</v>
          </cell>
          <cell r="DM246">
            <v>325.8</v>
          </cell>
          <cell r="DN246">
            <v>336.8</v>
          </cell>
          <cell r="DO246">
            <v>333.2</v>
          </cell>
          <cell r="DP246">
            <v>329.8</v>
          </cell>
          <cell r="DQ246">
            <v>310.8</v>
          </cell>
          <cell r="DR246">
            <v>327</v>
          </cell>
          <cell r="DS246">
            <v>315.60000000000002</v>
          </cell>
          <cell r="DT246">
            <v>319</v>
          </cell>
          <cell r="DU246">
            <v>325.60000000000002</v>
          </cell>
          <cell r="DV246">
            <v>313</v>
          </cell>
          <cell r="DW246">
            <v>276.2</v>
          </cell>
          <cell r="DX246">
            <v>328</v>
          </cell>
          <cell r="DY246">
            <v>262.60000000000002</v>
          </cell>
          <cell r="DZ246">
            <v>328</v>
          </cell>
          <cell r="EA246">
            <v>255.7</v>
          </cell>
          <cell r="EB246">
            <v>331</v>
          </cell>
          <cell r="EC246">
            <v>264.5</v>
          </cell>
          <cell r="ED246">
            <v>325</v>
          </cell>
          <cell r="EE246">
            <v>228.2</v>
          </cell>
          <cell r="EF246">
            <v>333</v>
          </cell>
          <cell r="EG246">
            <v>227.8</v>
          </cell>
          <cell r="EH246">
            <v>332</v>
          </cell>
          <cell r="EI246">
            <v>5292.7611940298502</v>
          </cell>
          <cell r="EJ246">
            <v>80</v>
          </cell>
          <cell r="EK246">
            <v>4800.781387181738</v>
          </cell>
          <cell r="EL246">
            <v>48</v>
          </cell>
          <cell r="EM246">
            <v>215743</v>
          </cell>
          <cell r="EN246">
            <v>630.45879602571597</v>
          </cell>
          <cell r="EO246">
            <v>223041</v>
          </cell>
          <cell r="EP246">
            <v>684.59484346224679</v>
          </cell>
          <cell r="EQ246">
            <v>241379</v>
          </cell>
          <cell r="ER246">
            <v>740.88090853284223</v>
          </cell>
          <cell r="ES246">
            <v>257860</v>
          </cell>
          <cell r="ET246">
            <v>765.61757719714967</v>
          </cell>
          <cell r="EU246">
            <v>247905</v>
          </cell>
          <cell r="EV246">
            <v>744.01260504201684</v>
          </cell>
          <cell r="EW246">
            <v>255398</v>
          </cell>
          <cell r="EX246">
            <v>774.40266828380834</v>
          </cell>
          <cell r="EY246">
            <v>249579</v>
          </cell>
          <cell r="EZ246">
            <v>803.02123552123544</v>
          </cell>
          <cell r="FA246">
            <v>196619</v>
          </cell>
          <cell r="FB246">
            <v>632.62226512226505</v>
          </cell>
          <cell r="FC246">
            <v>137205</v>
          </cell>
          <cell r="FD246">
            <v>434.74334600760454</v>
          </cell>
          <cell r="FE246">
            <v>131796</v>
          </cell>
          <cell r="FF246">
            <v>404.77886977886976</v>
          </cell>
          <cell r="FG246">
            <v>512293</v>
          </cell>
          <cell r="FH246">
            <v>1854.7900072411296</v>
          </cell>
          <cell r="FI246">
            <v>526781</v>
          </cell>
          <cell r="FJ246">
            <v>2006.0205635948209</v>
          </cell>
          <cell r="FK246">
            <v>479617</v>
          </cell>
          <cell r="FL246">
            <v>2101.7397020157759</v>
          </cell>
          <cell r="FM246">
            <v>359326</v>
          </cell>
          <cell r="FN246">
            <v>1577.3748902546092</v>
          </cell>
          <cell r="FO246">
            <v>0.11736261464645915</v>
          </cell>
          <cell r="FP246">
            <v>0.10878509869335558</v>
          </cell>
          <cell r="FQ246">
            <v>0.11703661179108263</v>
          </cell>
          <cell r="FR246">
            <v>0.11627005169161067</v>
          </cell>
          <cell r="FS246">
            <v>0.10498025784223551</v>
          </cell>
          <cell r="FT246">
            <v>0.10746957249161361</v>
          </cell>
          <cell r="FU246">
            <v>0.10017970443697762</v>
          </cell>
          <cell r="FV246">
            <v>8.3849917181686828E-2</v>
          </cell>
          <cell r="FW246">
            <v>5.6621549904795079E-2</v>
          </cell>
          <cell r="FX246">
            <v>5.4864867227570807E-2</v>
          </cell>
          <cell r="FY246">
            <v>0.21354359237501819</v>
          </cell>
          <cell r="FZ246">
            <v>0.20706251647632246</v>
          </cell>
          <cell r="GA246">
            <v>0.18509183641178464</v>
          </cell>
          <cell r="GB246">
            <v>0.12469213759137449</v>
          </cell>
          <cell r="GC246">
            <v>1622517</v>
          </cell>
          <cell r="GD246">
            <v>1827249</v>
          </cell>
          <cell r="GE246">
            <v>1821044</v>
          </cell>
          <cell r="GF246">
            <v>1959908</v>
          </cell>
          <cell r="GG246">
            <v>2113539</v>
          </cell>
          <cell r="GH246">
            <v>2121070</v>
          </cell>
          <cell r="GI246">
            <v>2241734</v>
          </cell>
          <cell r="GJ246">
            <v>2344892</v>
          </cell>
          <cell r="GK246">
            <v>2423194</v>
          </cell>
          <cell r="GL246">
            <v>2402193</v>
          </cell>
          <cell r="GM246">
            <v>2399009</v>
          </cell>
          <cell r="GN246">
            <v>2544067.41</v>
          </cell>
          <cell r="GO246">
            <v>2638402</v>
          </cell>
          <cell r="GP246">
            <v>2881705.35</v>
          </cell>
          <cell r="GQ246">
            <v>0.14807275007225043</v>
          </cell>
          <cell r="GR246">
            <v>0.11837696990737272</v>
          </cell>
          <cell r="GS246">
            <v>0.1165367096596623</v>
          </cell>
          <cell r="GT246">
            <v>5.5356828169445517E-2</v>
          </cell>
          <cell r="GU246">
            <v>8.706534952377136E-2</v>
          </cell>
          <cell r="GV246">
            <v>0.11574379314673702</v>
          </cell>
          <cell r="GW246">
            <v>0.10226201181943086</v>
          </cell>
          <cell r="GX246">
            <v>0.1064309641206943</v>
          </cell>
          <cell r="GY246">
            <v>5.2903472520713299E-2</v>
          </cell>
          <cell r="GZ246">
            <v>9.6733842946490611</v>
          </cell>
          <cell r="HA246">
            <v>9.8551724137931043</v>
          </cell>
          <cell r="HB246">
            <v>8.9477351916376318</v>
          </cell>
          <cell r="HC246">
            <v>9.3306930693069301</v>
          </cell>
          <cell r="HD246">
            <v>8.425688073394495</v>
          </cell>
          <cell r="HE246">
            <v>8.8007662835249025</v>
          </cell>
          <cell r="HF246">
            <v>7.3882352941176475</v>
          </cell>
          <cell r="HG246">
            <v>8.4518518518518508</v>
          </cell>
          <cell r="HH246">
            <v>4905</v>
          </cell>
          <cell r="HI246" t="str">
            <v>Y</v>
          </cell>
        </row>
        <row r="247">
          <cell r="A247">
            <v>242</v>
          </cell>
          <cell r="B247">
            <v>4978</v>
          </cell>
          <cell r="C247" t="str">
            <v>Orient-Macksburg</v>
          </cell>
          <cell r="D247">
            <v>8.9056091667061779</v>
          </cell>
          <cell r="E247">
            <v>341</v>
          </cell>
          <cell r="F247">
            <v>5.4</v>
          </cell>
          <cell r="G247">
            <v>1</v>
          </cell>
          <cell r="H247">
            <v>3.505604481003481</v>
          </cell>
          <cell r="I247">
            <v>293</v>
          </cell>
          <cell r="J247">
            <v>0</v>
          </cell>
          <cell r="K247">
            <v>272</v>
          </cell>
          <cell r="L247">
            <v>0</v>
          </cell>
          <cell r="M247">
            <v>310</v>
          </cell>
          <cell r="N247">
            <v>0</v>
          </cell>
          <cell r="O247">
            <v>6</v>
          </cell>
          <cell r="P247">
            <v>5.7339997050168137E-2</v>
          </cell>
          <cell r="Q247">
            <v>303</v>
          </cell>
          <cell r="R247">
            <v>0</v>
          </cell>
          <cell r="S247">
            <v>8</v>
          </cell>
          <cell r="T247">
            <v>8.9629491637563454</v>
          </cell>
          <cell r="U247">
            <v>352</v>
          </cell>
          <cell r="V247">
            <v>0</v>
          </cell>
          <cell r="W247">
            <v>347</v>
          </cell>
          <cell r="X247">
            <v>0</v>
          </cell>
          <cell r="Y247">
            <v>1</v>
          </cell>
          <cell r="Z247">
            <v>0.32201999999999997</v>
          </cell>
          <cell r="AA247">
            <v>204</v>
          </cell>
          <cell r="AB247">
            <v>0.33</v>
          </cell>
          <cell r="AC247">
            <v>1</v>
          </cell>
          <cell r="AD247">
            <v>0.65202000000000004</v>
          </cell>
          <cell r="AE247">
            <v>198</v>
          </cell>
          <cell r="AF247">
            <v>0</v>
          </cell>
          <cell r="AG247">
            <v>19</v>
          </cell>
          <cell r="AH247">
            <v>0.62439</v>
          </cell>
          <cell r="AI247">
            <v>155</v>
          </cell>
          <cell r="AJ247">
            <v>1.27641</v>
          </cell>
          <cell r="AK247">
            <v>297</v>
          </cell>
          <cell r="AL247">
            <v>10.23936</v>
          </cell>
          <cell r="AM247">
            <v>357</v>
          </cell>
          <cell r="AN247">
            <v>1052659</v>
          </cell>
          <cell r="AO247">
            <v>340</v>
          </cell>
          <cell r="AP247">
            <v>102738059</v>
          </cell>
          <cell r="AQ247">
            <v>297</v>
          </cell>
          <cell r="AR247">
            <v>0.15</v>
          </cell>
          <cell r="AS247">
            <v>9.2776917180619561E-2</v>
          </cell>
          <cell r="AT247">
            <v>0.05</v>
          </cell>
          <cell r="AU247">
            <v>0.2</v>
          </cell>
          <cell r="AV247">
            <v>107814</v>
          </cell>
          <cell r="AW247">
            <v>228</v>
          </cell>
          <cell r="AX247">
            <v>35938</v>
          </cell>
          <cell r="AY247">
            <v>78</v>
          </cell>
          <cell r="AZ247">
            <v>2013</v>
          </cell>
          <cell r="BA247">
            <v>2011</v>
          </cell>
          <cell r="BB247">
            <v>538148</v>
          </cell>
          <cell r="BC247">
            <v>245</v>
          </cell>
          <cell r="BD247">
            <v>103276207</v>
          </cell>
          <cell r="BE247">
            <v>300</v>
          </cell>
          <cell r="BF247">
            <v>215</v>
          </cell>
          <cell r="BG247">
            <v>338</v>
          </cell>
          <cell r="BH247">
            <v>477851.43720930233</v>
          </cell>
          <cell r="BI247">
            <v>22</v>
          </cell>
          <cell r="BJ247">
            <v>2503.013953488372</v>
          </cell>
          <cell r="BK247">
            <v>226</v>
          </cell>
          <cell r="BL247">
            <v>480354.4511627907</v>
          </cell>
          <cell r="BM247">
            <v>25</v>
          </cell>
          <cell r="BN247">
            <v>5.2107645665182105E-3</v>
          </cell>
          <cell r="BO247">
            <v>238</v>
          </cell>
          <cell r="BP247">
            <v>554786</v>
          </cell>
          <cell r="BQ247">
            <v>297</v>
          </cell>
          <cell r="BR247">
            <v>360159</v>
          </cell>
          <cell r="BS247">
            <v>327</v>
          </cell>
          <cell r="BT247">
            <v>0</v>
          </cell>
          <cell r="BU247">
            <v>272</v>
          </cell>
          <cell r="BV247">
            <v>0</v>
          </cell>
          <cell r="BW247">
            <v>310</v>
          </cell>
          <cell r="BX247">
            <v>0</v>
          </cell>
          <cell r="BY247">
            <v>6</v>
          </cell>
          <cell r="BZ247">
            <v>914945</v>
          </cell>
          <cell r="CA247">
            <v>334</v>
          </cell>
          <cell r="CB247">
            <v>5891</v>
          </cell>
          <cell r="CC247">
            <v>318</v>
          </cell>
          <cell r="CD247">
            <v>0</v>
          </cell>
          <cell r="CE247">
            <v>347</v>
          </cell>
          <cell r="CF247">
            <v>0</v>
          </cell>
          <cell r="CG247">
            <v>2</v>
          </cell>
          <cell r="CH247">
            <v>33257</v>
          </cell>
          <cell r="CI247">
            <v>218</v>
          </cell>
          <cell r="CJ247">
            <v>34081</v>
          </cell>
          <cell r="CK247">
            <v>279</v>
          </cell>
          <cell r="CL247">
            <v>67338</v>
          </cell>
          <cell r="CM247">
            <v>266</v>
          </cell>
          <cell r="CN247">
            <v>0</v>
          </cell>
          <cell r="CO247">
            <v>19</v>
          </cell>
          <cell r="CP247">
            <v>64485</v>
          </cell>
          <cell r="CQ247">
            <v>171</v>
          </cell>
          <cell r="CR247">
            <v>1052659</v>
          </cell>
          <cell r="CS247">
            <v>340</v>
          </cell>
          <cell r="CT247">
            <v>215</v>
          </cell>
          <cell r="CU247">
            <v>338</v>
          </cell>
          <cell r="CV247">
            <v>5768</v>
          </cell>
          <cell r="CW247">
            <v>184</v>
          </cell>
          <cell r="CX247">
            <v>1335540</v>
          </cell>
          <cell r="CY247">
            <v>338</v>
          </cell>
          <cell r="CZ247">
            <v>212</v>
          </cell>
          <cell r="DA247">
            <v>340</v>
          </cell>
          <cell r="DB247">
            <v>5883</v>
          </cell>
          <cell r="DC247">
            <v>185</v>
          </cell>
          <cell r="DD247">
            <v>1316638</v>
          </cell>
          <cell r="DE247">
            <v>338</v>
          </cell>
          <cell r="DF247">
            <v>-18902</v>
          </cell>
          <cell r="DG247">
            <v>300</v>
          </cell>
          <cell r="DH247">
            <v>69442</v>
          </cell>
          <cell r="DI247">
            <v>118</v>
          </cell>
          <cell r="DJ247" t="str">
            <v>Scale down</v>
          </cell>
          <cell r="DK247">
            <v>381</v>
          </cell>
          <cell r="DL247">
            <v>378</v>
          </cell>
          <cell r="DM247">
            <v>358.6</v>
          </cell>
          <cell r="DN247">
            <v>346.4</v>
          </cell>
          <cell r="DO247">
            <v>331.4</v>
          </cell>
          <cell r="DP247">
            <v>312.60000000000002</v>
          </cell>
          <cell r="DQ247">
            <v>304.60000000000002</v>
          </cell>
          <cell r="DR247">
            <v>329</v>
          </cell>
          <cell r="DS247">
            <v>305.60000000000002</v>
          </cell>
          <cell r="DT247">
            <v>327</v>
          </cell>
          <cell r="DU247">
            <v>305.8</v>
          </cell>
          <cell r="DV247">
            <v>322</v>
          </cell>
          <cell r="DW247">
            <v>286.7</v>
          </cell>
          <cell r="DX247">
            <v>325</v>
          </cell>
          <cell r="DY247">
            <v>262.60000000000002</v>
          </cell>
          <cell r="DZ247">
            <v>328</v>
          </cell>
          <cell r="EA247">
            <v>253.1</v>
          </cell>
          <cell r="EB247">
            <v>332</v>
          </cell>
          <cell r="EC247">
            <v>231</v>
          </cell>
          <cell r="ED247">
            <v>336</v>
          </cell>
          <cell r="EE247">
            <v>215</v>
          </cell>
          <cell r="EF247">
            <v>338</v>
          </cell>
          <cell r="EG247">
            <v>212</v>
          </cell>
          <cell r="EH247">
            <v>339</v>
          </cell>
          <cell r="EI247">
            <v>4965.3726415094343</v>
          </cell>
          <cell r="EJ247">
            <v>104</v>
          </cell>
          <cell r="EK247">
            <v>4315.7783018867922</v>
          </cell>
          <cell r="EL247">
            <v>68</v>
          </cell>
          <cell r="EM247">
            <v>224478</v>
          </cell>
          <cell r="EN247">
            <v>589.18110236220468</v>
          </cell>
          <cell r="EO247">
            <v>235112</v>
          </cell>
          <cell r="EP247">
            <v>621.98941798941803</v>
          </cell>
          <cell r="EQ247">
            <v>358249</v>
          </cell>
          <cell r="ER247">
            <v>999.02119353039598</v>
          </cell>
          <cell r="ES247">
            <v>346617</v>
          </cell>
          <cell r="ET247">
            <v>1000.6264434180139</v>
          </cell>
          <cell r="EU247">
            <v>118986</v>
          </cell>
          <cell r="EV247">
            <v>359.04043452021727</v>
          </cell>
          <cell r="EW247">
            <v>13452</v>
          </cell>
          <cell r="EX247">
            <v>43.032629558541267</v>
          </cell>
          <cell r="EY247">
            <v>-42569</v>
          </cell>
          <cell r="EZ247">
            <v>-139.7537754432042</v>
          </cell>
          <cell r="FA247">
            <v>8152</v>
          </cell>
          <cell r="FB247">
            <v>26.76296782665791</v>
          </cell>
          <cell r="FC247">
            <v>27610</v>
          </cell>
          <cell r="FD247">
            <v>90.346858638743456</v>
          </cell>
          <cell r="FE247">
            <v>11751</v>
          </cell>
          <cell r="FF247">
            <v>38.427076520601702</v>
          </cell>
          <cell r="FG247">
            <v>-179303</v>
          </cell>
          <cell r="FH247">
            <v>-625.40286013254274</v>
          </cell>
          <cell r="FI247">
            <v>-110549</v>
          </cell>
          <cell r="FJ247">
            <v>-420.97867479055594</v>
          </cell>
          <cell r="FK247">
            <v>65490</v>
          </cell>
          <cell r="FL247">
            <v>304.60465116279067</v>
          </cell>
          <cell r="FM247">
            <v>200873</v>
          </cell>
          <cell r="FN247">
            <v>947.5141509433962</v>
          </cell>
          <cell r="FO247">
            <v>9.5884220310140031E-2</v>
          </cell>
          <cell r="FP247">
            <v>9.2621832266522958E-2</v>
          </cell>
          <cell r="FQ247">
            <v>0.13400907261722225</v>
          </cell>
          <cell r="FR247">
            <v>0.11982982648344366</v>
          </cell>
          <cell r="FS247">
            <v>4.0553210880036647E-2</v>
          </cell>
          <cell r="FT247">
            <v>5.0338716093308493E-3</v>
          </cell>
          <cell r="FU247">
            <v>-1.7210241971902619E-2</v>
          </cell>
          <cell r="FV247">
            <v>3.0782685268189234E-3</v>
          </cell>
          <cell r="FW247">
            <v>1.0631456944717194E-2</v>
          </cell>
          <cell r="FX247">
            <v>4.5341140863515098E-3</v>
          </cell>
          <cell r="FY247">
            <v>-6.24630296814613E-2</v>
          </cell>
          <cell r="FZ247">
            <v>-4.0828777085591302E-2</v>
          </cell>
          <cell r="GA247">
            <v>2.4206398635659512E-2</v>
          </cell>
          <cell r="GB247">
            <v>7.8689440150799428E-2</v>
          </cell>
          <cell r="GC247">
            <v>2116658</v>
          </cell>
          <cell r="GD247">
            <v>2303296</v>
          </cell>
          <cell r="GE247">
            <v>2315070</v>
          </cell>
          <cell r="GF247">
            <v>2545960</v>
          </cell>
          <cell r="GG247">
            <v>2815085</v>
          </cell>
          <cell r="GH247">
            <v>2658845</v>
          </cell>
          <cell r="GI247">
            <v>2516038</v>
          </cell>
          <cell r="GJ247">
            <v>2648242</v>
          </cell>
          <cell r="GK247">
            <v>2597010</v>
          </cell>
          <cell r="GL247">
            <v>2591686</v>
          </cell>
          <cell r="GM247">
            <v>2870546</v>
          </cell>
          <cell r="GN247">
            <v>2707624.57</v>
          </cell>
          <cell r="GO247">
            <v>2529444</v>
          </cell>
          <cell r="GP247">
            <v>2552731.34</v>
          </cell>
          <cell r="GQ247">
            <v>-6.8725007709116534E-2</v>
          </cell>
          <cell r="GR247">
            <v>-8.1755345410352814E-2</v>
          </cell>
          <cell r="GS247">
            <v>-2.8583292125458161E-2</v>
          </cell>
          <cell r="GT247">
            <v>2.6134936880525737E-2</v>
          </cell>
          <cell r="GU247">
            <v>0.14459291547619926</v>
          </cell>
          <cell r="GV247">
            <v>0.11211342686726858</v>
          </cell>
          <cell r="GW247">
            <v>5.7845677534943914E-2</v>
          </cell>
          <cell r="GX247">
            <v>0.14921469342453383</v>
          </cell>
          <cell r="GY247">
            <v>0.24299975340397978</v>
          </cell>
          <cell r="GZ247">
            <v>9.4805970149253742</v>
          </cell>
          <cell r="HA247">
            <v>10.221498371335505</v>
          </cell>
          <cell r="HB247">
            <v>10.910045502275112</v>
          </cell>
          <cell r="HC247">
            <v>9.381843871423527</v>
          </cell>
          <cell r="HD247">
            <v>8.5699115044247787</v>
          </cell>
          <cell r="HE247">
            <v>8.0289330922242321</v>
          </cell>
          <cell r="HF247">
            <v>10.106436898124683</v>
          </cell>
          <cell r="HG247">
            <v>6.935483870967742</v>
          </cell>
          <cell r="HH247">
            <v>4978</v>
          </cell>
          <cell r="HI247" t="str">
            <v>Y</v>
          </cell>
        </row>
        <row r="248">
          <cell r="A248">
            <v>243</v>
          </cell>
          <cell r="B248">
            <v>4995</v>
          </cell>
          <cell r="C248" t="str">
            <v>Osage</v>
          </cell>
          <cell r="D248">
            <v>13.329897005250608</v>
          </cell>
          <cell r="E248">
            <v>98</v>
          </cell>
          <cell r="F248">
            <v>5.4</v>
          </cell>
          <cell r="G248">
            <v>1</v>
          </cell>
          <cell r="H248">
            <v>4.838574855843027</v>
          </cell>
          <cell r="I248">
            <v>134</v>
          </cell>
          <cell r="J248">
            <v>1.59552161335061</v>
          </cell>
          <cell r="K248">
            <v>22</v>
          </cell>
          <cell r="L248">
            <v>1.495801512516197</v>
          </cell>
          <cell r="M248">
            <v>200</v>
          </cell>
          <cell r="N248">
            <v>0</v>
          </cell>
          <cell r="O248">
            <v>6</v>
          </cell>
          <cell r="P248">
            <v>1.1987632537587138</v>
          </cell>
          <cell r="Q248">
            <v>53</v>
          </cell>
          <cell r="R248">
            <v>0</v>
          </cell>
          <cell r="S248">
            <v>8</v>
          </cell>
          <cell r="T248">
            <v>14.528660259009321</v>
          </cell>
          <cell r="U248">
            <v>67</v>
          </cell>
          <cell r="V248">
            <v>1.29636</v>
          </cell>
          <cell r="W248">
            <v>57</v>
          </cell>
          <cell r="X248">
            <v>0</v>
          </cell>
          <cell r="Y248">
            <v>1</v>
          </cell>
          <cell r="Z248">
            <v>0.16358</v>
          </cell>
          <cell r="AA248">
            <v>229</v>
          </cell>
          <cell r="AB248">
            <v>0</v>
          </cell>
          <cell r="AC248">
            <v>329</v>
          </cell>
          <cell r="AD248">
            <v>0.16358</v>
          </cell>
          <cell r="AE248">
            <v>346</v>
          </cell>
          <cell r="AF248">
            <v>0</v>
          </cell>
          <cell r="AG248">
            <v>19</v>
          </cell>
          <cell r="AH248">
            <v>0</v>
          </cell>
          <cell r="AI248">
            <v>184</v>
          </cell>
          <cell r="AJ248">
            <v>1.45994</v>
          </cell>
          <cell r="AK248">
            <v>276</v>
          </cell>
          <cell r="AL248">
            <v>15.9886</v>
          </cell>
          <cell r="AM248">
            <v>123</v>
          </cell>
          <cell r="AN248">
            <v>4010964</v>
          </cell>
          <cell r="AO248">
            <v>107</v>
          </cell>
          <cell r="AP248">
            <v>250701712</v>
          </cell>
          <cell r="AQ248">
            <v>108</v>
          </cell>
          <cell r="AR248">
            <v>0.03</v>
          </cell>
          <cell r="AS248">
            <v>8.0150543729156754E-2</v>
          </cell>
          <cell r="AT248">
            <v>0.01</v>
          </cell>
          <cell r="AU248">
            <v>0.04</v>
          </cell>
          <cell r="AV248">
            <v>133082</v>
          </cell>
          <cell r="AW248">
            <v>189</v>
          </cell>
          <cell r="AX248">
            <v>44361</v>
          </cell>
          <cell r="AY248">
            <v>74</v>
          </cell>
          <cell r="AZ248">
            <v>2011</v>
          </cell>
          <cell r="BA248">
            <v>2011</v>
          </cell>
          <cell r="BB248">
            <v>15858707</v>
          </cell>
          <cell r="BC248">
            <v>94</v>
          </cell>
          <cell r="BD248">
            <v>266560419</v>
          </cell>
          <cell r="BE248">
            <v>108</v>
          </cell>
          <cell r="BF248">
            <v>981.4</v>
          </cell>
          <cell r="BG248">
            <v>115</v>
          </cell>
          <cell r="BH248">
            <v>255453.14041165682</v>
          </cell>
          <cell r="BI248">
            <v>222</v>
          </cell>
          <cell r="BJ248">
            <v>16159.269411045445</v>
          </cell>
          <cell r="BK248">
            <v>98</v>
          </cell>
          <cell r="BL248">
            <v>271612.40982270229</v>
          </cell>
          <cell r="BM248">
            <v>207</v>
          </cell>
          <cell r="BN248">
            <v>5.9493855312404802E-2</v>
          </cell>
          <cell r="BO248">
            <v>86</v>
          </cell>
          <cell r="BP248">
            <v>1353789</v>
          </cell>
          <cell r="BQ248">
            <v>109</v>
          </cell>
          <cell r="BR248">
            <v>1213039</v>
          </cell>
          <cell r="BS248">
            <v>109</v>
          </cell>
          <cell r="BT248">
            <v>400000</v>
          </cell>
          <cell r="BU248">
            <v>42</v>
          </cell>
          <cell r="BV248">
            <v>375000</v>
          </cell>
          <cell r="BW248">
            <v>148</v>
          </cell>
          <cell r="BX248">
            <v>0</v>
          </cell>
          <cell r="BY248">
            <v>6</v>
          </cell>
          <cell r="BZ248">
            <v>3341828</v>
          </cell>
          <cell r="CA248">
            <v>102</v>
          </cell>
          <cell r="CB248">
            <v>300532</v>
          </cell>
          <cell r="CC248">
            <v>51</v>
          </cell>
          <cell r="CD248">
            <v>325000</v>
          </cell>
          <cell r="CE248">
            <v>70</v>
          </cell>
          <cell r="CF248">
            <v>0</v>
          </cell>
          <cell r="CG248">
            <v>2</v>
          </cell>
          <cell r="CH248">
            <v>43604</v>
          </cell>
          <cell r="CI248">
            <v>211</v>
          </cell>
          <cell r="CJ248">
            <v>0</v>
          </cell>
          <cell r="CK248">
            <v>329</v>
          </cell>
          <cell r="CL248">
            <v>43604</v>
          </cell>
          <cell r="CM248">
            <v>308</v>
          </cell>
          <cell r="CN248">
            <v>0</v>
          </cell>
          <cell r="CO248">
            <v>19</v>
          </cell>
          <cell r="CP248">
            <v>0</v>
          </cell>
          <cell r="CQ248">
            <v>185</v>
          </cell>
          <cell r="CR248">
            <v>4010964</v>
          </cell>
          <cell r="CS248">
            <v>107</v>
          </cell>
          <cell r="CT248">
            <v>981.4</v>
          </cell>
          <cell r="CU248">
            <v>115</v>
          </cell>
          <cell r="CV248">
            <v>5825</v>
          </cell>
          <cell r="CW248">
            <v>87</v>
          </cell>
          <cell r="CX248">
            <v>5716655</v>
          </cell>
          <cell r="CY248">
            <v>115</v>
          </cell>
          <cell r="CZ248">
            <v>944.5</v>
          </cell>
          <cell r="DA248">
            <v>116</v>
          </cell>
          <cell r="DB248">
            <v>5940</v>
          </cell>
          <cell r="DC248">
            <v>87</v>
          </cell>
          <cell r="DD248">
            <v>5773822</v>
          </cell>
          <cell r="DE248">
            <v>115</v>
          </cell>
          <cell r="DF248">
            <v>57167</v>
          </cell>
          <cell r="DG248">
            <v>156</v>
          </cell>
          <cell r="DH248">
            <v>163492</v>
          </cell>
          <cell r="DI248">
            <v>40</v>
          </cell>
          <cell r="DJ248" t="str">
            <v>101</v>
          </cell>
          <cell r="DK248">
            <v>1157</v>
          </cell>
          <cell r="DL248">
            <v>1168.4000000000001</v>
          </cell>
          <cell r="DM248">
            <v>1146.9000000000001</v>
          </cell>
          <cell r="DN248">
            <v>1102.9000000000001</v>
          </cell>
          <cell r="DO248">
            <v>1096.5999999999999</v>
          </cell>
          <cell r="DP248">
            <v>1073</v>
          </cell>
          <cell r="DQ248">
            <v>1023</v>
          </cell>
          <cell r="DR248">
            <v>112</v>
          </cell>
          <cell r="DS248">
            <v>1026</v>
          </cell>
          <cell r="DT248">
            <v>111</v>
          </cell>
          <cell r="DU248">
            <v>1028.5</v>
          </cell>
          <cell r="DV248">
            <v>109</v>
          </cell>
          <cell r="DW248">
            <v>1010.5</v>
          </cell>
          <cell r="DX248">
            <v>110</v>
          </cell>
          <cell r="DY248">
            <v>1005.6</v>
          </cell>
          <cell r="DZ248">
            <v>114</v>
          </cell>
          <cell r="EA248">
            <v>993.2</v>
          </cell>
          <cell r="EB248">
            <v>114</v>
          </cell>
          <cell r="EC248">
            <v>1003.9</v>
          </cell>
          <cell r="ED248">
            <v>112</v>
          </cell>
          <cell r="EE248">
            <v>981.4</v>
          </cell>
          <cell r="EF248">
            <v>115</v>
          </cell>
          <cell r="EG248">
            <v>944.5</v>
          </cell>
          <cell r="EH248">
            <v>116</v>
          </cell>
          <cell r="EI248">
            <v>4246.6532556908414</v>
          </cell>
          <cell r="EJ248">
            <v>183</v>
          </cell>
          <cell r="EK248">
            <v>3538.1979883536264</v>
          </cell>
          <cell r="EL248">
            <v>147</v>
          </cell>
          <cell r="EM248">
            <v>450281</v>
          </cell>
          <cell r="EN248">
            <v>389.17977528089887</v>
          </cell>
          <cell r="EO248">
            <v>516700</v>
          </cell>
          <cell r="EP248">
            <v>442.22868880520366</v>
          </cell>
          <cell r="EQ248">
            <v>722136</v>
          </cell>
          <cell r="ER248">
            <v>629.64164268898764</v>
          </cell>
          <cell r="ES248">
            <v>509710</v>
          </cell>
          <cell r="ET248">
            <v>462.1543204279626</v>
          </cell>
          <cell r="EU248">
            <v>567934</v>
          </cell>
          <cell r="EV248">
            <v>517.90443188035749</v>
          </cell>
          <cell r="EW248">
            <v>564938</v>
          </cell>
          <cell r="EX248">
            <v>526.50326188257225</v>
          </cell>
          <cell r="EY248">
            <v>711039</v>
          </cell>
          <cell r="EZ248">
            <v>695.05278592375362</v>
          </cell>
          <cell r="FA248">
            <v>1499237</v>
          </cell>
          <cell r="FB248">
            <v>1465.5298142717497</v>
          </cell>
          <cell r="FC248">
            <v>889553</v>
          </cell>
          <cell r="FD248">
            <v>867.01072124756331</v>
          </cell>
          <cell r="FE248">
            <v>1376284</v>
          </cell>
          <cell r="FF248">
            <v>1338.1468157510938</v>
          </cell>
          <cell r="FG248">
            <v>1018091</v>
          </cell>
          <cell r="FH248">
            <v>1007.5121227115289</v>
          </cell>
          <cell r="FI248">
            <v>728037</v>
          </cell>
          <cell r="FJ248">
            <v>723.98269689737469</v>
          </cell>
          <cell r="FK248">
            <v>471901</v>
          </cell>
          <cell r="FL248">
            <v>480.84471163643775</v>
          </cell>
          <cell r="FM248">
            <v>229300</v>
          </cell>
          <cell r="FN248">
            <v>242.77395447326629</v>
          </cell>
          <cell r="FO248">
            <v>7.2444389385314875E-2</v>
          </cell>
          <cell r="FP248">
            <v>8.0041986801050041E-2</v>
          </cell>
          <cell r="FQ248">
            <v>0.10508992009285754</v>
          </cell>
          <cell r="FR248">
            <v>7.1266114081988963E-2</v>
          </cell>
          <cell r="FS248">
            <v>7.9353584355467133E-2</v>
          </cell>
          <cell r="FT248">
            <v>7.5450122730087693E-2</v>
          </cell>
          <cell r="FU248">
            <v>9.3613795941807798E-2</v>
          </cell>
          <cell r="FV248">
            <v>0.24005137151900477</v>
          </cell>
          <cell r="FW248">
            <v>0.11627695402595586</v>
          </cell>
          <cell r="FX248">
            <v>0.20970285021224985</v>
          </cell>
          <cell r="FY248">
            <v>0.12087856375857413</v>
          </cell>
          <cell r="FZ248">
            <v>8.9304363246839769E-2</v>
          </cell>
          <cell r="GA248">
            <v>5.6896123500135037E-2</v>
          </cell>
          <cell r="GB248">
            <v>2.48826518998462E-2</v>
          </cell>
          <cell r="GC248">
            <v>5765259</v>
          </cell>
          <cell r="GD248">
            <v>5938662</v>
          </cell>
          <cell r="GE248">
            <v>6149465</v>
          </cell>
          <cell r="GF248">
            <v>6642497</v>
          </cell>
          <cell r="GG248">
            <v>6589071</v>
          </cell>
          <cell r="GH248">
            <v>6922631</v>
          </cell>
          <cell r="GI248">
            <v>6884412</v>
          </cell>
          <cell r="GJ248">
            <v>6245484</v>
          </cell>
          <cell r="GK248">
            <v>7650295</v>
          </cell>
          <cell r="GL248">
            <v>6563020</v>
          </cell>
          <cell r="GM248">
            <v>8422428</v>
          </cell>
          <cell r="GN248">
            <v>8152311.6399999997</v>
          </cell>
          <cell r="GO248">
            <v>8550216</v>
          </cell>
          <cell r="GP248">
            <v>9215255.709999999</v>
          </cell>
          <cell r="GQ248">
            <v>4.2389382222848784E-2</v>
          </cell>
          <cell r="GR248">
            <v>2.2247813372080906E-2</v>
          </cell>
          <cell r="GS248">
            <v>1.7576268596136081E-2</v>
          </cell>
          <cell r="GT248">
            <v>-1.9590108035256845E-3</v>
          </cell>
          <cell r="GU248">
            <v>4.2422156041152646E-2</v>
          </cell>
          <cell r="GV248">
            <v>2.658632969105509E-2</v>
          </cell>
          <cell r="GW248">
            <v>7.2239191252398199E-3</v>
          </cell>
          <cell r="GX248">
            <v>-1.5637283899189534E-2</v>
          </cell>
          <cell r="GY248">
            <v>-4.6453542779672695E-2</v>
          </cell>
          <cell r="GZ248">
            <v>12.8580208973571</v>
          </cell>
          <cell r="HA248">
            <v>13.157894736842106</v>
          </cell>
          <cell r="HB248">
            <v>13.051021719573319</v>
          </cell>
          <cell r="HC248">
            <v>12.794838709677419</v>
          </cell>
          <cell r="HD248">
            <v>12.816752543268596</v>
          </cell>
          <cell r="HE248">
            <v>12.959277203090219</v>
          </cell>
          <cell r="HF248">
            <v>12.512667272963492</v>
          </cell>
          <cell r="HG248">
            <v>13.630555555555555</v>
          </cell>
          <cell r="HH248">
            <v>4995</v>
          </cell>
          <cell r="HI248" t="str">
            <v>Y</v>
          </cell>
        </row>
        <row r="249">
          <cell r="A249">
            <v>244</v>
          </cell>
          <cell r="B249">
            <v>5013</v>
          </cell>
          <cell r="C249" t="str">
            <v>Oskaloosa</v>
          </cell>
          <cell r="D249">
            <v>14.766122543768608</v>
          </cell>
          <cell r="E249">
            <v>31</v>
          </cell>
          <cell r="F249">
            <v>5.4</v>
          </cell>
          <cell r="G249">
            <v>1</v>
          </cell>
          <cell r="H249">
            <v>4.940941501517103</v>
          </cell>
          <cell r="I249">
            <v>119</v>
          </cell>
          <cell r="J249">
            <v>1.814812946154178</v>
          </cell>
          <cell r="K249">
            <v>18</v>
          </cell>
          <cell r="L249">
            <v>2.610368438643766</v>
          </cell>
          <cell r="M249">
            <v>83</v>
          </cell>
          <cell r="N249">
            <v>0</v>
          </cell>
          <cell r="O249">
            <v>6</v>
          </cell>
          <cell r="P249">
            <v>1.1362954293483283</v>
          </cell>
          <cell r="Q249">
            <v>57</v>
          </cell>
          <cell r="R249">
            <v>0</v>
          </cell>
          <cell r="S249">
            <v>8</v>
          </cell>
          <cell r="T249">
            <v>15.902417973116936</v>
          </cell>
          <cell r="U249">
            <v>16</v>
          </cell>
          <cell r="V249">
            <v>0.57410000000000005</v>
          </cell>
          <cell r="W249">
            <v>273</v>
          </cell>
          <cell r="X249">
            <v>0</v>
          </cell>
          <cell r="Y249">
            <v>1</v>
          </cell>
          <cell r="Z249">
            <v>0.67</v>
          </cell>
          <cell r="AA249">
            <v>81</v>
          </cell>
          <cell r="AB249">
            <v>0.33</v>
          </cell>
          <cell r="AC249">
            <v>1</v>
          </cell>
          <cell r="AD249">
            <v>1</v>
          </cell>
          <cell r="AE249">
            <v>78</v>
          </cell>
          <cell r="AF249">
            <v>0</v>
          </cell>
          <cell r="AG249">
            <v>19</v>
          </cell>
          <cell r="AH249">
            <v>0</v>
          </cell>
          <cell r="AI249">
            <v>184</v>
          </cell>
          <cell r="AJ249">
            <v>1.5741000000000001</v>
          </cell>
          <cell r="AK249">
            <v>265</v>
          </cell>
          <cell r="AL249">
            <v>17.476520000000001</v>
          </cell>
          <cell r="AM249">
            <v>58</v>
          </cell>
          <cell r="AN249">
            <v>9139475</v>
          </cell>
          <cell r="AO249">
            <v>34</v>
          </cell>
          <cell r="AP249">
            <v>522556885</v>
          </cell>
          <cell r="AQ249">
            <v>41</v>
          </cell>
          <cell r="AR249">
            <v>0</v>
          </cell>
          <cell r="AS249">
            <v>4.3626691622366938E-2</v>
          </cell>
          <cell r="AT249">
            <v>0</v>
          </cell>
          <cell r="AU249">
            <v>0</v>
          </cell>
          <cell r="AV249">
            <v>0</v>
          </cell>
          <cell r="AW249">
            <v>284</v>
          </cell>
          <cell r="AX249">
            <v>0</v>
          </cell>
          <cell r="AY249">
            <v>89</v>
          </cell>
          <cell r="AZ249">
            <v>2014</v>
          </cell>
          <cell r="BA249">
            <v>2011</v>
          </cell>
          <cell r="BB249">
            <v>7000000</v>
          </cell>
          <cell r="BC249">
            <v>153</v>
          </cell>
          <cell r="BD249">
            <v>529556885</v>
          </cell>
          <cell r="BE249">
            <v>46</v>
          </cell>
          <cell r="BF249">
            <v>2432.1999999999998</v>
          </cell>
          <cell r="BG249">
            <v>34</v>
          </cell>
          <cell r="BH249">
            <v>214849.47167173753</v>
          </cell>
          <cell r="BI249">
            <v>287</v>
          </cell>
          <cell r="BJ249">
            <v>2878.0527917112081</v>
          </cell>
          <cell r="BK249">
            <v>222</v>
          </cell>
          <cell r="BL249">
            <v>217727.52446344873</v>
          </cell>
          <cell r="BM249">
            <v>301</v>
          </cell>
          <cell r="BN249">
            <v>1.3218598791327205E-2</v>
          </cell>
          <cell r="BO249">
            <v>212</v>
          </cell>
          <cell r="BP249">
            <v>2821807</v>
          </cell>
          <cell r="BQ249">
            <v>41</v>
          </cell>
          <cell r="BR249">
            <v>2581923</v>
          </cell>
          <cell r="BS249">
            <v>35</v>
          </cell>
          <cell r="BT249">
            <v>948343</v>
          </cell>
          <cell r="BU249">
            <v>16</v>
          </cell>
          <cell r="BV249">
            <v>1364066</v>
          </cell>
          <cell r="BW249">
            <v>24</v>
          </cell>
          <cell r="BX249">
            <v>0</v>
          </cell>
          <cell r="BY249">
            <v>6</v>
          </cell>
          <cell r="BZ249">
            <v>7716139</v>
          </cell>
          <cell r="CA249">
            <v>33</v>
          </cell>
          <cell r="CB249">
            <v>593779</v>
          </cell>
          <cell r="CC249">
            <v>32</v>
          </cell>
          <cell r="CD249">
            <v>300000</v>
          </cell>
          <cell r="CE249">
            <v>78</v>
          </cell>
          <cell r="CF249">
            <v>0</v>
          </cell>
          <cell r="CG249">
            <v>2</v>
          </cell>
          <cell r="CH249">
            <v>354803</v>
          </cell>
          <cell r="CI249">
            <v>46</v>
          </cell>
          <cell r="CJ249">
            <v>174754</v>
          </cell>
          <cell r="CK249">
            <v>43</v>
          </cell>
          <cell r="CL249">
            <v>529557</v>
          </cell>
          <cell r="CM249">
            <v>40</v>
          </cell>
          <cell r="CN249">
            <v>0</v>
          </cell>
          <cell r="CO249">
            <v>19</v>
          </cell>
          <cell r="CP249">
            <v>0</v>
          </cell>
          <cell r="CQ249">
            <v>185</v>
          </cell>
          <cell r="CR249">
            <v>9139475</v>
          </cell>
          <cell r="CS249">
            <v>34</v>
          </cell>
          <cell r="CT249">
            <v>2432.1999999999998</v>
          </cell>
          <cell r="CU249">
            <v>34</v>
          </cell>
          <cell r="CV249">
            <v>5768</v>
          </cell>
          <cell r="CW249">
            <v>184</v>
          </cell>
          <cell r="CX249">
            <v>14028930</v>
          </cell>
          <cell r="CY249">
            <v>34</v>
          </cell>
          <cell r="CZ249">
            <v>2428.1</v>
          </cell>
          <cell r="DA249">
            <v>33</v>
          </cell>
          <cell r="DB249">
            <v>5883</v>
          </cell>
          <cell r="DC249">
            <v>185</v>
          </cell>
          <cell r="DD249">
            <v>14284512</v>
          </cell>
          <cell r="DE249">
            <v>33</v>
          </cell>
          <cell r="DF249">
            <v>255582</v>
          </cell>
          <cell r="DG249">
            <v>43</v>
          </cell>
          <cell r="DH249">
            <v>0</v>
          </cell>
          <cell r="DI249">
            <v>223</v>
          </cell>
          <cell r="DJ249" t="str">
            <v>No Guar</v>
          </cell>
          <cell r="DK249">
            <v>2681.6</v>
          </cell>
          <cell r="DL249">
            <v>2725.8</v>
          </cell>
          <cell r="DM249">
            <v>2691</v>
          </cell>
          <cell r="DN249">
            <v>2656</v>
          </cell>
          <cell r="DO249">
            <v>2645</v>
          </cell>
          <cell r="DP249">
            <v>2655.4</v>
          </cell>
          <cell r="DQ249">
            <v>2609.6</v>
          </cell>
          <cell r="DR249">
            <v>32</v>
          </cell>
          <cell r="DS249">
            <v>2582.6999999999998</v>
          </cell>
          <cell r="DT249">
            <v>32</v>
          </cell>
          <cell r="DU249">
            <v>2498.1</v>
          </cell>
          <cell r="DV249">
            <v>33</v>
          </cell>
          <cell r="DW249">
            <v>2465.4</v>
          </cell>
          <cell r="DX249">
            <v>33</v>
          </cell>
          <cell r="DY249">
            <v>2466.1999999999998</v>
          </cell>
          <cell r="DZ249">
            <v>33</v>
          </cell>
          <cell r="EA249">
            <v>2456.6</v>
          </cell>
          <cell r="EB249">
            <v>33</v>
          </cell>
          <cell r="EC249">
            <v>2446.5</v>
          </cell>
          <cell r="ED249">
            <v>33</v>
          </cell>
          <cell r="EE249">
            <v>2432.1999999999998</v>
          </cell>
          <cell r="EF249">
            <v>34</v>
          </cell>
          <cell r="EG249">
            <v>2428.1</v>
          </cell>
          <cell r="EH249">
            <v>33</v>
          </cell>
          <cell r="EI249">
            <v>3764.0439026399245</v>
          </cell>
          <cell r="EJ249">
            <v>255</v>
          </cell>
          <cell r="EK249">
            <v>3177.850582760183</v>
          </cell>
          <cell r="EL249">
            <v>223</v>
          </cell>
          <cell r="EM249">
            <v>3396852</v>
          </cell>
          <cell r="EN249">
            <v>1266.7258353221957</v>
          </cell>
          <cell r="EO249">
            <v>3637665</v>
          </cell>
          <cell r="EP249">
            <v>1334.5311468192824</v>
          </cell>
          <cell r="EQ249">
            <v>4164040</v>
          </cell>
          <cell r="ER249">
            <v>1547.3950204384987</v>
          </cell>
          <cell r="ES249">
            <v>4401389</v>
          </cell>
          <cell r="ET249">
            <v>1657.1494728915663</v>
          </cell>
          <cell r="EU249">
            <v>4518755</v>
          </cell>
          <cell r="EV249">
            <v>1708.413988657845</v>
          </cell>
          <cell r="EW249">
            <v>4604723</v>
          </cell>
          <cell r="EX249">
            <v>1734.0976877306621</v>
          </cell>
          <cell r="EY249">
            <v>5405776</v>
          </cell>
          <cell r="EZ249">
            <v>2071.496014714899</v>
          </cell>
          <cell r="FA249">
            <v>5859235</v>
          </cell>
          <cell r="FB249">
            <v>2245.2617259350091</v>
          </cell>
          <cell r="FC249">
            <v>6252709</v>
          </cell>
          <cell r="FD249">
            <v>2420.9970186239207</v>
          </cell>
          <cell r="FE249">
            <v>6135487</v>
          </cell>
          <cell r="FF249">
            <v>2456.0614066690687</v>
          </cell>
          <cell r="FG249">
            <v>4787145</v>
          </cell>
          <cell r="FH249">
            <v>1941.7315648576296</v>
          </cell>
          <cell r="FI249">
            <v>3529943</v>
          </cell>
          <cell r="FJ249">
            <v>1431.328764901468</v>
          </cell>
          <cell r="FK249">
            <v>2738316</v>
          </cell>
          <cell r="FL249">
            <v>1125.859715483924</v>
          </cell>
          <cell r="FM249">
            <v>2699677</v>
          </cell>
          <cell r="FN249">
            <v>1111.8475351097566</v>
          </cell>
          <cell r="FO249">
            <v>0.21335421955086886</v>
          </cell>
          <cell r="FP249">
            <v>0.21688735009366725</v>
          </cell>
          <cell r="FQ249">
            <v>0.23427953826444639</v>
          </cell>
          <cell r="FR249">
            <v>0.23682322485445886</v>
          </cell>
          <cell r="FS249">
            <v>0.2332428339234919</v>
          </cell>
          <cell r="FT249">
            <v>0.221654102142429</v>
          </cell>
          <cell r="FU249">
            <v>0.24694281401580509</v>
          </cell>
          <cell r="FV249">
            <v>0.34647361190965176</v>
          </cell>
          <cell r="FW249">
            <v>0.36281901619885615</v>
          </cell>
          <cell r="FX249">
            <v>0.3419415701401643</v>
          </cell>
          <cell r="FY249">
            <v>0.22340559875647073</v>
          </cell>
          <cell r="FZ249">
            <v>0.1714124039879828</v>
          </cell>
          <cell r="GA249">
            <v>0.13174332645264775</v>
          </cell>
          <cell r="GB249">
            <v>0.1232435256983931</v>
          </cell>
          <cell r="GC249">
            <v>12524333</v>
          </cell>
          <cell r="GD249">
            <v>13134475</v>
          </cell>
          <cell r="GE249">
            <v>13609770</v>
          </cell>
          <cell r="GF249">
            <v>14183735</v>
          </cell>
          <cell r="GG249">
            <v>14854852</v>
          </cell>
          <cell r="GH249">
            <v>16169641</v>
          </cell>
          <cell r="GI249">
            <v>16485025</v>
          </cell>
          <cell r="GJ249">
            <v>16911057</v>
          </cell>
          <cell r="GK249">
            <v>17233686</v>
          </cell>
          <cell r="GL249">
            <v>17943086</v>
          </cell>
          <cell r="GM249">
            <v>21428044</v>
          </cell>
          <cell r="GN249">
            <v>20593276.32</v>
          </cell>
          <cell r="GO249">
            <v>21576862</v>
          </cell>
          <cell r="GP249">
            <v>21905223.700000003</v>
          </cell>
          <cell r="GQ249">
            <v>6.3498476933651238E-2</v>
          </cell>
          <cell r="GR249">
            <v>4.9913579084993921E-2</v>
          </cell>
          <cell r="GS249">
            <v>5.6697146988371951E-2</v>
          </cell>
          <cell r="GT249">
            <v>9.8003400453201703E-2</v>
          </cell>
          <cell r="GU249">
            <v>0.11801008259595137</v>
          </cell>
          <cell r="GV249">
            <v>8.8903018693116911E-2</v>
          </cell>
          <cell r="GW249">
            <v>2.3205264857998245E-2</v>
          </cell>
          <cell r="GX249">
            <v>-2.7778406955642689E-2</v>
          </cell>
          <cell r="GY249">
            <v>-2.5652635601918959E-2</v>
          </cell>
          <cell r="GZ249">
            <v>14.300112612612612</v>
          </cell>
          <cell r="HA249">
            <v>14.031890660592255</v>
          </cell>
          <cell r="HB249">
            <v>13.20495867768595</v>
          </cell>
          <cell r="HC249">
            <v>13.030352303523035</v>
          </cell>
          <cell r="HD249">
            <v>12.839142091152816</v>
          </cell>
          <cell r="HE249">
            <v>13.387878787878789</v>
          </cell>
          <cell r="HF249">
            <v>14.052808988764045</v>
          </cell>
          <cell r="HG249">
            <v>15.013580246913579</v>
          </cell>
          <cell r="HH249">
            <v>5013</v>
          </cell>
          <cell r="HI249" t="str">
            <v>Y</v>
          </cell>
        </row>
        <row r="250">
          <cell r="A250">
            <v>245</v>
          </cell>
          <cell r="B250">
            <v>5049</v>
          </cell>
          <cell r="C250" t="str">
            <v>Ottumwa</v>
          </cell>
          <cell r="D250">
            <v>11.278252270231233</v>
          </cell>
          <cell r="E250">
            <v>245</v>
          </cell>
          <cell r="F250">
            <v>5.4</v>
          </cell>
          <cell r="G250">
            <v>1</v>
          </cell>
          <cell r="H250">
            <v>4.2112208417124428</v>
          </cell>
          <cell r="I250">
            <v>218</v>
          </cell>
          <cell r="J250">
            <v>0</v>
          </cell>
          <cell r="K250">
            <v>272</v>
          </cell>
          <cell r="L250">
            <v>1.6670316412090336</v>
          </cell>
          <cell r="M250">
            <v>176</v>
          </cell>
          <cell r="N250">
            <v>0</v>
          </cell>
          <cell r="O250">
            <v>6</v>
          </cell>
          <cell r="P250">
            <v>2.1874199986485547</v>
          </cell>
          <cell r="Q250">
            <v>4</v>
          </cell>
          <cell r="R250">
            <v>0</v>
          </cell>
          <cell r="S250">
            <v>8</v>
          </cell>
          <cell r="T250">
            <v>13.465672268879787</v>
          </cell>
          <cell r="U250">
            <v>130</v>
          </cell>
          <cell r="V250">
            <v>0.51734999999999998</v>
          </cell>
          <cell r="W250">
            <v>288</v>
          </cell>
          <cell r="X250">
            <v>0</v>
          </cell>
          <cell r="Y250">
            <v>1</v>
          </cell>
          <cell r="Z250">
            <v>0</v>
          </cell>
          <cell r="AA250">
            <v>249</v>
          </cell>
          <cell r="AB250">
            <v>0</v>
          </cell>
          <cell r="AC250">
            <v>329</v>
          </cell>
          <cell r="AD250">
            <v>0</v>
          </cell>
          <cell r="AE250">
            <v>350</v>
          </cell>
          <cell r="AF250">
            <v>0</v>
          </cell>
          <cell r="AG250">
            <v>19</v>
          </cell>
          <cell r="AH250">
            <v>0.98709000000000002</v>
          </cell>
          <cell r="AI250">
            <v>136</v>
          </cell>
          <cell r="AJ250">
            <v>1.50444</v>
          </cell>
          <cell r="AK250">
            <v>271</v>
          </cell>
          <cell r="AL250">
            <v>14.97011</v>
          </cell>
          <cell r="AM250">
            <v>174</v>
          </cell>
          <cell r="AN250">
            <v>10440056</v>
          </cell>
          <cell r="AO250">
            <v>33</v>
          </cell>
          <cell r="AP250">
            <v>695847620</v>
          </cell>
          <cell r="AQ250">
            <v>32</v>
          </cell>
          <cell r="AR250">
            <v>0</v>
          </cell>
          <cell r="AS250">
            <v>6.135852450306091E-2</v>
          </cell>
          <cell r="AT250">
            <v>0</v>
          </cell>
          <cell r="AU250">
            <v>0</v>
          </cell>
          <cell r="AV250">
            <v>0</v>
          </cell>
          <cell r="AW250">
            <v>284</v>
          </cell>
          <cell r="AX250">
            <v>0</v>
          </cell>
          <cell r="AY250">
            <v>89</v>
          </cell>
          <cell r="AZ250">
            <v>0</v>
          </cell>
          <cell r="BA250">
            <v>2011</v>
          </cell>
          <cell r="BB250">
            <v>23440632</v>
          </cell>
          <cell r="BC250">
            <v>75</v>
          </cell>
          <cell r="BD250">
            <v>719288252</v>
          </cell>
          <cell r="BE250">
            <v>32</v>
          </cell>
          <cell r="BF250">
            <v>4591.1000000000004</v>
          </cell>
          <cell r="BG250">
            <v>17</v>
          </cell>
          <cell r="BH250">
            <v>151564.46603210559</v>
          </cell>
          <cell r="BI250">
            <v>353</v>
          </cell>
          <cell r="BJ250">
            <v>5105.6679227200448</v>
          </cell>
          <cell r="BK250">
            <v>192</v>
          </cell>
          <cell r="BL250">
            <v>156670.13395482564</v>
          </cell>
          <cell r="BM250">
            <v>357</v>
          </cell>
          <cell r="BN250">
            <v>3.258864847969184E-2</v>
          </cell>
          <cell r="BO250">
            <v>146</v>
          </cell>
          <cell r="BP250">
            <v>3757577</v>
          </cell>
          <cell r="BQ250">
            <v>32</v>
          </cell>
          <cell r="BR250">
            <v>2930368</v>
          </cell>
          <cell r="BS250">
            <v>33</v>
          </cell>
          <cell r="BT250">
            <v>0</v>
          </cell>
          <cell r="BU250">
            <v>272</v>
          </cell>
          <cell r="BV250">
            <v>1160000</v>
          </cell>
          <cell r="BW250">
            <v>28</v>
          </cell>
          <cell r="BX250">
            <v>0</v>
          </cell>
          <cell r="BY250">
            <v>6</v>
          </cell>
          <cell r="BZ250">
            <v>7847945</v>
          </cell>
          <cell r="CA250">
            <v>32</v>
          </cell>
          <cell r="CB250">
            <v>1522111</v>
          </cell>
          <cell r="CC250">
            <v>17</v>
          </cell>
          <cell r="CD250">
            <v>360000</v>
          </cell>
          <cell r="CE250">
            <v>63</v>
          </cell>
          <cell r="CF250">
            <v>0</v>
          </cell>
          <cell r="CG250">
            <v>2</v>
          </cell>
          <cell r="CH250">
            <v>0</v>
          </cell>
          <cell r="CI250">
            <v>249</v>
          </cell>
          <cell r="CJ250">
            <v>0</v>
          </cell>
          <cell r="CK250">
            <v>329</v>
          </cell>
          <cell r="CL250">
            <v>0</v>
          </cell>
          <cell r="CM250">
            <v>350</v>
          </cell>
          <cell r="CN250">
            <v>0</v>
          </cell>
          <cell r="CO250">
            <v>19</v>
          </cell>
          <cell r="CP250">
            <v>710000</v>
          </cell>
          <cell r="CQ250">
            <v>32</v>
          </cell>
          <cell r="CR250">
            <v>10440056</v>
          </cell>
          <cell r="CS250">
            <v>33</v>
          </cell>
          <cell r="CT250">
            <v>4591.1000000000004</v>
          </cell>
          <cell r="CU250">
            <v>17</v>
          </cell>
          <cell r="CV250">
            <v>5768</v>
          </cell>
          <cell r="CW250">
            <v>184</v>
          </cell>
          <cell r="CX250">
            <v>26481465</v>
          </cell>
          <cell r="CY250">
            <v>17</v>
          </cell>
          <cell r="CZ250">
            <v>4579.3</v>
          </cell>
          <cell r="DA250">
            <v>17</v>
          </cell>
          <cell r="DB250">
            <v>5883</v>
          </cell>
          <cell r="DC250">
            <v>185</v>
          </cell>
          <cell r="DD250">
            <v>26940022</v>
          </cell>
          <cell r="DE250">
            <v>17</v>
          </cell>
          <cell r="DF250">
            <v>458557</v>
          </cell>
          <cell r="DG250">
            <v>27</v>
          </cell>
          <cell r="DH250">
            <v>0</v>
          </cell>
          <cell r="DI250">
            <v>223</v>
          </cell>
          <cell r="DJ250" t="str">
            <v>No Guar</v>
          </cell>
          <cell r="DK250">
            <v>4967.1000000000004</v>
          </cell>
          <cell r="DL250">
            <v>4968.8999999999996</v>
          </cell>
          <cell r="DM250">
            <v>4924.3999999999996</v>
          </cell>
          <cell r="DN250">
            <v>4921.6000000000004</v>
          </cell>
          <cell r="DO250">
            <v>4904.8999999999996</v>
          </cell>
          <cell r="DP250">
            <v>4921.3999999999996</v>
          </cell>
          <cell r="DQ250">
            <v>4877.6000000000004</v>
          </cell>
          <cell r="DR250">
            <v>15</v>
          </cell>
          <cell r="DS250">
            <v>4928.2</v>
          </cell>
          <cell r="DT250">
            <v>14</v>
          </cell>
          <cell r="DU250">
            <v>4889.3</v>
          </cell>
          <cell r="DV250">
            <v>14</v>
          </cell>
          <cell r="DW250">
            <v>4889.6000000000004</v>
          </cell>
          <cell r="DX250">
            <v>15</v>
          </cell>
          <cell r="DY250">
            <v>4859.7</v>
          </cell>
          <cell r="DZ250">
            <v>16</v>
          </cell>
          <cell r="EA250">
            <v>4767.8999999999996</v>
          </cell>
          <cell r="EB250">
            <v>17</v>
          </cell>
          <cell r="EC250">
            <v>4571.2</v>
          </cell>
          <cell r="ED250">
            <v>18</v>
          </cell>
          <cell r="EE250">
            <v>4591.1000000000004</v>
          </cell>
          <cell r="EF250">
            <v>17</v>
          </cell>
          <cell r="EG250">
            <v>4579.3</v>
          </cell>
          <cell r="EH250">
            <v>17</v>
          </cell>
          <cell r="EI250">
            <v>2279.8366562575065</v>
          </cell>
          <cell r="EJ250">
            <v>358</v>
          </cell>
          <cell r="EK250">
            <v>1713.7870416875942</v>
          </cell>
          <cell r="EL250">
            <v>358</v>
          </cell>
          <cell r="EM250">
            <v>3754156</v>
          </cell>
          <cell r="EN250">
            <v>755.80439290531694</v>
          </cell>
          <cell r="EO250">
            <v>4066988</v>
          </cell>
          <cell r="EP250">
            <v>818.48859908631698</v>
          </cell>
          <cell r="EQ250">
            <v>3702718</v>
          </cell>
          <cell r="ER250">
            <v>751.91251726098619</v>
          </cell>
          <cell r="ES250">
            <v>495043</v>
          </cell>
          <cell r="ET250">
            <v>100.58578511053315</v>
          </cell>
          <cell r="EU250">
            <v>717416</v>
          </cell>
          <cell r="EV250">
            <v>146.26516340802056</v>
          </cell>
          <cell r="EW250">
            <v>1635345</v>
          </cell>
          <cell r="EX250">
            <v>332.2926403056041</v>
          </cell>
          <cell r="EY250">
            <v>3633277</v>
          </cell>
          <cell r="EZ250">
            <v>744.89031490897162</v>
          </cell>
          <cell r="FA250">
            <v>4651283</v>
          </cell>
          <cell r="FB250">
            <v>953.60074626865662</v>
          </cell>
          <cell r="FC250">
            <v>6001245</v>
          </cell>
          <cell r="FD250">
            <v>1217.7356844283918</v>
          </cell>
          <cell r="FE250">
            <v>6803471</v>
          </cell>
          <cell r="FF250">
            <v>1391.5020555089686</v>
          </cell>
          <cell r="FG250">
            <v>10824273</v>
          </cell>
          <cell r="FH250">
            <v>2213.7338432591623</v>
          </cell>
          <cell r="FI250">
            <v>11223908</v>
          </cell>
          <cell r="FJ250">
            <v>2309.5886577360743</v>
          </cell>
          <cell r="FK250">
            <v>11879515</v>
          </cell>
          <cell r="FL250">
            <v>2587.509529306702</v>
          </cell>
          <cell r="FM250">
            <v>12873946</v>
          </cell>
          <cell r="FN250">
            <v>2811.3349201843075</v>
          </cell>
          <cell r="FO250">
            <v>0.12848036325645787</v>
          </cell>
          <cell r="FP250">
            <v>0.13642205128920729</v>
          </cell>
          <cell r="FQ250">
            <v>0.11887459085389566</v>
          </cell>
          <cell r="FR250">
            <v>1.5489730856293066E-2</v>
          </cell>
          <cell r="FS250">
            <v>2.4259763178727741E-2</v>
          </cell>
          <cell r="FT250">
            <v>5.1882010743306659E-2</v>
          </cell>
          <cell r="FU250">
            <v>0.10588461718139386</v>
          </cell>
          <cell r="FV250">
            <v>0.1480586949046111</v>
          </cell>
          <cell r="FW250">
            <v>0.18390156320672499</v>
          </cell>
          <cell r="FX250">
            <v>0.20119788886666656</v>
          </cell>
          <cell r="FY250">
            <v>0.30548997702617525</v>
          </cell>
          <cell r="FZ250">
            <v>0.30393788309260239</v>
          </cell>
          <cell r="GA250">
            <v>0.30716644964177964</v>
          </cell>
          <cell r="GB250">
            <v>0.33037423065449578</v>
          </cell>
          <cell r="GC250">
            <v>25465531</v>
          </cell>
          <cell r="GD250">
            <v>25744820</v>
          </cell>
          <cell r="GE250">
            <v>27445385</v>
          </cell>
          <cell r="GF250">
            <v>31464389</v>
          </cell>
          <cell r="GG250">
            <v>28854843</v>
          </cell>
          <cell r="GH250">
            <v>29885118</v>
          </cell>
          <cell r="GI250">
            <v>30680272</v>
          </cell>
          <cell r="GJ250">
            <v>31415129</v>
          </cell>
          <cell r="GK250">
            <v>32632920</v>
          </cell>
          <cell r="GL250">
            <v>33814823</v>
          </cell>
          <cell r="GM250">
            <v>35432498</v>
          </cell>
          <cell r="GN250">
            <v>36928295.630000003</v>
          </cell>
          <cell r="GO250">
            <v>38018913</v>
          </cell>
          <cell r="GP250">
            <v>38967766.870000005</v>
          </cell>
          <cell r="GQ250">
            <v>-4.0440976824913204E-2</v>
          </cell>
          <cell r="GR250">
            <v>-2.7960938321224094E-2</v>
          </cell>
          <cell r="GS250">
            <v>-4.6161699481294506E-3</v>
          </cell>
          <cell r="GT250">
            <v>1.8452527070953018E-2</v>
          </cell>
          <cell r="GU250">
            <v>3.9421485913333741E-2</v>
          </cell>
          <cell r="GV250">
            <v>4.6584686868051346E-2</v>
          </cell>
          <cell r="GW250">
            <v>4.8590680542269379E-2</v>
          </cell>
          <cell r="GX250">
            <v>6.6080864734941486E-2</v>
          </cell>
          <cell r="GY250">
            <v>6.2347985883278376E-2</v>
          </cell>
          <cell r="GZ250">
            <v>14.209134968424145</v>
          </cell>
          <cell r="HA250">
            <v>13.981449275362319</v>
          </cell>
          <cell r="HB250">
            <v>13.79796352758442</v>
          </cell>
          <cell r="HC250">
            <v>13.941375552113806</v>
          </cell>
          <cell r="HD250">
            <v>13.420665459483928</v>
          </cell>
          <cell r="HE250">
            <v>13.481189176358887</v>
          </cell>
          <cell r="HF250">
            <v>14.057637748245481</v>
          </cell>
          <cell r="HG250">
            <v>14.213931888544893</v>
          </cell>
          <cell r="HH250">
            <v>5049</v>
          </cell>
          <cell r="HI250" t="str">
            <v>Y</v>
          </cell>
        </row>
        <row r="251">
          <cell r="A251">
            <v>246</v>
          </cell>
          <cell r="B251">
            <v>5121</v>
          </cell>
          <cell r="C251" t="str">
            <v>Panorama</v>
          </cell>
          <cell r="D251">
            <v>10.86374935453159</v>
          </cell>
          <cell r="E251">
            <v>277</v>
          </cell>
          <cell r="F251">
            <v>5.4</v>
          </cell>
          <cell r="G251">
            <v>1</v>
          </cell>
          <cell r="H251">
            <v>3.6866363309128216</v>
          </cell>
          <cell r="I251">
            <v>282</v>
          </cell>
          <cell r="J251">
            <v>1.1274363480538483</v>
          </cell>
          <cell r="K251">
            <v>51</v>
          </cell>
          <cell r="L251">
            <v>0.64967505657467839</v>
          </cell>
          <cell r="M251">
            <v>283</v>
          </cell>
          <cell r="N251">
            <v>0</v>
          </cell>
          <cell r="O251">
            <v>6</v>
          </cell>
          <cell r="P251">
            <v>0.16593675457502149</v>
          </cell>
          <cell r="Q251">
            <v>228</v>
          </cell>
          <cell r="R251">
            <v>0</v>
          </cell>
          <cell r="S251">
            <v>8</v>
          </cell>
          <cell r="T251">
            <v>11.029686109106612</v>
          </cell>
          <cell r="U251">
            <v>292</v>
          </cell>
          <cell r="V251">
            <v>0.32484000000000002</v>
          </cell>
          <cell r="W251">
            <v>325</v>
          </cell>
          <cell r="X251">
            <v>0</v>
          </cell>
          <cell r="Y251">
            <v>1</v>
          </cell>
          <cell r="Z251">
            <v>0.67</v>
          </cell>
          <cell r="AA251">
            <v>81</v>
          </cell>
          <cell r="AB251">
            <v>0.33</v>
          </cell>
          <cell r="AC251">
            <v>1</v>
          </cell>
          <cell r="AD251">
            <v>1</v>
          </cell>
          <cell r="AE251">
            <v>78</v>
          </cell>
          <cell r="AF251">
            <v>0</v>
          </cell>
          <cell r="AG251">
            <v>19</v>
          </cell>
          <cell r="AH251">
            <v>1.43415</v>
          </cell>
          <cell r="AI251">
            <v>97</v>
          </cell>
          <cell r="AJ251">
            <v>2.7589899999999998</v>
          </cell>
          <cell r="AK251">
            <v>131</v>
          </cell>
          <cell r="AL251">
            <v>13.788679999999999</v>
          </cell>
          <cell r="AM251">
            <v>260</v>
          </cell>
          <cell r="AN251">
            <v>4437273</v>
          </cell>
          <cell r="AO251">
            <v>91</v>
          </cell>
          <cell r="AP251">
            <v>307846204</v>
          </cell>
          <cell r="AQ251">
            <v>81</v>
          </cell>
          <cell r="AR251">
            <v>0.08</v>
          </cell>
          <cell r="AS251">
            <v>8.7569802195934979E-2</v>
          </cell>
          <cell r="AT251">
            <v>0</v>
          </cell>
          <cell r="AU251">
            <v>0.08</v>
          </cell>
          <cell r="AV251">
            <v>345989</v>
          </cell>
          <cell r="AW251">
            <v>54</v>
          </cell>
          <cell r="AX251">
            <v>0</v>
          </cell>
          <cell r="AY251">
            <v>89</v>
          </cell>
          <cell r="AZ251">
            <v>2012</v>
          </cell>
          <cell r="BA251">
            <v>2015</v>
          </cell>
          <cell r="BB251">
            <v>79076434</v>
          </cell>
          <cell r="BC251">
            <v>25</v>
          </cell>
          <cell r="BD251">
            <v>386922638</v>
          </cell>
          <cell r="BE251">
            <v>65</v>
          </cell>
          <cell r="BF251">
            <v>820.5</v>
          </cell>
          <cell r="BG251">
            <v>133</v>
          </cell>
          <cell r="BH251">
            <v>375193.42352224252</v>
          </cell>
          <cell r="BI251">
            <v>68</v>
          </cell>
          <cell r="BJ251">
            <v>96375.909811090794</v>
          </cell>
          <cell r="BK251">
            <v>6</v>
          </cell>
          <cell r="BL251">
            <v>471569.33333333331</v>
          </cell>
          <cell r="BM251">
            <v>31</v>
          </cell>
          <cell r="BN251">
            <v>0.20437272527848319</v>
          </cell>
          <cell r="BO251">
            <v>10</v>
          </cell>
          <cell r="BP251">
            <v>1662370</v>
          </cell>
          <cell r="BQ251">
            <v>81</v>
          </cell>
          <cell r="BR251">
            <v>1134917</v>
          </cell>
          <cell r="BS251">
            <v>118</v>
          </cell>
          <cell r="BT251">
            <v>347077</v>
          </cell>
          <cell r="BU251">
            <v>51</v>
          </cell>
          <cell r="BV251">
            <v>200000</v>
          </cell>
          <cell r="BW251">
            <v>236</v>
          </cell>
          <cell r="BX251">
            <v>0</v>
          </cell>
          <cell r="BY251">
            <v>6</v>
          </cell>
          <cell r="BZ251">
            <v>3344364</v>
          </cell>
          <cell r="CA251">
            <v>101</v>
          </cell>
          <cell r="CB251">
            <v>51083</v>
          </cell>
          <cell r="CC251">
            <v>182</v>
          </cell>
          <cell r="CD251">
            <v>100000</v>
          </cell>
          <cell r="CE251">
            <v>248</v>
          </cell>
          <cell r="CF251">
            <v>0</v>
          </cell>
          <cell r="CG251">
            <v>2</v>
          </cell>
          <cell r="CH251">
            <v>259238</v>
          </cell>
          <cell r="CI251">
            <v>62</v>
          </cell>
          <cell r="CJ251">
            <v>127684</v>
          </cell>
          <cell r="CK251">
            <v>59</v>
          </cell>
          <cell r="CL251">
            <v>386922</v>
          </cell>
          <cell r="CM251">
            <v>55</v>
          </cell>
          <cell r="CN251">
            <v>0</v>
          </cell>
          <cell r="CO251">
            <v>19</v>
          </cell>
          <cell r="CP251">
            <v>554904</v>
          </cell>
          <cell r="CQ251">
            <v>45</v>
          </cell>
          <cell r="CR251">
            <v>4437273</v>
          </cell>
          <cell r="CS251">
            <v>91</v>
          </cell>
          <cell r="CT251">
            <v>820.5</v>
          </cell>
          <cell r="CU251">
            <v>133</v>
          </cell>
          <cell r="CV251">
            <v>5768</v>
          </cell>
          <cell r="CW251">
            <v>184</v>
          </cell>
          <cell r="CX251">
            <v>4732644</v>
          </cell>
          <cell r="CY251">
            <v>135</v>
          </cell>
          <cell r="CZ251">
            <v>788.3</v>
          </cell>
          <cell r="DA251">
            <v>135</v>
          </cell>
          <cell r="DB251">
            <v>5883</v>
          </cell>
          <cell r="DC251">
            <v>185</v>
          </cell>
          <cell r="DD251">
            <v>4779970</v>
          </cell>
          <cell r="DE251">
            <v>133</v>
          </cell>
          <cell r="DF251">
            <v>47326</v>
          </cell>
          <cell r="DG251">
            <v>172</v>
          </cell>
          <cell r="DH251">
            <v>142401</v>
          </cell>
          <cell r="DI251">
            <v>53</v>
          </cell>
          <cell r="DJ251" t="str">
            <v>101</v>
          </cell>
          <cell r="DK251">
            <v>770.9</v>
          </cell>
          <cell r="DL251">
            <v>789.2</v>
          </cell>
          <cell r="DM251">
            <v>781.6</v>
          </cell>
          <cell r="DN251">
            <v>769.5</v>
          </cell>
          <cell r="DO251">
            <v>755</v>
          </cell>
          <cell r="DP251">
            <v>771.7</v>
          </cell>
          <cell r="DQ251">
            <v>778.5</v>
          </cell>
          <cell r="DR251">
            <v>158</v>
          </cell>
          <cell r="DS251">
            <v>765</v>
          </cell>
          <cell r="DT251">
            <v>157</v>
          </cell>
          <cell r="DU251">
            <v>768.2</v>
          </cell>
          <cell r="DV251">
            <v>154</v>
          </cell>
          <cell r="DW251">
            <v>810.8</v>
          </cell>
          <cell r="DX251">
            <v>140</v>
          </cell>
          <cell r="DY251">
            <v>807.8</v>
          </cell>
          <cell r="DZ251">
            <v>137</v>
          </cell>
          <cell r="EA251">
            <v>776.2</v>
          </cell>
          <cell r="EB251">
            <v>142</v>
          </cell>
          <cell r="EC251">
            <v>804.8</v>
          </cell>
          <cell r="ED251">
            <v>138</v>
          </cell>
          <cell r="EE251">
            <v>820.5</v>
          </cell>
          <cell r="EF251">
            <v>133</v>
          </cell>
          <cell r="EG251">
            <v>788.3</v>
          </cell>
          <cell r="EH251">
            <v>135</v>
          </cell>
          <cell r="EI251">
            <v>5628.9141189902321</v>
          </cell>
          <cell r="EJ251">
            <v>57</v>
          </cell>
          <cell r="EK251">
            <v>4242.5015856907276</v>
          </cell>
          <cell r="EL251">
            <v>69</v>
          </cell>
          <cell r="EM251">
            <v>173123</v>
          </cell>
          <cell r="EN251">
            <v>224.57257750681023</v>
          </cell>
          <cell r="EO251">
            <v>83843</v>
          </cell>
          <cell r="EP251">
            <v>106.23796249366447</v>
          </cell>
          <cell r="EQ251">
            <v>116100</v>
          </cell>
          <cell r="ER251">
            <v>148.54145342886386</v>
          </cell>
          <cell r="ES251">
            <v>163323</v>
          </cell>
          <cell r="ET251">
            <v>212.24561403508773</v>
          </cell>
          <cell r="EU251">
            <v>329496</v>
          </cell>
          <cell r="EV251">
            <v>436.41854304635763</v>
          </cell>
          <cell r="EW251">
            <v>516943</v>
          </cell>
          <cell r="EX251">
            <v>669.87559932616296</v>
          </cell>
          <cell r="EY251">
            <v>634017</v>
          </cell>
          <cell r="EZ251">
            <v>814.40847784200389</v>
          </cell>
          <cell r="FA251">
            <v>644272</v>
          </cell>
          <cell r="FB251">
            <v>827.58124598587028</v>
          </cell>
          <cell r="FC251">
            <v>316284</v>
          </cell>
          <cell r="FD251">
            <v>413.44313725490196</v>
          </cell>
          <cell r="FE251">
            <v>373052</v>
          </cell>
          <cell r="FF251">
            <v>485.61832856027075</v>
          </cell>
          <cell r="FG251">
            <v>270636</v>
          </cell>
          <cell r="FH251">
            <v>333.78885051800694</v>
          </cell>
          <cell r="FI251">
            <v>555548</v>
          </cell>
          <cell r="FJ251">
            <v>687.72963604852691</v>
          </cell>
          <cell r="FK251">
            <v>491946</v>
          </cell>
          <cell r="FL251">
            <v>599.56855575868371</v>
          </cell>
          <cell r="FM251">
            <v>278938</v>
          </cell>
          <cell r="FN251">
            <v>353.84751997970318</v>
          </cell>
          <cell r="FO251">
            <v>4.4446310034340547E-2</v>
          </cell>
          <cell r="FP251">
            <v>2.1523730064499567E-2</v>
          </cell>
          <cell r="FQ251">
            <v>2.8483695844177256E-2</v>
          </cell>
          <cell r="FR251">
            <v>3.87054437595254E-2</v>
          </cell>
          <cell r="FS251">
            <v>7.2381323941879835E-2</v>
          </cell>
          <cell r="FT251">
            <v>0.10454476050644072</v>
          </cell>
          <cell r="FU251">
            <v>0.11653117676790883</v>
          </cell>
          <cell r="FV251">
            <v>0.13022709779241023</v>
          </cell>
          <cell r="FW251">
            <v>6.1181664767095557E-2</v>
          </cell>
          <cell r="FX251">
            <v>7.0915773309502869E-2</v>
          </cell>
          <cell r="FY251">
            <v>4.2085666060916883E-2</v>
          </cell>
          <cell r="FZ251">
            <v>8.6322896366838542E-2</v>
          </cell>
          <cell r="GA251">
            <v>7.4034076569570548E-2</v>
          </cell>
          <cell r="GB251">
            <v>3.8169916219156289E-2</v>
          </cell>
          <cell r="GC251">
            <v>3721981</v>
          </cell>
          <cell r="GD251">
            <v>3811532</v>
          </cell>
          <cell r="GE251">
            <v>3959916</v>
          </cell>
          <cell r="GF251">
            <v>4056316</v>
          </cell>
          <cell r="GG251">
            <v>4222728</v>
          </cell>
          <cell r="GH251">
            <v>4427762</v>
          </cell>
          <cell r="GI251">
            <v>4806733</v>
          </cell>
          <cell r="GJ251">
            <v>4947296</v>
          </cell>
          <cell r="GK251">
            <v>5169588</v>
          </cell>
          <cell r="GL251">
            <v>5260494</v>
          </cell>
          <cell r="GM251">
            <v>6430598</v>
          </cell>
          <cell r="GN251">
            <v>6435696.9400000004</v>
          </cell>
          <cell r="GO251">
            <v>6708461</v>
          </cell>
          <cell r="GP251">
            <v>7307797.0199999996</v>
          </cell>
          <cell r="GQ251">
            <v>0.10629051960123033</v>
          </cell>
          <cell r="GR251">
            <v>0.10580651001702676</v>
          </cell>
          <cell r="GS251">
            <v>0.12111182807427574</v>
          </cell>
          <cell r="GT251">
            <v>0.10039268344550374</v>
          </cell>
          <cell r="GU251">
            <v>5.6046867947470068E-2</v>
          </cell>
          <cell r="GV251">
            <v>1.1529832002144382E-2</v>
          </cell>
          <cell r="GW251">
            <v>4.6558109134640174E-2</v>
          </cell>
          <cell r="GX251">
            <v>3.3502493661795689E-2</v>
          </cell>
          <cell r="GY251">
            <v>-3.1109968575002849E-2</v>
          </cell>
          <cell r="GZ251">
            <v>12.341137123745821</v>
          </cell>
          <cell r="HA251">
            <v>12.385</v>
          </cell>
          <cell r="HB251">
            <v>12.777142857142858</v>
          </cell>
          <cell r="HC251">
            <v>12.368627450980393</v>
          </cell>
          <cell r="HD251">
            <v>12.014342629482071</v>
          </cell>
          <cell r="HE251">
            <v>12.287787945724203</v>
          </cell>
          <cell r="HF251">
            <v>12.266666666666667</v>
          </cell>
          <cell r="HG251">
            <v>13.450819672131148</v>
          </cell>
          <cell r="HH251">
            <v>5121</v>
          </cell>
          <cell r="HI251" t="str">
            <v>Y</v>
          </cell>
        </row>
        <row r="252">
          <cell r="A252">
            <v>247</v>
          </cell>
          <cell r="B252">
            <v>5139</v>
          </cell>
          <cell r="C252" t="str">
            <v>Paton-Churdan</v>
          </cell>
          <cell r="D252">
            <v>8.67676937200069</v>
          </cell>
          <cell r="E252">
            <v>353</v>
          </cell>
          <cell r="F252">
            <v>5.4</v>
          </cell>
          <cell r="G252">
            <v>1</v>
          </cell>
          <cell r="H252">
            <v>3.2767740691204805</v>
          </cell>
          <cell r="I252">
            <v>318</v>
          </cell>
          <cell r="J252">
            <v>0</v>
          </cell>
          <cell r="K252">
            <v>272</v>
          </cell>
          <cell r="L252">
            <v>0</v>
          </cell>
          <cell r="M252">
            <v>310</v>
          </cell>
          <cell r="N252">
            <v>0</v>
          </cell>
          <cell r="O252">
            <v>6</v>
          </cell>
          <cell r="P252">
            <v>0.13009944804886051</v>
          </cell>
          <cell r="Q252">
            <v>248</v>
          </cell>
          <cell r="R252">
            <v>0</v>
          </cell>
          <cell r="S252">
            <v>8</v>
          </cell>
          <cell r="T252">
            <v>8.8068688200495497</v>
          </cell>
          <cell r="U252">
            <v>355</v>
          </cell>
          <cell r="V252">
            <v>1.2089000000000001</v>
          </cell>
          <cell r="W252">
            <v>70</v>
          </cell>
          <cell r="X252">
            <v>0</v>
          </cell>
          <cell r="Y252">
            <v>1</v>
          </cell>
          <cell r="Z252">
            <v>0.86</v>
          </cell>
          <cell r="AA252">
            <v>64</v>
          </cell>
          <cell r="AB252">
            <v>0.33</v>
          </cell>
          <cell r="AC252">
            <v>1</v>
          </cell>
          <cell r="AD252">
            <v>1.19</v>
          </cell>
          <cell r="AE252">
            <v>61</v>
          </cell>
          <cell r="AF252">
            <v>0</v>
          </cell>
          <cell r="AG252">
            <v>19</v>
          </cell>
          <cell r="AH252">
            <v>0</v>
          </cell>
          <cell r="AI252">
            <v>184</v>
          </cell>
          <cell r="AJ252">
            <v>2.3989000000000003</v>
          </cell>
          <cell r="AK252">
            <v>168</v>
          </cell>
          <cell r="AL252">
            <v>11.205769999999999</v>
          </cell>
          <cell r="AM252">
            <v>348</v>
          </cell>
          <cell r="AN252">
            <v>1019634</v>
          </cell>
          <cell r="AO252">
            <v>342</v>
          </cell>
          <cell r="AP252">
            <v>90991931</v>
          </cell>
          <cell r="AQ252">
            <v>320</v>
          </cell>
          <cell r="AR252">
            <v>7.0000000000000007E-2</v>
          </cell>
          <cell r="AS252">
            <v>8.7030960897989396E-2</v>
          </cell>
          <cell r="AT252">
            <v>0</v>
          </cell>
          <cell r="AU252">
            <v>7.0000000000000007E-2</v>
          </cell>
          <cell r="AV252">
            <v>92013</v>
          </cell>
          <cell r="AW252">
            <v>246</v>
          </cell>
          <cell r="AX252">
            <v>0</v>
          </cell>
          <cell r="AY252">
            <v>89</v>
          </cell>
          <cell r="AZ252">
            <v>2018</v>
          </cell>
          <cell r="BA252">
            <v>2011</v>
          </cell>
          <cell r="BB252">
            <v>0</v>
          </cell>
          <cell r="BC252">
            <v>267</v>
          </cell>
          <cell r="BD252">
            <v>90991931</v>
          </cell>
          <cell r="BE252">
            <v>322</v>
          </cell>
          <cell r="BF252">
            <v>195.3</v>
          </cell>
          <cell r="BG252">
            <v>346</v>
          </cell>
          <cell r="BH252">
            <v>465908.50486431131</v>
          </cell>
          <cell r="BI252">
            <v>26</v>
          </cell>
          <cell r="BJ252">
            <v>0</v>
          </cell>
          <cell r="BK252">
            <v>267</v>
          </cell>
          <cell r="BL252">
            <v>465908.50486431131</v>
          </cell>
          <cell r="BM252">
            <v>32</v>
          </cell>
          <cell r="BN252">
            <v>0</v>
          </cell>
          <cell r="BO252">
            <v>267</v>
          </cell>
          <cell r="BP252">
            <v>491356</v>
          </cell>
          <cell r="BQ252">
            <v>320</v>
          </cell>
          <cell r="BR252">
            <v>298160</v>
          </cell>
          <cell r="BS252">
            <v>341</v>
          </cell>
          <cell r="BT252">
            <v>0</v>
          </cell>
          <cell r="BU252">
            <v>272</v>
          </cell>
          <cell r="BV252">
            <v>0</v>
          </cell>
          <cell r="BW252">
            <v>310</v>
          </cell>
          <cell r="BX252">
            <v>0</v>
          </cell>
          <cell r="BY252">
            <v>6</v>
          </cell>
          <cell r="BZ252">
            <v>789516</v>
          </cell>
          <cell r="CA252">
            <v>344</v>
          </cell>
          <cell r="CB252">
            <v>11838</v>
          </cell>
          <cell r="CC252">
            <v>290</v>
          </cell>
          <cell r="CD252">
            <v>110000</v>
          </cell>
          <cell r="CE252">
            <v>238</v>
          </cell>
          <cell r="CF252">
            <v>0</v>
          </cell>
          <cell r="CG252">
            <v>2</v>
          </cell>
          <cell r="CH252">
            <v>78253</v>
          </cell>
          <cell r="CI252">
            <v>169</v>
          </cell>
          <cell r="CJ252">
            <v>30027</v>
          </cell>
          <cell r="CK252">
            <v>298</v>
          </cell>
          <cell r="CL252">
            <v>108280</v>
          </cell>
          <cell r="CM252">
            <v>208</v>
          </cell>
          <cell r="CN252">
            <v>0</v>
          </cell>
          <cell r="CO252">
            <v>19</v>
          </cell>
          <cell r="CP252">
            <v>0</v>
          </cell>
          <cell r="CQ252">
            <v>185</v>
          </cell>
          <cell r="CR252">
            <v>1019634</v>
          </cell>
          <cell r="CS252">
            <v>342</v>
          </cell>
          <cell r="CT252">
            <v>195.3</v>
          </cell>
          <cell r="CU252">
            <v>346</v>
          </cell>
          <cell r="CV252">
            <v>5935</v>
          </cell>
          <cell r="CW252">
            <v>14</v>
          </cell>
          <cell r="CX252">
            <v>1192109</v>
          </cell>
          <cell r="CY252">
            <v>346</v>
          </cell>
          <cell r="CZ252">
            <v>201</v>
          </cell>
          <cell r="DA252">
            <v>343</v>
          </cell>
          <cell r="DB252">
            <v>6050</v>
          </cell>
          <cell r="DC252">
            <v>14</v>
          </cell>
          <cell r="DD252">
            <v>1216050</v>
          </cell>
          <cell r="DE252">
            <v>344</v>
          </cell>
          <cell r="DF252">
            <v>23941</v>
          </cell>
          <cell r="DG252">
            <v>236</v>
          </cell>
          <cell r="DH252">
            <v>0</v>
          </cell>
          <cell r="DI252">
            <v>223</v>
          </cell>
          <cell r="DJ252" t="str">
            <v>No Guar</v>
          </cell>
          <cell r="DK252">
            <v>235</v>
          </cell>
          <cell r="DL252">
            <v>233</v>
          </cell>
          <cell r="DM252">
            <v>240.3</v>
          </cell>
          <cell r="DN252">
            <v>216</v>
          </cell>
          <cell r="DO252">
            <v>235</v>
          </cell>
          <cell r="DP252">
            <v>235.4</v>
          </cell>
          <cell r="DQ252">
            <v>224.5</v>
          </cell>
          <cell r="DR252">
            <v>350</v>
          </cell>
          <cell r="DS252">
            <v>230</v>
          </cell>
          <cell r="DT252">
            <v>346</v>
          </cell>
          <cell r="DU252">
            <v>232.2</v>
          </cell>
          <cell r="DV252">
            <v>343</v>
          </cell>
          <cell r="DW252">
            <v>233.6</v>
          </cell>
          <cell r="DX252">
            <v>341</v>
          </cell>
          <cell r="DY252">
            <v>231.6</v>
          </cell>
          <cell r="DZ252">
            <v>341</v>
          </cell>
          <cell r="EA252">
            <v>226.6</v>
          </cell>
          <cell r="EB252">
            <v>343</v>
          </cell>
          <cell r="EC252">
            <v>206.6</v>
          </cell>
          <cell r="ED252">
            <v>347</v>
          </cell>
          <cell r="EE252">
            <v>195.3</v>
          </cell>
          <cell r="EF252">
            <v>346</v>
          </cell>
          <cell r="EG252">
            <v>201</v>
          </cell>
          <cell r="EH252">
            <v>343</v>
          </cell>
          <cell r="EI252">
            <v>5072.8059701492539</v>
          </cell>
          <cell r="EJ252">
            <v>91</v>
          </cell>
          <cell r="EK252">
            <v>3927.9402985074626</v>
          </cell>
          <cell r="EL252">
            <v>100</v>
          </cell>
          <cell r="EM252">
            <v>234465</v>
          </cell>
          <cell r="EN252">
            <v>997.72340425531911</v>
          </cell>
          <cell r="EO252">
            <v>142257</v>
          </cell>
          <cell r="EP252">
            <v>610.54506437768237</v>
          </cell>
          <cell r="EQ252">
            <v>20887</v>
          </cell>
          <cell r="ER252">
            <v>86.920516021639614</v>
          </cell>
          <cell r="ES252">
            <v>106318</v>
          </cell>
          <cell r="ET252">
            <v>492.21296296296299</v>
          </cell>
          <cell r="EU252">
            <v>170678</v>
          </cell>
          <cell r="EV252">
            <v>726.28936170212762</v>
          </cell>
          <cell r="EW252">
            <v>32461</v>
          </cell>
          <cell r="EX252">
            <v>137.89719626168224</v>
          </cell>
          <cell r="EY252">
            <v>183396</v>
          </cell>
          <cell r="EZ252">
            <v>816.90868596881955</v>
          </cell>
          <cell r="FA252">
            <v>54481</v>
          </cell>
          <cell r="FB252">
            <v>242.67706013363028</v>
          </cell>
          <cell r="FC252">
            <v>100570</v>
          </cell>
          <cell r="FD252">
            <v>437.26086956521738</v>
          </cell>
          <cell r="FE252">
            <v>85285</v>
          </cell>
          <cell r="FF252">
            <v>367.29112833763998</v>
          </cell>
          <cell r="FG252">
            <v>150286</v>
          </cell>
          <cell r="FH252">
            <v>643.34760273972609</v>
          </cell>
          <cell r="FI252">
            <v>176344</v>
          </cell>
          <cell r="FJ252">
            <v>761.41623488773746</v>
          </cell>
          <cell r="FK252">
            <v>221535</v>
          </cell>
          <cell r="FL252">
            <v>1134.331797235023</v>
          </cell>
          <cell r="FM252">
            <v>291660</v>
          </cell>
          <cell r="FN252">
            <v>1451.044776119403</v>
          </cell>
          <cell r="FO252">
            <v>0.12572746474681573</v>
          </cell>
          <cell r="FP252">
            <v>8.4586610345756402E-2</v>
          </cell>
          <cell r="FQ252">
            <v>1.2912043925800412E-2</v>
          </cell>
          <cell r="FR252">
            <v>6.7011225473820879E-2</v>
          </cell>
          <cell r="FS252">
            <v>9.9000700692804214E-2</v>
          </cell>
          <cell r="FT252">
            <v>1.8870304659414864E-2</v>
          </cell>
          <cell r="FU252">
            <v>0.12182300073733086</v>
          </cell>
          <cell r="FV252">
            <v>2.9832153411551862E-2</v>
          </cell>
          <cell r="FW252">
            <v>5.1246042661043885E-2</v>
          </cell>
          <cell r="FX252">
            <v>4.703420092595912E-2</v>
          </cell>
          <cell r="FY252">
            <v>7.7569369890164344E-2</v>
          </cell>
          <cell r="FZ252">
            <v>9.3485449805397608E-2</v>
          </cell>
          <cell r="GA252">
            <v>0.11154508075796377</v>
          </cell>
          <cell r="GB252">
            <v>0.14698931797994644</v>
          </cell>
          <cell r="GC252">
            <v>1630402</v>
          </cell>
          <cell r="GD252">
            <v>1539534</v>
          </cell>
          <cell r="GE252">
            <v>1596750</v>
          </cell>
          <cell r="GF252">
            <v>1480252</v>
          </cell>
          <cell r="GG252">
            <v>1553330</v>
          </cell>
          <cell r="GH252">
            <v>1687755</v>
          </cell>
          <cell r="GI252">
            <v>1322034</v>
          </cell>
          <cell r="GJ252">
            <v>1826251</v>
          </cell>
          <cell r="GK252">
            <v>1962493</v>
          </cell>
          <cell r="GL252">
            <v>1813255</v>
          </cell>
          <cell r="GM252">
            <v>1937440</v>
          </cell>
          <cell r="GN252">
            <v>1886325.63</v>
          </cell>
          <cell r="GO252">
            <v>1927581</v>
          </cell>
          <cell r="GP252">
            <v>1984225.82</v>
          </cell>
          <cell r="GQ252">
            <v>0.15619985227541347</v>
          </cell>
          <cell r="GR252">
            <v>7.6606818074589342E-2</v>
          </cell>
          <cell r="GS252">
            <v>1.7010136189256411E-2</v>
          </cell>
          <cell r="GT252">
            <v>0.12410759684203504</v>
          </cell>
          <cell r="GU252">
            <v>0.16628059732157763</v>
          </cell>
          <cell r="GV252">
            <v>0.17730678379398945</v>
          </cell>
          <cell r="GW252">
            <v>0.21274574169292562</v>
          </cell>
          <cell r="GX252">
            <v>0.27354481172353862</v>
          </cell>
          <cell r="GY252">
            <v>0.30921269298513554</v>
          </cell>
          <cell r="GZ252">
            <v>7.5831485587583147</v>
          </cell>
          <cell r="HA252">
            <v>10.28</v>
          </cell>
          <cell r="HB252">
            <v>11.185714285714285</v>
          </cell>
          <cell r="HC252">
            <v>10.204620462046204</v>
          </cell>
          <cell r="HD252">
            <v>10.510067114093959</v>
          </cell>
          <cell r="HE252">
            <v>9.7972116603295305</v>
          </cell>
          <cell r="HF252">
            <v>9.1254752851711025</v>
          </cell>
          <cell r="HG252">
            <v>8.1374999999999993</v>
          </cell>
          <cell r="HH252">
            <v>5139</v>
          </cell>
          <cell r="HI252" t="str">
            <v>Y</v>
          </cell>
        </row>
        <row r="253">
          <cell r="A253">
            <v>248</v>
          </cell>
          <cell r="B253">
            <v>5319</v>
          </cell>
          <cell r="C253" t="str">
            <v>PCM</v>
          </cell>
          <cell r="D253">
            <v>13.964538627838934</v>
          </cell>
          <cell r="E253">
            <v>62</v>
          </cell>
          <cell r="F253">
            <v>5.4</v>
          </cell>
          <cell r="G253">
            <v>1</v>
          </cell>
          <cell r="H253">
            <v>4.8587686219773598</v>
          </cell>
          <cell r="I253">
            <v>131</v>
          </cell>
          <cell r="J253">
            <v>3.7057681302248358</v>
          </cell>
          <cell r="K253">
            <v>2</v>
          </cell>
          <cell r="L253">
            <v>0</v>
          </cell>
          <cell r="M253">
            <v>310</v>
          </cell>
          <cell r="N253">
            <v>0</v>
          </cell>
          <cell r="O253">
            <v>6</v>
          </cell>
          <cell r="P253">
            <v>0.86726578645306629</v>
          </cell>
          <cell r="Q253">
            <v>81</v>
          </cell>
          <cell r="R253">
            <v>0</v>
          </cell>
          <cell r="S253">
            <v>8</v>
          </cell>
          <cell r="T253">
            <v>14.831804414292</v>
          </cell>
          <cell r="U253">
            <v>52</v>
          </cell>
          <cell r="V253">
            <v>0.83692</v>
          </cell>
          <cell r="W253">
            <v>180</v>
          </cell>
          <cell r="X253">
            <v>0</v>
          </cell>
          <cell r="Y253">
            <v>1</v>
          </cell>
          <cell r="Z253">
            <v>0.08</v>
          </cell>
          <cell r="AA253">
            <v>241</v>
          </cell>
          <cell r="AB253">
            <v>0.33</v>
          </cell>
          <cell r="AC253">
            <v>1</v>
          </cell>
          <cell r="AD253">
            <v>0.41000000000000003</v>
          </cell>
          <cell r="AE253">
            <v>234</v>
          </cell>
          <cell r="AF253">
            <v>0</v>
          </cell>
          <cell r="AG253">
            <v>19</v>
          </cell>
          <cell r="AH253">
            <v>0</v>
          </cell>
          <cell r="AI253">
            <v>184</v>
          </cell>
          <cell r="AJ253">
            <v>1.24692</v>
          </cell>
          <cell r="AK253">
            <v>301</v>
          </cell>
          <cell r="AL253">
            <v>16.078720000000001</v>
          </cell>
          <cell r="AM253">
            <v>119</v>
          </cell>
          <cell r="AN253">
            <v>3465912</v>
          </cell>
          <cell r="AO253">
            <v>129</v>
          </cell>
          <cell r="AP253">
            <v>215073629</v>
          </cell>
          <cell r="AQ253">
            <v>147</v>
          </cell>
          <cell r="AR253">
            <v>0.05</v>
          </cell>
          <cell r="AS253">
            <v>7.1911659293154045E-2</v>
          </cell>
          <cell r="AT253">
            <v>0</v>
          </cell>
          <cell r="AU253">
            <v>0.05</v>
          </cell>
          <cell r="AV253">
            <v>227299</v>
          </cell>
          <cell r="AW253">
            <v>116</v>
          </cell>
          <cell r="AX253">
            <v>0</v>
          </cell>
          <cell r="AY253">
            <v>89</v>
          </cell>
          <cell r="AZ253">
            <v>2016</v>
          </cell>
          <cell r="BA253">
            <v>2013</v>
          </cell>
          <cell r="BB253">
            <v>19030491</v>
          </cell>
          <cell r="BC253">
            <v>83</v>
          </cell>
          <cell r="BD253">
            <v>234104120</v>
          </cell>
          <cell r="BE253">
            <v>134</v>
          </cell>
          <cell r="BF253">
            <v>1024.9000000000001</v>
          </cell>
          <cell r="BG253">
            <v>106</v>
          </cell>
          <cell r="BH253">
            <v>209848.40374670699</v>
          </cell>
          <cell r="BI253">
            <v>296</v>
          </cell>
          <cell r="BJ253">
            <v>18568.144209191138</v>
          </cell>
          <cell r="BK253">
            <v>82</v>
          </cell>
          <cell r="BL253">
            <v>228416.5479558981</v>
          </cell>
          <cell r="BM253">
            <v>282</v>
          </cell>
          <cell r="BN253">
            <v>8.1290713721740571E-2</v>
          </cell>
          <cell r="BO253">
            <v>58</v>
          </cell>
          <cell r="BP253">
            <v>1161398</v>
          </cell>
          <cell r="BQ253">
            <v>149</v>
          </cell>
          <cell r="BR253">
            <v>1044993</v>
          </cell>
          <cell r="BS253">
            <v>133</v>
          </cell>
          <cell r="BT253">
            <v>797013</v>
          </cell>
          <cell r="BU253">
            <v>21</v>
          </cell>
          <cell r="BV253">
            <v>0</v>
          </cell>
          <cell r="BW253">
            <v>310</v>
          </cell>
          <cell r="BX253">
            <v>0</v>
          </cell>
          <cell r="BY253">
            <v>6</v>
          </cell>
          <cell r="BZ253">
            <v>3003404</v>
          </cell>
          <cell r="CA253">
            <v>118</v>
          </cell>
          <cell r="CB253">
            <v>186526</v>
          </cell>
          <cell r="CC253">
            <v>79</v>
          </cell>
          <cell r="CD253">
            <v>180000</v>
          </cell>
          <cell r="CE253">
            <v>154</v>
          </cell>
          <cell r="CF253">
            <v>0</v>
          </cell>
          <cell r="CG253">
            <v>2</v>
          </cell>
          <cell r="CH253">
            <v>18728</v>
          </cell>
          <cell r="CI253">
            <v>233</v>
          </cell>
          <cell r="CJ253">
            <v>77254</v>
          </cell>
          <cell r="CK253">
            <v>124</v>
          </cell>
          <cell r="CL253">
            <v>95982</v>
          </cell>
          <cell r="CM253">
            <v>220</v>
          </cell>
          <cell r="CN253">
            <v>0</v>
          </cell>
          <cell r="CO253">
            <v>19</v>
          </cell>
          <cell r="CP253">
            <v>0</v>
          </cell>
          <cell r="CQ253">
            <v>185</v>
          </cell>
          <cell r="CR253">
            <v>3465912</v>
          </cell>
          <cell r="CS253">
            <v>129</v>
          </cell>
          <cell r="CT253">
            <v>1024.9000000000001</v>
          </cell>
          <cell r="CU253">
            <v>106</v>
          </cell>
          <cell r="CV253">
            <v>5768</v>
          </cell>
          <cell r="CW253">
            <v>184</v>
          </cell>
          <cell r="CX253">
            <v>5911623</v>
          </cell>
          <cell r="CY253">
            <v>107</v>
          </cell>
          <cell r="CZ253">
            <v>1028.7</v>
          </cell>
          <cell r="DA253">
            <v>105</v>
          </cell>
          <cell r="DB253">
            <v>5883</v>
          </cell>
          <cell r="DC253">
            <v>185</v>
          </cell>
          <cell r="DD253">
            <v>6051842</v>
          </cell>
          <cell r="DE253">
            <v>106</v>
          </cell>
          <cell r="DF253">
            <v>140219</v>
          </cell>
          <cell r="DG253">
            <v>81</v>
          </cell>
          <cell r="DH253">
            <v>0</v>
          </cell>
          <cell r="DI253">
            <v>223</v>
          </cell>
          <cell r="DJ253" t="str">
            <v>No Guar</v>
          </cell>
          <cell r="DK253">
            <v>1071</v>
          </cell>
          <cell r="DL253">
            <v>1044</v>
          </cell>
          <cell r="DM253">
            <v>1042</v>
          </cell>
          <cell r="DN253">
            <v>1059.0999999999999</v>
          </cell>
          <cell r="DO253">
            <v>1046.8</v>
          </cell>
          <cell r="DP253">
            <v>1046.5</v>
          </cell>
          <cell r="DQ253">
            <v>1005.5</v>
          </cell>
          <cell r="DR253">
            <v>115</v>
          </cell>
          <cell r="DS253">
            <v>979.7</v>
          </cell>
          <cell r="DT253">
            <v>117</v>
          </cell>
          <cell r="DU253">
            <v>996.2</v>
          </cell>
          <cell r="DV253">
            <v>115</v>
          </cell>
          <cell r="DW253">
            <v>974.4</v>
          </cell>
          <cell r="DX253">
            <v>117</v>
          </cell>
          <cell r="DY253">
            <v>991.5</v>
          </cell>
          <cell r="DZ253">
            <v>117</v>
          </cell>
          <cell r="EA253">
            <v>998.4</v>
          </cell>
          <cell r="EB253">
            <v>113</v>
          </cell>
          <cell r="EC253">
            <v>1006.1</v>
          </cell>
          <cell r="ED253">
            <v>110</v>
          </cell>
          <cell r="EE253">
            <v>1024.9000000000001</v>
          </cell>
          <cell r="EF253">
            <v>106</v>
          </cell>
          <cell r="EG253">
            <v>1028.7</v>
          </cell>
          <cell r="EH253">
            <v>105</v>
          </cell>
          <cell r="EI253">
            <v>3369.2155147273256</v>
          </cell>
          <cell r="EJ253">
            <v>312</v>
          </cell>
          <cell r="EK253">
            <v>2919.6111597161466</v>
          </cell>
          <cell r="EL253">
            <v>274</v>
          </cell>
          <cell r="EM253">
            <v>255776</v>
          </cell>
          <cell r="EN253">
            <v>238.81979458450047</v>
          </cell>
          <cell r="EO253">
            <v>619435</v>
          </cell>
          <cell r="EP253">
            <v>593.32854406130264</v>
          </cell>
          <cell r="EQ253">
            <v>853259</v>
          </cell>
          <cell r="ER253">
            <v>818.86660268714013</v>
          </cell>
          <cell r="ES253">
            <v>1231654</v>
          </cell>
          <cell r="ET253">
            <v>1162.9251251062224</v>
          </cell>
          <cell r="EU253">
            <v>1576025</v>
          </cell>
          <cell r="EV253">
            <v>1505.5645777607949</v>
          </cell>
          <cell r="EW253">
            <v>1698356</v>
          </cell>
          <cell r="EX253">
            <v>1622.8915432393694</v>
          </cell>
          <cell r="EY253">
            <v>1922746</v>
          </cell>
          <cell r="EZ253">
            <v>1912.2287419194431</v>
          </cell>
          <cell r="FA253">
            <v>1822337</v>
          </cell>
          <cell r="FB253">
            <v>1812.3689706613625</v>
          </cell>
          <cell r="FC253">
            <v>1564797</v>
          </cell>
          <cell r="FD253">
            <v>1597.2205777278757</v>
          </cell>
          <cell r="FE253">
            <v>1114970</v>
          </cell>
          <cell r="FF253">
            <v>1119.2230475808069</v>
          </cell>
          <cell r="FG253">
            <v>1075144</v>
          </cell>
          <cell r="FH253">
            <v>1103.3908045977012</v>
          </cell>
          <cell r="FI253">
            <v>588159</v>
          </cell>
          <cell r="FJ253">
            <v>593.20121028744325</v>
          </cell>
          <cell r="FK253">
            <v>298232</v>
          </cell>
          <cell r="FL253">
            <v>290.98643770123914</v>
          </cell>
          <cell r="FM253">
            <v>1028117</v>
          </cell>
          <cell r="FN253">
            <v>999.43326528628359</v>
          </cell>
          <cell r="FO253">
            <v>4.5207765789781133E-2</v>
          </cell>
          <cell r="FP253">
            <v>0.10743491180654068</v>
          </cell>
          <cell r="FQ253">
            <v>0.14082542551688534</v>
          </cell>
          <cell r="FR253">
            <v>0.17736638593527218</v>
          </cell>
          <cell r="FS253">
            <v>0.20517143585050998</v>
          </cell>
          <cell r="FT253">
            <v>0.20268108288730166</v>
          </cell>
          <cell r="FU253">
            <v>0.21656612976401424</v>
          </cell>
          <cell r="FV253">
            <v>0.25518163065634947</v>
          </cell>
          <cell r="FW253">
            <v>0.20969298572401843</v>
          </cell>
          <cell r="FX253">
            <v>0.14131349804551202</v>
          </cell>
          <cell r="FY253">
            <v>0.13252878386180789</v>
          </cell>
          <cell r="FZ253">
            <v>7.081482839888173E-2</v>
          </cell>
          <cell r="GA253">
            <v>3.7335296960904922E-2</v>
          </cell>
          <cell r="GB253">
            <v>0.11644700657299581</v>
          </cell>
          <cell r="GC253">
            <v>5402013</v>
          </cell>
          <cell r="GD253">
            <v>5146242</v>
          </cell>
          <cell r="GE253">
            <v>5205725</v>
          </cell>
          <cell r="GF253">
            <v>5712469</v>
          </cell>
          <cell r="GG253">
            <v>6105478</v>
          </cell>
          <cell r="GH253">
            <v>6681094</v>
          </cell>
          <cell r="GI253">
            <v>6955586</v>
          </cell>
          <cell r="GJ253">
            <v>7141333</v>
          </cell>
          <cell r="GK253">
            <v>7462324</v>
          </cell>
          <cell r="GL253">
            <v>7890046</v>
          </cell>
          <cell r="GM253">
            <v>8112532</v>
          </cell>
          <cell r="GN253">
            <v>8305590.9800000004</v>
          </cell>
          <cell r="GO253">
            <v>8277864</v>
          </cell>
          <cell r="GP253">
            <v>8829054.7799999993</v>
          </cell>
          <cell r="GQ253">
            <v>0.30502995443787095</v>
          </cell>
          <cell r="GR253">
            <v>0.29825835840479048</v>
          </cell>
          <cell r="GS253">
            <v>0.23876128677859032</v>
          </cell>
          <cell r="GT253">
            <v>0.17569334249700638</v>
          </cell>
          <cell r="GU253">
            <v>0.12014859643718585</v>
          </cell>
          <cell r="GV253">
            <v>4.7537792892083368E-2</v>
          </cell>
          <cell r="GW253">
            <v>-1.7569932401767523E-3</v>
          </cell>
          <cell r="GX253">
            <v>1.6097900790679399E-2</v>
          </cell>
          <cell r="GY253">
            <v>-3.0748937991003571E-2</v>
          </cell>
          <cell r="GZ253">
            <v>11.267333484882927</v>
          </cell>
          <cell r="HA253">
            <v>11.395614435815441</v>
          </cell>
          <cell r="HB253">
            <v>11.146280804883563</v>
          </cell>
          <cell r="HC253">
            <v>11.404024417815963</v>
          </cell>
          <cell r="HD253">
            <v>12.112993011962573</v>
          </cell>
          <cell r="HE253">
            <v>13.284151615365047</v>
          </cell>
          <cell r="HF253">
            <v>13.052830188679247</v>
          </cell>
          <cell r="HG253">
            <v>13.485526315789475</v>
          </cell>
          <cell r="HH253">
            <v>5319</v>
          </cell>
          <cell r="HI253" t="str">
            <v>Y</v>
          </cell>
        </row>
        <row r="254">
          <cell r="A254">
            <v>249</v>
          </cell>
          <cell r="B254">
            <v>5163</v>
          </cell>
          <cell r="C254" t="str">
            <v>Pekin</v>
          </cell>
          <cell r="D254">
            <v>13.207939119741004</v>
          </cell>
          <cell r="E254">
            <v>106</v>
          </cell>
          <cell r="F254">
            <v>5.4</v>
          </cell>
          <cell r="G254">
            <v>1</v>
          </cell>
          <cell r="H254">
            <v>4.8302027722672305</v>
          </cell>
          <cell r="I254">
            <v>136</v>
          </cell>
          <cell r="J254">
            <v>1.1248216144102532</v>
          </cell>
          <cell r="K254">
            <v>52</v>
          </cell>
          <cell r="L254">
            <v>1.8529153736124959</v>
          </cell>
          <cell r="M254">
            <v>154</v>
          </cell>
          <cell r="N254">
            <v>0</v>
          </cell>
          <cell r="O254">
            <v>6</v>
          </cell>
          <cell r="P254">
            <v>0.95638318943082323</v>
          </cell>
          <cell r="Q254">
            <v>70</v>
          </cell>
          <cell r="R254">
            <v>0</v>
          </cell>
          <cell r="S254">
            <v>8</v>
          </cell>
          <cell r="T254">
            <v>14.164322309171828</v>
          </cell>
          <cell r="U254">
            <v>84</v>
          </cell>
          <cell r="V254">
            <v>0.92698999999999998</v>
          </cell>
          <cell r="W254">
            <v>146</v>
          </cell>
          <cell r="X254">
            <v>0</v>
          </cell>
          <cell r="Y254">
            <v>1</v>
          </cell>
          <cell r="Z254">
            <v>0.2681</v>
          </cell>
          <cell r="AA254">
            <v>211</v>
          </cell>
          <cell r="AB254">
            <v>0.30681000000000003</v>
          </cell>
          <cell r="AC254">
            <v>321</v>
          </cell>
          <cell r="AD254">
            <v>0.57491000000000003</v>
          </cell>
          <cell r="AE254">
            <v>206</v>
          </cell>
          <cell r="AF254">
            <v>0</v>
          </cell>
          <cell r="AG254">
            <v>19</v>
          </cell>
          <cell r="AH254">
            <v>0</v>
          </cell>
          <cell r="AI254">
            <v>184</v>
          </cell>
          <cell r="AJ254">
            <v>1.5019</v>
          </cell>
          <cell r="AK254">
            <v>272</v>
          </cell>
          <cell r="AL254">
            <v>15.666219999999999</v>
          </cell>
          <cell r="AM254">
            <v>144</v>
          </cell>
          <cell r="AN254">
            <v>3380025</v>
          </cell>
          <cell r="AO254">
            <v>134</v>
          </cell>
          <cell r="AP254">
            <v>215752433</v>
          </cell>
          <cell r="AQ254">
            <v>146</v>
          </cell>
          <cell r="AR254">
            <v>0.05</v>
          </cell>
          <cell r="AS254">
            <v>8.4408098442414689E-2</v>
          </cell>
          <cell r="AT254">
            <v>0.03</v>
          </cell>
          <cell r="AU254">
            <v>0.08</v>
          </cell>
          <cell r="AV254">
            <v>127588</v>
          </cell>
          <cell r="AW254">
            <v>202</v>
          </cell>
          <cell r="AX254">
            <v>76553</v>
          </cell>
          <cell r="AY254">
            <v>50</v>
          </cell>
          <cell r="AZ254">
            <v>2011</v>
          </cell>
          <cell r="BA254">
            <v>2011</v>
          </cell>
          <cell r="BB254">
            <v>0</v>
          </cell>
          <cell r="BC254">
            <v>267</v>
          </cell>
          <cell r="BD254">
            <v>215752433</v>
          </cell>
          <cell r="BE254">
            <v>156</v>
          </cell>
          <cell r="BF254">
            <v>727.6</v>
          </cell>
          <cell r="BG254">
            <v>150</v>
          </cell>
          <cell r="BH254">
            <v>296526.15860362834</v>
          </cell>
          <cell r="BI254">
            <v>154</v>
          </cell>
          <cell r="BJ254">
            <v>0</v>
          </cell>
          <cell r="BK254">
            <v>267</v>
          </cell>
          <cell r="BL254">
            <v>296526.15860362834</v>
          </cell>
          <cell r="BM254">
            <v>171</v>
          </cell>
          <cell r="BN254">
            <v>0</v>
          </cell>
          <cell r="BO254">
            <v>267</v>
          </cell>
          <cell r="BP254">
            <v>1165063</v>
          </cell>
          <cell r="BQ254">
            <v>148</v>
          </cell>
          <cell r="BR254">
            <v>1042128</v>
          </cell>
          <cell r="BS254">
            <v>134</v>
          </cell>
          <cell r="BT254">
            <v>242683</v>
          </cell>
          <cell r="BU254">
            <v>67</v>
          </cell>
          <cell r="BV254">
            <v>399771</v>
          </cell>
          <cell r="BW254">
            <v>139</v>
          </cell>
          <cell r="BX254">
            <v>0</v>
          </cell>
          <cell r="BY254">
            <v>6</v>
          </cell>
          <cell r="BZ254">
            <v>2849645</v>
          </cell>
          <cell r="CA254">
            <v>130</v>
          </cell>
          <cell r="CB254">
            <v>206342</v>
          </cell>
          <cell r="CC254">
            <v>72</v>
          </cell>
          <cell r="CD254">
            <v>200000</v>
          </cell>
          <cell r="CE254">
            <v>128</v>
          </cell>
          <cell r="CF254">
            <v>0</v>
          </cell>
          <cell r="CG254">
            <v>2</v>
          </cell>
          <cell r="CH254">
            <v>57843</v>
          </cell>
          <cell r="CI254">
            <v>192</v>
          </cell>
          <cell r="CJ254">
            <v>66195</v>
          </cell>
          <cell r="CK254">
            <v>161</v>
          </cell>
          <cell r="CL254">
            <v>124038</v>
          </cell>
          <cell r="CM254">
            <v>189</v>
          </cell>
          <cell r="CN254">
            <v>0</v>
          </cell>
          <cell r="CO254">
            <v>19</v>
          </cell>
          <cell r="CP254">
            <v>0</v>
          </cell>
          <cell r="CQ254">
            <v>185</v>
          </cell>
          <cell r="CR254">
            <v>3380025</v>
          </cell>
          <cell r="CS254">
            <v>134</v>
          </cell>
          <cell r="CT254">
            <v>727.6</v>
          </cell>
          <cell r="CU254">
            <v>150</v>
          </cell>
          <cell r="CV254">
            <v>5768</v>
          </cell>
          <cell r="CW254">
            <v>184</v>
          </cell>
          <cell r="CX254">
            <v>4196797</v>
          </cell>
          <cell r="CY254">
            <v>152</v>
          </cell>
          <cell r="CZ254">
            <v>692.7</v>
          </cell>
          <cell r="DA254">
            <v>156</v>
          </cell>
          <cell r="DB254">
            <v>5883</v>
          </cell>
          <cell r="DC254">
            <v>185</v>
          </cell>
          <cell r="DD254">
            <v>4238765</v>
          </cell>
          <cell r="DE254">
            <v>151</v>
          </cell>
          <cell r="DF254">
            <v>41968</v>
          </cell>
          <cell r="DG254">
            <v>185</v>
          </cell>
          <cell r="DH254">
            <v>163611</v>
          </cell>
          <cell r="DI254">
            <v>39</v>
          </cell>
          <cell r="DJ254" t="str">
            <v>101</v>
          </cell>
          <cell r="DK254">
            <v>814.4</v>
          </cell>
          <cell r="DL254">
            <v>794.6</v>
          </cell>
          <cell r="DM254">
            <v>788.8</v>
          </cell>
          <cell r="DN254">
            <v>801</v>
          </cell>
          <cell r="DO254">
            <v>781</v>
          </cell>
          <cell r="DP254">
            <v>771.8</v>
          </cell>
          <cell r="DQ254">
            <v>749.9</v>
          </cell>
          <cell r="DR254">
            <v>166</v>
          </cell>
          <cell r="DS254">
            <v>755.5</v>
          </cell>
          <cell r="DT254">
            <v>163</v>
          </cell>
          <cell r="DU254">
            <v>754</v>
          </cell>
          <cell r="DV254">
            <v>158</v>
          </cell>
          <cell r="DW254">
            <v>729.8</v>
          </cell>
          <cell r="DX254">
            <v>164</v>
          </cell>
          <cell r="DY254">
            <v>715.7</v>
          </cell>
          <cell r="DZ254">
            <v>166</v>
          </cell>
          <cell r="EA254">
            <v>738.4</v>
          </cell>
          <cell r="EB254">
            <v>150</v>
          </cell>
          <cell r="EC254">
            <v>726.1</v>
          </cell>
          <cell r="ED254">
            <v>153</v>
          </cell>
          <cell r="EE254">
            <v>727.6</v>
          </cell>
          <cell r="EF254">
            <v>150</v>
          </cell>
          <cell r="EG254">
            <v>692.7</v>
          </cell>
          <cell r="EH254">
            <v>156</v>
          </cell>
          <cell r="EI254">
            <v>4879.4932871372885</v>
          </cell>
          <cell r="EJ254">
            <v>113</v>
          </cell>
          <cell r="EK254">
            <v>4113.8227226793706</v>
          </cell>
          <cell r="EL254">
            <v>85</v>
          </cell>
          <cell r="EM254">
            <v>1759799</v>
          </cell>
          <cell r="EN254">
            <v>2160.8533889980354</v>
          </cell>
          <cell r="EO254">
            <v>1770532</v>
          </cell>
          <cell r="EP254">
            <v>2228.2053863579158</v>
          </cell>
          <cell r="EQ254">
            <v>1686367</v>
          </cell>
          <cell r="ER254">
            <v>2137.8891987829616</v>
          </cell>
          <cell r="ES254">
            <v>1739463</v>
          </cell>
          <cell r="ET254">
            <v>2171.614232209738</v>
          </cell>
          <cell r="EU254">
            <v>1586659</v>
          </cell>
          <cell r="EV254">
            <v>2031.5736235595391</v>
          </cell>
          <cell r="EW254">
            <v>1282115</v>
          </cell>
          <cell r="EX254">
            <v>1661.2010883648616</v>
          </cell>
          <cell r="EY254">
            <v>871636</v>
          </cell>
          <cell r="EZ254">
            <v>1162.3363115082011</v>
          </cell>
          <cell r="FA254">
            <v>606385</v>
          </cell>
          <cell r="FB254">
            <v>808.62114948659826</v>
          </cell>
          <cell r="FC254">
            <v>447215</v>
          </cell>
          <cell r="FD254">
            <v>591.94573130377239</v>
          </cell>
          <cell r="FE254">
            <v>52246</v>
          </cell>
          <cell r="FF254">
            <v>69.291777188328908</v>
          </cell>
          <cell r="FG254">
            <v>30879</v>
          </cell>
          <cell r="FH254">
            <v>42.311592217045771</v>
          </cell>
          <cell r="FI254">
            <v>-219903</v>
          </cell>
          <cell r="FJ254">
            <v>-307.25583344976945</v>
          </cell>
          <cell r="FK254">
            <v>-202488</v>
          </cell>
          <cell r="FL254">
            <v>-278.29576690489279</v>
          </cell>
          <cell r="FM254">
            <v>38506</v>
          </cell>
          <cell r="FN254">
            <v>55.588277753717335</v>
          </cell>
          <cell r="FO254">
            <v>0.30826880115810196</v>
          </cell>
          <cell r="FP254">
            <v>0.28500073321371194</v>
          </cell>
          <cell r="FQ254">
            <v>0.26886457340191128</v>
          </cell>
          <cell r="FR254">
            <v>0.27443848171628121</v>
          </cell>
          <cell r="FS254">
            <v>0.23966782483178106</v>
          </cell>
          <cell r="FT254">
            <v>0.1924733169890806</v>
          </cell>
          <cell r="FU254">
            <v>0.13463830502379706</v>
          </cell>
          <cell r="FV254">
            <v>0.10646787255986069</v>
          </cell>
          <cell r="FW254">
            <v>8.1402115328294167E-2</v>
          </cell>
          <cell r="FX254">
            <v>9.0616431430369775E-3</v>
          </cell>
          <cell r="FY254">
            <v>5.1315637285075577E-3</v>
          </cell>
          <cell r="FZ254">
            <v>-3.5463778305454254E-2</v>
          </cell>
          <cell r="GA254">
            <v>-3.1117674811016155E-2</v>
          </cell>
          <cell r="GB254">
            <v>5.8575378077284738E-3</v>
          </cell>
          <cell r="GC254">
            <v>3948852</v>
          </cell>
          <cell r="GD254">
            <v>4441845</v>
          </cell>
          <cell r="GE254">
            <v>4585813</v>
          </cell>
          <cell r="GF254">
            <v>4598799</v>
          </cell>
          <cell r="GG254">
            <v>5033583</v>
          </cell>
          <cell r="GH254">
            <v>5379146</v>
          </cell>
          <cell r="GI254">
            <v>5602272</v>
          </cell>
          <cell r="GJ254">
            <v>5695474</v>
          </cell>
          <cell r="GK254">
            <v>5493899</v>
          </cell>
          <cell r="GL254">
            <v>5765621</v>
          </cell>
          <cell r="GM254">
            <v>6017464</v>
          </cell>
          <cell r="GN254">
            <v>6200777.54</v>
          </cell>
          <cell r="GO254">
            <v>6489755</v>
          </cell>
          <cell r="GP254">
            <v>6573751.8500000006</v>
          </cell>
          <cell r="GQ254">
            <v>0.26010781756717438</v>
          </cell>
          <cell r="GR254">
            <v>0.13292333767997816</v>
          </cell>
          <cell r="GS254">
            <v>5.4112089660573563E-2</v>
          </cell>
          <cell r="GT254">
            <v>4.4806583606424123E-2</v>
          </cell>
          <cell r="GU254">
            <v>6.506540989085903E-2</v>
          </cell>
          <cell r="GV254">
            <v>5.1621175523876427E-2</v>
          </cell>
          <cell r="GW254">
            <v>5.1440635566132223E-2</v>
          </cell>
          <cell r="GX254">
            <v>6.9200426642100493E-2</v>
          </cell>
          <cell r="GY254">
            <v>0.10232758676925501</v>
          </cell>
          <cell r="GZ254">
            <v>12.412076974120771</v>
          </cell>
          <cell r="HA254">
            <v>13.46438645980254</v>
          </cell>
          <cell r="HB254">
            <v>12.762113793685632</v>
          </cell>
          <cell r="HC254">
            <v>12.577026121902211</v>
          </cell>
          <cell r="HD254">
            <v>12.888479571332887</v>
          </cell>
          <cell r="HE254">
            <v>13.156077348066297</v>
          </cell>
          <cell r="HF254">
            <v>13.796791443850267</v>
          </cell>
          <cell r="HG254">
            <v>12.544827586206896</v>
          </cell>
          <cell r="HH254">
            <v>5163</v>
          </cell>
          <cell r="HI254" t="str">
            <v>Y</v>
          </cell>
        </row>
        <row r="255">
          <cell r="A255">
            <v>250</v>
          </cell>
          <cell r="B255">
            <v>5166</v>
          </cell>
          <cell r="C255" t="str">
            <v>Pella</v>
          </cell>
          <cell r="D255">
            <v>10.357941576151985</v>
          </cell>
          <cell r="E255">
            <v>300</v>
          </cell>
          <cell r="F255">
            <v>5.4</v>
          </cell>
          <cell r="G255">
            <v>1</v>
          </cell>
          <cell r="H255">
            <v>3.9477406463519205</v>
          </cell>
          <cell r="I255">
            <v>251</v>
          </cell>
          <cell r="J255">
            <v>0.34787373357113877</v>
          </cell>
          <cell r="K255">
            <v>191</v>
          </cell>
          <cell r="L255">
            <v>0.66232647329958072</v>
          </cell>
          <cell r="M255">
            <v>282</v>
          </cell>
          <cell r="N255">
            <v>0</v>
          </cell>
          <cell r="O255">
            <v>6</v>
          </cell>
          <cell r="P255">
            <v>5.714056066773808E-2</v>
          </cell>
          <cell r="Q255">
            <v>304</v>
          </cell>
          <cell r="R255">
            <v>0</v>
          </cell>
          <cell r="S255">
            <v>8</v>
          </cell>
          <cell r="T255">
            <v>10.415082136819724</v>
          </cell>
          <cell r="U255">
            <v>309</v>
          </cell>
          <cell r="V255">
            <v>0.82791000000000003</v>
          </cell>
          <cell r="W255">
            <v>185</v>
          </cell>
          <cell r="X255">
            <v>0</v>
          </cell>
          <cell r="Y255">
            <v>1</v>
          </cell>
          <cell r="Z255">
            <v>0.67</v>
          </cell>
          <cell r="AA255">
            <v>81</v>
          </cell>
          <cell r="AB255">
            <v>0.33</v>
          </cell>
          <cell r="AC255">
            <v>1</v>
          </cell>
          <cell r="AD255">
            <v>1</v>
          </cell>
          <cell r="AE255">
            <v>78</v>
          </cell>
          <cell r="AF255">
            <v>0</v>
          </cell>
          <cell r="AG255">
            <v>19</v>
          </cell>
          <cell r="AH255">
            <v>1.7495700000000001</v>
          </cell>
          <cell r="AI255">
            <v>73</v>
          </cell>
          <cell r="AJ255">
            <v>3.5774800000000004</v>
          </cell>
          <cell r="AK255">
            <v>70</v>
          </cell>
          <cell r="AL255">
            <v>13.992559999999999</v>
          </cell>
          <cell r="AM255">
            <v>243</v>
          </cell>
          <cell r="AN255">
            <v>8586193</v>
          </cell>
          <cell r="AO255">
            <v>38</v>
          </cell>
          <cell r="AP255">
            <v>603931771</v>
          </cell>
          <cell r="AQ255">
            <v>38</v>
          </cell>
          <cell r="AR255">
            <v>0.04</v>
          </cell>
          <cell r="AS255">
            <v>5.0934507625556562E-2</v>
          </cell>
          <cell r="AT255">
            <v>0</v>
          </cell>
          <cell r="AU255">
            <v>0.04</v>
          </cell>
          <cell r="AV255">
            <v>609174</v>
          </cell>
          <cell r="AW255">
            <v>14</v>
          </cell>
          <cell r="AX255">
            <v>0</v>
          </cell>
          <cell r="AY255">
            <v>89</v>
          </cell>
          <cell r="AZ255">
            <v>2019</v>
          </cell>
          <cell r="BA255">
            <v>2011</v>
          </cell>
          <cell r="BB255">
            <v>49332363</v>
          </cell>
          <cell r="BC255">
            <v>39</v>
          </cell>
          <cell r="BD255">
            <v>653264134</v>
          </cell>
          <cell r="BE255">
            <v>38</v>
          </cell>
          <cell r="BF255">
            <v>2205.1</v>
          </cell>
          <cell r="BG255">
            <v>37</v>
          </cell>
          <cell r="BH255">
            <v>273879.5387964265</v>
          </cell>
          <cell r="BI255">
            <v>183</v>
          </cell>
          <cell r="BJ255">
            <v>22371.939141082039</v>
          </cell>
          <cell r="BK255">
            <v>66</v>
          </cell>
          <cell r="BL255">
            <v>296251.47793750849</v>
          </cell>
          <cell r="BM255">
            <v>172</v>
          </cell>
          <cell r="BN255">
            <v>7.5516717407908385E-2</v>
          </cell>
          <cell r="BO255">
            <v>65</v>
          </cell>
          <cell r="BP255">
            <v>3261232</v>
          </cell>
          <cell r="BQ255">
            <v>38</v>
          </cell>
          <cell r="BR255">
            <v>2384166</v>
          </cell>
          <cell r="BS255">
            <v>41</v>
          </cell>
          <cell r="BT255">
            <v>210092</v>
          </cell>
          <cell r="BU255">
            <v>72</v>
          </cell>
          <cell r="BV255">
            <v>400000</v>
          </cell>
          <cell r="BW255">
            <v>132</v>
          </cell>
          <cell r="BX255">
            <v>0</v>
          </cell>
          <cell r="BY255">
            <v>6</v>
          </cell>
          <cell r="BZ255">
            <v>6255490</v>
          </cell>
          <cell r="CA255">
            <v>41</v>
          </cell>
          <cell r="CB255">
            <v>34509</v>
          </cell>
          <cell r="CC255">
            <v>215</v>
          </cell>
          <cell r="CD255">
            <v>500000</v>
          </cell>
          <cell r="CE255">
            <v>34</v>
          </cell>
          <cell r="CF255">
            <v>0</v>
          </cell>
          <cell r="CG255">
            <v>2</v>
          </cell>
          <cell r="CH255">
            <v>437687</v>
          </cell>
          <cell r="CI255">
            <v>34</v>
          </cell>
          <cell r="CJ255">
            <v>215577</v>
          </cell>
          <cell r="CK255">
            <v>35</v>
          </cell>
          <cell r="CL255">
            <v>653264</v>
          </cell>
          <cell r="CM255">
            <v>35</v>
          </cell>
          <cell r="CN255">
            <v>0</v>
          </cell>
          <cell r="CO255">
            <v>19</v>
          </cell>
          <cell r="CP255">
            <v>1142930</v>
          </cell>
          <cell r="CQ255">
            <v>17</v>
          </cell>
          <cell r="CR255">
            <v>8586193</v>
          </cell>
          <cell r="CS255">
            <v>38</v>
          </cell>
          <cell r="CT255">
            <v>2205.1</v>
          </cell>
          <cell r="CU255">
            <v>37</v>
          </cell>
          <cell r="CV255">
            <v>5768</v>
          </cell>
          <cell r="CW255">
            <v>184</v>
          </cell>
          <cell r="CX255">
            <v>12719017</v>
          </cell>
          <cell r="CY255">
            <v>37</v>
          </cell>
          <cell r="CZ255">
            <v>2225.4</v>
          </cell>
          <cell r="DA255">
            <v>36</v>
          </cell>
          <cell r="DB255">
            <v>5883</v>
          </cell>
          <cell r="DC255">
            <v>185</v>
          </cell>
          <cell r="DD255">
            <v>13092028</v>
          </cell>
          <cell r="DE255">
            <v>36</v>
          </cell>
          <cell r="DF255">
            <v>373011</v>
          </cell>
          <cell r="DG255">
            <v>34</v>
          </cell>
          <cell r="DH255">
            <v>0</v>
          </cell>
          <cell r="DI255">
            <v>223</v>
          </cell>
          <cell r="DJ255" t="str">
            <v>No Guar</v>
          </cell>
          <cell r="DK255">
            <v>1999.6</v>
          </cell>
          <cell r="DL255">
            <v>2032.5</v>
          </cell>
          <cell r="DM255">
            <v>2045.7</v>
          </cell>
          <cell r="DN255">
            <v>2071.9</v>
          </cell>
          <cell r="DO255">
            <v>2069.6999999999998</v>
          </cell>
          <cell r="DP255">
            <v>2126.8000000000002</v>
          </cell>
          <cell r="DQ255">
            <v>2073</v>
          </cell>
          <cell r="DR255">
            <v>42</v>
          </cell>
          <cell r="DS255">
            <v>2131</v>
          </cell>
          <cell r="DT255">
            <v>39</v>
          </cell>
          <cell r="DU255">
            <v>2084.3000000000002</v>
          </cell>
          <cell r="DV255">
            <v>40</v>
          </cell>
          <cell r="DW255">
            <v>2086.1</v>
          </cell>
          <cell r="DX255">
            <v>40</v>
          </cell>
          <cell r="DY255">
            <v>2100.9</v>
          </cell>
          <cell r="DZ255">
            <v>40</v>
          </cell>
          <cell r="EA255">
            <v>2192.1999999999998</v>
          </cell>
          <cell r="EB255">
            <v>39</v>
          </cell>
          <cell r="EC255">
            <v>2198.6999999999998</v>
          </cell>
          <cell r="ED255">
            <v>38</v>
          </cell>
          <cell r="EE255">
            <v>2205.1</v>
          </cell>
          <cell r="EF255">
            <v>37</v>
          </cell>
          <cell r="EG255">
            <v>2225.4</v>
          </cell>
          <cell r="EH255">
            <v>36</v>
          </cell>
          <cell r="EI255">
            <v>3858.2695245798504</v>
          </cell>
          <cell r="EJ255">
            <v>238</v>
          </cell>
          <cell r="EK255">
            <v>2810.9508402983734</v>
          </cell>
          <cell r="EL255">
            <v>293</v>
          </cell>
          <cell r="EM255">
            <v>1053867</v>
          </cell>
          <cell r="EN255">
            <v>527.0389077815563</v>
          </cell>
          <cell r="EO255">
            <v>1167384</v>
          </cell>
          <cell r="EP255">
            <v>574.3586715867159</v>
          </cell>
          <cell r="EQ255">
            <v>950239</v>
          </cell>
          <cell r="ER255">
            <v>464.5055482231021</v>
          </cell>
          <cell r="ES255">
            <v>900200</v>
          </cell>
          <cell r="ET255">
            <v>434.48042859211353</v>
          </cell>
          <cell r="EU255">
            <v>1225673</v>
          </cell>
          <cell r="EV255">
            <v>592.19838623955172</v>
          </cell>
          <cell r="EW255">
            <v>1366396</v>
          </cell>
          <cell r="EX255">
            <v>642.46567613315779</v>
          </cell>
          <cell r="EY255">
            <v>1724211</v>
          </cell>
          <cell r="EZ255">
            <v>831.74674384949344</v>
          </cell>
          <cell r="FA255">
            <v>2189890</v>
          </cell>
          <cell r="FB255">
            <v>1056.3868789194405</v>
          </cell>
          <cell r="FC255">
            <v>2234094</v>
          </cell>
          <cell r="FD255">
            <v>1048.3782261848896</v>
          </cell>
          <cell r="FE255">
            <v>2473752</v>
          </cell>
          <cell r="FF255">
            <v>1186.8502614786737</v>
          </cell>
          <cell r="FG255">
            <v>2295564</v>
          </cell>
          <cell r="FH255">
            <v>1100.4093763482097</v>
          </cell>
          <cell r="FI255">
            <v>2300455</v>
          </cell>
          <cell r="FJ255">
            <v>1094.9854824122995</v>
          </cell>
          <cell r="FK255">
            <v>2473929</v>
          </cell>
          <cell r="FL255">
            <v>1121.9123849258538</v>
          </cell>
          <cell r="FM255">
            <v>3135891</v>
          </cell>
          <cell r="FN255">
            <v>1409.1358856834727</v>
          </cell>
          <cell r="FO255">
            <v>0.10005148459919339</v>
          </cell>
          <cell r="FP255">
            <v>0.10430201216117017</v>
          </cell>
          <cell r="FQ255">
            <v>8.0458886409026473E-2</v>
          </cell>
          <cell r="FR255">
            <v>7.5570320021249013E-2</v>
          </cell>
          <cell r="FS255">
            <v>9.7192859002384557E-2</v>
          </cell>
          <cell r="FT255">
            <v>0.10038762195838721</v>
          </cell>
          <cell r="FU255">
            <v>0.11766629949355771</v>
          </cell>
          <cell r="FV255">
            <v>0.16915252260404465</v>
          </cell>
          <cell r="FW255">
            <v>0.16221896329598218</v>
          </cell>
          <cell r="FX255">
            <v>0.17820678482658431</v>
          </cell>
          <cell r="FY255">
            <v>0.14499697633990716</v>
          </cell>
          <cell r="FZ255">
            <v>0.1473153577032858</v>
          </cell>
          <cell r="GA255">
            <v>0.14316513281522347</v>
          </cell>
          <cell r="GB255">
            <v>0.17782450737804581</v>
          </cell>
          <cell r="GC255">
            <v>9479380</v>
          </cell>
          <cell r="GD255">
            <v>10024960</v>
          </cell>
          <cell r="GE255">
            <v>10860004</v>
          </cell>
          <cell r="GF255">
            <v>11011884</v>
          </cell>
          <cell r="GG255">
            <v>11385058</v>
          </cell>
          <cell r="GH255">
            <v>12244804</v>
          </cell>
          <cell r="GI255">
            <v>12929186</v>
          </cell>
          <cell r="GJ255">
            <v>12946245</v>
          </cell>
          <cell r="GK255">
            <v>13772089</v>
          </cell>
          <cell r="GL255">
            <v>13881357</v>
          </cell>
          <cell r="GM255">
            <v>15831806</v>
          </cell>
          <cell r="GN255">
            <v>15615853.199999999</v>
          </cell>
          <cell r="GO255">
            <v>17106774</v>
          </cell>
          <cell r="GP255">
            <v>17634751.510000002</v>
          </cell>
          <cell r="GQ255">
            <v>0.11694614456059105</v>
          </cell>
          <cell r="GR255">
            <v>0.1152510878640309</v>
          </cell>
          <cell r="GS255">
            <v>0.12811529164947741</v>
          </cell>
          <cell r="GT255">
            <v>0.11356937754938132</v>
          </cell>
          <cell r="GU255">
            <v>0.11760079376872834</v>
          </cell>
          <cell r="GV255">
            <v>0.11036686533860002</v>
          </cell>
          <cell r="GW255">
            <v>9.9562083428945694E-2</v>
          </cell>
          <cell r="GX255">
            <v>8.7701964576588548E-2</v>
          </cell>
          <cell r="GY255">
            <v>0.10357769897691235</v>
          </cell>
          <cell r="GZ255">
            <v>15.576867189770416</v>
          </cell>
          <cell r="HA255">
            <v>15.152647079951153</v>
          </cell>
          <cell r="HB255">
            <v>15.047443704857669</v>
          </cell>
          <cell r="HC255">
            <v>15.187650474437049</v>
          </cell>
          <cell r="HD255">
            <v>15.792372881355931</v>
          </cell>
          <cell r="HE255">
            <v>14.582356007297369</v>
          </cell>
          <cell r="HF255">
            <v>14.453145057766367</v>
          </cell>
          <cell r="HG255">
            <v>14.412418300653593</v>
          </cell>
          <cell r="HH255">
            <v>5166</v>
          </cell>
          <cell r="HI255" t="str">
            <v>Y</v>
          </cell>
        </row>
        <row r="256">
          <cell r="A256">
            <v>251</v>
          </cell>
          <cell r="B256">
            <v>5184</v>
          </cell>
          <cell r="C256" t="str">
            <v>Perry</v>
          </cell>
          <cell r="D256">
            <v>15.091093771698365</v>
          </cell>
          <cell r="E256">
            <v>23</v>
          </cell>
          <cell r="F256">
            <v>5.4</v>
          </cell>
          <cell r="G256">
            <v>1</v>
          </cell>
          <cell r="H256">
            <v>5.962653964111281</v>
          </cell>
          <cell r="I256">
            <v>24</v>
          </cell>
          <cell r="J256">
            <v>0.88716869457273539</v>
          </cell>
          <cell r="K256">
            <v>80</v>
          </cell>
          <cell r="L256">
            <v>2.8412703174586595</v>
          </cell>
          <cell r="M256">
            <v>60</v>
          </cell>
          <cell r="N256">
            <v>0</v>
          </cell>
          <cell r="O256">
            <v>6</v>
          </cell>
          <cell r="P256">
            <v>2.1360082397623006</v>
          </cell>
          <cell r="Q256">
            <v>5</v>
          </cell>
          <cell r="R256">
            <v>0</v>
          </cell>
          <cell r="S256">
            <v>8</v>
          </cell>
          <cell r="T256">
            <v>17.227102011460666</v>
          </cell>
          <cell r="U256">
            <v>3</v>
          </cell>
          <cell r="V256">
            <v>1.53494</v>
          </cell>
          <cell r="W256">
            <v>31</v>
          </cell>
          <cell r="X256">
            <v>0</v>
          </cell>
          <cell r="Y256">
            <v>1</v>
          </cell>
          <cell r="Z256">
            <v>0.40949999999999998</v>
          </cell>
          <cell r="AA256">
            <v>189</v>
          </cell>
          <cell r="AB256">
            <v>0.33</v>
          </cell>
          <cell r="AC256">
            <v>1</v>
          </cell>
          <cell r="AD256">
            <v>0.73950000000000005</v>
          </cell>
          <cell r="AE256">
            <v>178</v>
          </cell>
          <cell r="AF256">
            <v>0</v>
          </cell>
          <cell r="AG256">
            <v>19</v>
          </cell>
          <cell r="AH256">
            <v>2.1455299999999999</v>
          </cell>
          <cell r="AI256">
            <v>48</v>
          </cell>
          <cell r="AJ256">
            <v>4.4199700000000002</v>
          </cell>
          <cell r="AK256">
            <v>33</v>
          </cell>
          <cell r="AL256">
            <v>21.647069999999999</v>
          </cell>
          <cell r="AM256">
            <v>6</v>
          </cell>
          <cell r="AN256">
            <v>6670940</v>
          </cell>
          <cell r="AO256">
            <v>53</v>
          </cell>
          <cell r="AP256">
            <v>306201066</v>
          </cell>
          <cell r="AQ256">
            <v>82</v>
          </cell>
          <cell r="AR256">
            <v>0</v>
          </cell>
          <cell r="AS256">
            <v>6.4485378219368561E-2</v>
          </cell>
          <cell r="AT256">
            <v>0.03</v>
          </cell>
          <cell r="AU256">
            <v>0.03</v>
          </cell>
          <cell r="AV256">
            <v>0</v>
          </cell>
          <cell r="AW256">
            <v>284</v>
          </cell>
          <cell r="AX256">
            <v>189527</v>
          </cell>
          <cell r="AY256">
            <v>21</v>
          </cell>
          <cell r="AZ256">
            <v>2018</v>
          </cell>
          <cell r="BA256">
            <v>2015</v>
          </cell>
          <cell r="BB256">
            <v>14759694</v>
          </cell>
          <cell r="BC256">
            <v>103</v>
          </cell>
          <cell r="BD256">
            <v>320960760</v>
          </cell>
          <cell r="BE256">
            <v>86</v>
          </cell>
          <cell r="BF256">
            <v>1825.9</v>
          </cell>
          <cell r="BG256">
            <v>49</v>
          </cell>
          <cell r="BH256">
            <v>167698.70529601839</v>
          </cell>
          <cell r="BI256">
            <v>346</v>
          </cell>
          <cell r="BJ256">
            <v>8083.5171696149837</v>
          </cell>
          <cell r="BK256">
            <v>147</v>
          </cell>
          <cell r="BL256">
            <v>175782.22246563339</v>
          </cell>
          <cell r="BM256">
            <v>345</v>
          </cell>
          <cell r="BN256">
            <v>4.5985976603495078E-2</v>
          </cell>
          <cell r="BO256">
            <v>116</v>
          </cell>
          <cell r="BP256">
            <v>1653486</v>
          </cell>
          <cell r="BQ256">
            <v>82</v>
          </cell>
          <cell r="BR256">
            <v>1825771</v>
          </cell>
          <cell r="BS256">
            <v>61</v>
          </cell>
          <cell r="BT256">
            <v>271652</v>
          </cell>
          <cell r="BU256">
            <v>63</v>
          </cell>
          <cell r="BV256">
            <v>870000</v>
          </cell>
          <cell r="BW256">
            <v>47</v>
          </cell>
          <cell r="BX256">
            <v>0</v>
          </cell>
          <cell r="BY256">
            <v>6</v>
          </cell>
          <cell r="BZ256">
            <v>4620909</v>
          </cell>
          <cell r="CA256">
            <v>65</v>
          </cell>
          <cell r="CB256">
            <v>654048</v>
          </cell>
          <cell r="CC256">
            <v>28</v>
          </cell>
          <cell r="CD256">
            <v>470000</v>
          </cell>
          <cell r="CE256">
            <v>45</v>
          </cell>
          <cell r="CF256">
            <v>0</v>
          </cell>
          <cell r="CG256">
            <v>2</v>
          </cell>
          <cell r="CH256">
            <v>131434</v>
          </cell>
          <cell r="CI256">
            <v>116</v>
          </cell>
          <cell r="CJ256">
            <v>105917</v>
          </cell>
          <cell r="CK256">
            <v>78</v>
          </cell>
          <cell r="CL256">
            <v>237351</v>
          </cell>
          <cell r="CM256">
            <v>100</v>
          </cell>
          <cell r="CN256">
            <v>0</v>
          </cell>
          <cell r="CO256">
            <v>19</v>
          </cell>
          <cell r="CP256">
            <v>688632</v>
          </cell>
          <cell r="CQ256">
            <v>37</v>
          </cell>
          <cell r="CR256">
            <v>6670940</v>
          </cell>
          <cell r="CS256">
            <v>53</v>
          </cell>
          <cell r="CT256">
            <v>1825.9</v>
          </cell>
          <cell r="CU256">
            <v>49</v>
          </cell>
          <cell r="CV256">
            <v>5769</v>
          </cell>
          <cell r="CW256">
            <v>181</v>
          </cell>
          <cell r="CX256">
            <v>10533617</v>
          </cell>
          <cell r="CY256">
            <v>50</v>
          </cell>
          <cell r="CZ256">
            <v>1852</v>
          </cell>
          <cell r="DA256">
            <v>48</v>
          </cell>
          <cell r="DB256">
            <v>5884</v>
          </cell>
          <cell r="DC256">
            <v>182</v>
          </cell>
          <cell r="DD256">
            <v>10897168</v>
          </cell>
          <cell r="DE256">
            <v>49</v>
          </cell>
          <cell r="DF256">
            <v>363551</v>
          </cell>
          <cell r="DG256">
            <v>35</v>
          </cell>
          <cell r="DH256">
            <v>0</v>
          </cell>
          <cell r="DI256">
            <v>223</v>
          </cell>
          <cell r="DJ256" t="str">
            <v>No Guar</v>
          </cell>
          <cell r="DK256">
            <v>1782.7</v>
          </cell>
          <cell r="DL256">
            <v>1745.8</v>
          </cell>
          <cell r="DM256">
            <v>1788.1</v>
          </cell>
          <cell r="DN256">
            <v>1769.2</v>
          </cell>
          <cell r="DO256">
            <v>1790.8</v>
          </cell>
          <cell r="DP256">
            <v>1824.8</v>
          </cell>
          <cell r="DQ256">
            <v>1857.4</v>
          </cell>
          <cell r="DR256">
            <v>50</v>
          </cell>
          <cell r="DS256">
            <v>1842</v>
          </cell>
          <cell r="DT256">
            <v>49</v>
          </cell>
          <cell r="DU256">
            <v>1824.7</v>
          </cell>
          <cell r="DV256">
            <v>50</v>
          </cell>
          <cell r="DW256">
            <v>1838.4</v>
          </cell>
          <cell r="DX256">
            <v>50</v>
          </cell>
          <cell r="DY256">
            <v>1889.6</v>
          </cell>
          <cell r="DZ256">
            <v>47</v>
          </cell>
          <cell r="EA256">
            <v>1871</v>
          </cell>
          <cell r="EB256">
            <v>47</v>
          </cell>
          <cell r="EC256">
            <v>1854.5</v>
          </cell>
          <cell r="ED256">
            <v>49</v>
          </cell>
          <cell r="EE256">
            <v>1825.9</v>
          </cell>
          <cell r="EF256">
            <v>49</v>
          </cell>
          <cell r="EG256">
            <v>1852</v>
          </cell>
          <cell r="EH256">
            <v>47</v>
          </cell>
          <cell r="EI256">
            <v>3602.0194384449246</v>
          </cell>
          <cell r="EJ256">
            <v>280</v>
          </cell>
          <cell r="EK256">
            <v>2495.091252699784</v>
          </cell>
          <cell r="EL256">
            <v>330</v>
          </cell>
          <cell r="EM256">
            <v>1204769</v>
          </cell>
          <cell r="EN256">
            <v>675.81140965950522</v>
          </cell>
          <cell r="EO256">
            <v>1334437</v>
          </cell>
          <cell r="EP256">
            <v>764.36991637071833</v>
          </cell>
          <cell r="EQ256">
            <v>1126468</v>
          </cell>
          <cell r="ER256">
            <v>629.98042615066277</v>
          </cell>
          <cell r="ES256">
            <v>1580011</v>
          </cell>
          <cell r="ET256">
            <v>893.06522722134298</v>
          </cell>
          <cell r="EU256">
            <v>1109524</v>
          </cell>
          <cell r="EV256">
            <v>619.568907750726</v>
          </cell>
          <cell r="EW256">
            <v>848243</v>
          </cell>
          <cell r="EX256">
            <v>464.84162647961421</v>
          </cell>
          <cell r="EY256">
            <v>891983</v>
          </cell>
          <cell r="EZ256">
            <v>480.23204479379774</v>
          </cell>
          <cell r="FA256">
            <v>1293133</v>
          </cell>
          <cell r="FB256">
            <v>696.20598686335734</v>
          </cell>
          <cell r="FC256">
            <v>1597596</v>
          </cell>
          <cell r="FD256">
            <v>867.31596091205211</v>
          </cell>
          <cell r="FE256">
            <v>1710744</v>
          </cell>
          <cell r="FF256">
            <v>937.54809009700227</v>
          </cell>
          <cell r="FG256">
            <v>1300075</v>
          </cell>
          <cell r="FH256">
            <v>707.17743690165355</v>
          </cell>
          <cell r="FI256">
            <v>1548512</v>
          </cell>
          <cell r="FJ256">
            <v>819.49195596951745</v>
          </cell>
          <cell r="FK256">
            <v>1575244</v>
          </cell>
          <cell r="FL256">
            <v>862.7219453420231</v>
          </cell>
          <cell r="FM256">
            <v>1824712</v>
          </cell>
          <cell r="FN256">
            <v>985.26565874730022</v>
          </cell>
          <cell r="FO256">
            <v>0.12470619848607666</v>
          </cell>
          <cell r="FP256">
            <v>0.13130368626058769</v>
          </cell>
          <cell r="FQ256">
            <v>0.1061789716493621</v>
          </cell>
          <cell r="FR256">
            <v>0.14323308175252253</v>
          </cell>
          <cell r="FS256">
            <v>9.141455840308195E-2</v>
          </cell>
          <cell r="FT256">
            <v>6.56399231459074E-2</v>
          </cell>
          <cell r="FU256">
            <v>6.6714988585685586E-2</v>
          </cell>
          <cell r="FV256">
            <v>9.9307095149988589E-2</v>
          </cell>
          <cell r="FW256">
            <v>0.11878976011263939</v>
          </cell>
          <cell r="FX256">
            <v>0.11072588930854377</v>
          </cell>
          <cell r="FY256">
            <v>8.7389906832945272E-2</v>
          </cell>
          <cell r="FZ256">
            <v>9.9436056611980392E-2</v>
          </cell>
          <cell r="GA256">
            <v>9.2904597746772566E-2</v>
          </cell>
          <cell r="GB256">
            <v>0.10423536039928591</v>
          </cell>
          <cell r="GC256">
            <v>8456090</v>
          </cell>
          <cell r="GD256">
            <v>8828545</v>
          </cell>
          <cell r="GE256">
            <v>9482676</v>
          </cell>
          <cell r="GF256">
            <v>9451037</v>
          </cell>
          <cell r="GG256">
            <v>11027755</v>
          </cell>
          <cell r="GH256">
            <v>12074426</v>
          </cell>
          <cell r="GI256">
            <v>12478071</v>
          </cell>
          <cell r="GJ256">
            <v>13021557</v>
          </cell>
          <cell r="GK256">
            <v>13448937</v>
          </cell>
          <cell r="GL256">
            <v>15450262</v>
          </cell>
          <cell r="GM256">
            <v>14876718</v>
          </cell>
          <cell r="GN256">
            <v>15572942.58</v>
          </cell>
          <cell r="GO256">
            <v>16928769</v>
          </cell>
          <cell r="GP256">
            <v>17505690.900000002</v>
          </cell>
          <cell r="GQ256">
            <v>-2.4440525113004166E-2</v>
          </cell>
          <cell r="GR256">
            <v>-2.3110661297249945E-2</v>
          </cell>
          <cell r="GS256">
            <v>-1.3719410585465485E-2</v>
          </cell>
          <cell r="GT256">
            <v>4.674221250835206E-3</v>
          </cell>
          <cell r="GU256">
            <v>7.4529361150591274E-3</v>
          </cell>
          <cell r="GV256">
            <v>5.6074190361780707E-3</v>
          </cell>
          <cell r="GW256">
            <v>1.851346409784542E-2</v>
          </cell>
          <cell r="GX256">
            <v>2.8624911270420848E-2</v>
          </cell>
          <cell r="GY256">
            <v>3.6249963754035545E-2</v>
          </cell>
          <cell r="GZ256">
            <v>12.847399829497018</v>
          </cell>
          <cell r="HA256">
            <v>12.151804455277947</v>
          </cell>
          <cell r="HB256">
            <v>12.395711634939181</v>
          </cell>
          <cell r="HC256">
            <v>12.367126978780735</v>
          </cell>
          <cell r="HD256">
            <v>11.905320049488832</v>
          </cell>
          <cell r="HE256">
            <v>12.285167842775177</v>
          </cell>
          <cell r="HF256">
            <v>12.292870905587669</v>
          </cell>
          <cell r="HG256">
            <v>12.679861111111112</v>
          </cell>
          <cell r="HH256">
            <v>5184</v>
          </cell>
          <cell r="HI256" t="str">
            <v>Y</v>
          </cell>
        </row>
        <row r="257">
          <cell r="A257">
            <v>252</v>
          </cell>
          <cell r="B257">
            <v>5250</v>
          </cell>
          <cell r="C257" t="str">
            <v>Pleasant Valley</v>
          </cell>
          <cell r="D257">
            <v>11.614824391590005</v>
          </cell>
          <cell r="E257">
            <v>218</v>
          </cell>
          <cell r="F257">
            <v>5.4</v>
          </cell>
          <cell r="G257">
            <v>1</v>
          </cell>
          <cell r="H257">
            <v>4.3539806432853734</v>
          </cell>
          <cell r="I257">
            <v>201</v>
          </cell>
          <cell r="J257">
            <v>0.33333480658703724</v>
          </cell>
          <cell r="K257">
            <v>197</v>
          </cell>
          <cell r="L257">
            <v>1.5275087226350303</v>
          </cell>
          <cell r="M257">
            <v>193</v>
          </cell>
          <cell r="N257">
            <v>0</v>
          </cell>
          <cell r="O257">
            <v>6</v>
          </cell>
          <cell r="P257">
            <v>1.3016543371047875</v>
          </cell>
          <cell r="Q257">
            <v>46</v>
          </cell>
          <cell r="R257">
            <v>0</v>
          </cell>
          <cell r="S257">
            <v>8</v>
          </cell>
          <cell r="T257">
            <v>12.916478728694793</v>
          </cell>
          <cell r="U257">
            <v>162</v>
          </cell>
          <cell r="V257">
            <v>0.48468</v>
          </cell>
          <cell r="W257">
            <v>297</v>
          </cell>
          <cell r="X257">
            <v>0</v>
          </cell>
          <cell r="Y257">
            <v>1</v>
          </cell>
          <cell r="Z257">
            <v>1.34</v>
          </cell>
          <cell r="AA257">
            <v>2</v>
          </cell>
          <cell r="AB257">
            <v>0</v>
          </cell>
          <cell r="AC257">
            <v>329</v>
          </cell>
          <cell r="AD257">
            <v>1.34</v>
          </cell>
          <cell r="AE257">
            <v>50</v>
          </cell>
          <cell r="AF257">
            <v>0</v>
          </cell>
          <cell r="AG257">
            <v>19</v>
          </cell>
          <cell r="AH257">
            <v>0</v>
          </cell>
          <cell r="AI257">
            <v>184</v>
          </cell>
          <cell r="AJ257">
            <v>1.8246800000000001</v>
          </cell>
          <cell r="AK257">
            <v>233</v>
          </cell>
          <cell r="AL257">
            <v>14.741160000000001</v>
          </cell>
          <cell r="AM257">
            <v>190</v>
          </cell>
          <cell r="AN257">
            <v>15221035</v>
          </cell>
          <cell r="AO257">
            <v>23</v>
          </cell>
          <cell r="AP257">
            <v>1023358477</v>
          </cell>
          <cell r="AQ257">
            <v>22</v>
          </cell>
          <cell r="AR257">
            <v>0</v>
          </cell>
          <cell r="AS257">
            <v>6.3434793630580757E-2</v>
          </cell>
          <cell r="AT257">
            <v>0</v>
          </cell>
          <cell r="AU257">
            <v>0</v>
          </cell>
          <cell r="AV257">
            <v>0</v>
          </cell>
          <cell r="AW257">
            <v>284</v>
          </cell>
          <cell r="AX257">
            <v>0</v>
          </cell>
          <cell r="AY257">
            <v>89</v>
          </cell>
          <cell r="AZ257">
            <v>2018</v>
          </cell>
          <cell r="BA257">
            <v>2012</v>
          </cell>
          <cell r="BB257">
            <v>101153711</v>
          </cell>
          <cell r="BC257">
            <v>21</v>
          </cell>
          <cell r="BD257">
            <v>1124512188</v>
          </cell>
          <cell r="BE257">
            <v>20</v>
          </cell>
          <cell r="BF257">
            <v>3588.5</v>
          </cell>
          <cell r="BG257">
            <v>26</v>
          </cell>
          <cell r="BH257">
            <v>285177.22641772329</v>
          </cell>
          <cell r="BI257">
            <v>165</v>
          </cell>
          <cell r="BJ257">
            <v>28188.299010728715</v>
          </cell>
          <cell r="BK257">
            <v>44</v>
          </cell>
          <cell r="BL257">
            <v>313365.52542845201</v>
          </cell>
          <cell r="BM257">
            <v>151</v>
          </cell>
          <cell r="BN257">
            <v>8.9953414537824461E-2</v>
          </cell>
          <cell r="BO257">
            <v>51</v>
          </cell>
          <cell r="BP257">
            <v>5526136</v>
          </cell>
          <cell r="BQ257">
            <v>22</v>
          </cell>
          <cell r="BR257">
            <v>4455683</v>
          </cell>
          <cell r="BS257">
            <v>24</v>
          </cell>
          <cell r="BT257">
            <v>341121</v>
          </cell>
          <cell r="BU257">
            <v>52</v>
          </cell>
          <cell r="BV257">
            <v>1563189</v>
          </cell>
          <cell r="BW257">
            <v>19</v>
          </cell>
          <cell r="BX257">
            <v>0</v>
          </cell>
          <cell r="BY257">
            <v>6</v>
          </cell>
          <cell r="BZ257">
            <v>11886129</v>
          </cell>
          <cell r="CA257">
            <v>22</v>
          </cell>
          <cell r="CB257">
            <v>1332059</v>
          </cell>
          <cell r="CC257">
            <v>18</v>
          </cell>
          <cell r="CD257">
            <v>496001</v>
          </cell>
          <cell r="CE257">
            <v>42</v>
          </cell>
          <cell r="CF257">
            <v>0</v>
          </cell>
          <cell r="CG257">
            <v>2</v>
          </cell>
          <cell r="CH257">
            <v>1506846</v>
          </cell>
          <cell r="CI257">
            <v>14</v>
          </cell>
          <cell r="CJ257">
            <v>0</v>
          </cell>
          <cell r="CK257">
            <v>329</v>
          </cell>
          <cell r="CL257">
            <v>1506846</v>
          </cell>
          <cell r="CM257">
            <v>17</v>
          </cell>
          <cell r="CN257">
            <v>0</v>
          </cell>
          <cell r="CO257">
            <v>19</v>
          </cell>
          <cell r="CP257">
            <v>0</v>
          </cell>
          <cell r="CQ257">
            <v>185</v>
          </cell>
          <cell r="CR257">
            <v>15221035</v>
          </cell>
          <cell r="CS257">
            <v>23</v>
          </cell>
          <cell r="CT257">
            <v>3588.5</v>
          </cell>
          <cell r="CU257">
            <v>26</v>
          </cell>
          <cell r="CV257">
            <v>5901</v>
          </cell>
          <cell r="CW257">
            <v>24</v>
          </cell>
          <cell r="CX257">
            <v>21175739</v>
          </cell>
          <cell r="CY257">
            <v>26</v>
          </cell>
          <cell r="CZ257">
            <v>3609</v>
          </cell>
          <cell r="DA257">
            <v>26</v>
          </cell>
          <cell r="DB257">
            <v>6016</v>
          </cell>
          <cell r="DC257">
            <v>24</v>
          </cell>
          <cell r="DD257">
            <v>21711744</v>
          </cell>
          <cell r="DE257">
            <v>26</v>
          </cell>
          <cell r="DF257">
            <v>536005</v>
          </cell>
          <cell r="DG257">
            <v>22</v>
          </cell>
          <cell r="DH257">
            <v>0</v>
          </cell>
          <cell r="DI257">
            <v>223</v>
          </cell>
          <cell r="DJ257" t="str">
            <v>No Guar</v>
          </cell>
          <cell r="DK257">
            <v>3042.5</v>
          </cell>
          <cell r="DL257">
            <v>3090.1</v>
          </cell>
          <cell r="DM257">
            <v>3125.5</v>
          </cell>
          <cell r="DN257">
            <v>3135</v>
          </cell>
          <cell r="DO257">
            <v>3116.8</v>
          </cell>
          <cell r="DP257">
            <v>3105.9</v>
          </cell>
          <cell r="DQ257">
            <v>3119.5</v>
          </cell>
          <cell r="DR257">
            <v>28</v>
          </cell>
          <cell r="DS257">
            <v>3130.8</v>
          </cell>
          <cell r="DT257">
            <v>27</v>
          </cell>
          <cell r="DU257">
            <v>3164.3</v>
          </cell>
          <cell r="DV257">
            <v>28</v>
          </cell>
          <cell r="DW257">
            <v>3208.4</v>
          </cell>
          <cell r="DX257">
            <v>27</v>
          </cell>
          <cell r="DY257">
            <v>3295.4</v>
          </cell>
          <cell r="DZ257">
            <v>27</v>
          </cell>
          <cell r="EA257">
            <v>3371.8</v>
          </cell>
          <cell r="EB257">
            <v>26</v>
          </cell>
          <cell r="EC257">
            <v>3503.8</v>
          </cell>
          <cell r="ED257">
            <v>26</v>
          </cell>
          <cell r="EE257">
            <v>3588.5</v>
          </cell>
          <cell r="EF257">
            <v>26</v>
          </cell>
          <cell r="EG257">
            <v>3609</v>
          </cell>
          <cell r="EH257">
            <v>26</v>
          </cell>
          <cell r="EI257">
            <v>4217.5214740925467</v>
          </cell>
          <cell r="EJ257">
            <v>189</v>
          </cell>
          <cell r="EK257">
            <v>3293.4688279301745</v>
          </cell>
          <cell r="EL257">
            <v>200</v>
          </cell>
          <cell r="EM257">
            <v>679199</v>
          </cell>
          <cell r="EN257">
            <v>223.23714050944946</v>
          </cell>
          <cell r="EO257">
            <v>732310</v>
          </cell>
          <cell r="EP257">
            <v>236.98585806284586</v>
          </cell>
          <cell r="EQ257">
            <v>733401</v>
          </cell>
          <cell r="ER257">
            <v>234.65077587585986</v>
          </cell>
          <cell r="ES257">
            <v>971298</v>
          </cell>
          <cell r="ET257">
            <v>309.82392344497606</v>
          </cell>
          <cell r="EU257">
            <v>1278436</v>
          </cell>
          <cell r="EV257">
            <v>410.17582135523611</v>
          </cell>
          <cell r="EW257">
            <v>1044893</v>
          </cell>
          <cell r="EX257">
            <v>336.4219710872855</v>
          </cell>
          <cell r="EY257">
            <v>1693458</v>
          </cell>
          <cell r="EZ257">
            <v>542.86199711492225</v>
          </cell>
          <cell r="FA257">
            <v>1772267</v>
          </cell>
          <cell r="FB257">
            <v>568.12534059945506</v>
          </cell>
          <cell r="FC257">
            <v>1976463</v>
          </cell>
          <cell r="FD257">
            <v>631.29647374472972</v>
          </cell>
          <cell r="FE257">
            <v>1968512</v>
          </cell>
          <cell r="FF257">
            <v>622.1003065448914</v>
          </cell>
          <cell r="FG257">
            <v>3028013</v>
          </cell>
          <cell r="FH257">
            <v>943.77664879690803</v>
          </cell>
          <cell r="FI257">
            <v>3237934</v>
          </cell>
          <cell r="FJ257">
            <v>982.5617527462523</v>
          </cell>
          <cell r="FK257">
            <v>3339980</v>
          </cell>
          <cell r="FL257">
            <v>930.74543681203841</v>
          </cell>
          <cell r="FM257">
            <v>3680408</v>
          </cell>
          <cell r="FN257">
            <v>1019.7860903297312</v>
          </cell>
          <cell r="FO257">
            <v>4.2475494474081374E-2</v>
          </cell>
          <cell r="FP257">
            <v>4.3362912242551399E-2</v>
          </cell>
          <cell r="FQ257">
            <v>4.156376333917855E-2</v>
          </cell>
          <cell r="FR257">
            <v>5.3244363406766998E-2</v>
          </cell>
          <cell r="FS257">
            <v>6.5695884513340505E-2</v>
          </cell>
          <cell r="FT257">
            <v>5.2366955643252597E-2</v>
          </cell>
          <cell r="FU257">
            <v>8.0844400244272155E-2</v>
          </cell>
          <cell r="FV257">
            <v>8.5220598658564434E-2</v>
          </cell>
          <cell r="FW257">
            <v>8.0944265604710436E-2</v>
          </cell>
          <cell r="FX257">
            <v>8.6808239892854994E-2</v>
          </cell>
          <cell r="FY257">
            <v>0.12316387269319388</v>
          </cell>
          <cell r="FZ257">
            <v>0.12487893072564726</v>
          </cell>
          <cell r="GA257">
            <v>0.11815381228034402</v>
          </cell>
          <cell r="GB257">
            <v>0.12092174573397295</v>
          </cell>
          <cell r="GC257">
            <v>15311174</v>
          </cell>
          <cell r="GD257">
            <v>16155624</v>
          </cell>
          <cell r="GE257">
            <v>16911801</v>
          </cell>
          <cell r="GF257">
            <v>17270971</v>
          </cell>
          <cell r="GG257">
            <v>18181474</v>
          </cell>
          <cell r="GH257">
            <v>18908396</v>
          </cell>
          <cell r="GI257">
            <v>19253670</v>
          </cell>
          <cell r="GJ257">
            <v>20796228</v>
          </cell>
          <cell r="GK257">
            <v>24417579</v>
          </cell>
          <cell r="GL257">
            <v>22676557</v>
          </cell>
          <cell r="GM257">
            <v>24585237</v>
          </cell>
          <cell r="GN257">
            <v>25928585.239999998</v>
          </cell>
          <cell r="GO257">
            <v>28166021</v>
          </cell>
          <cell r="GP257">
            <v>30436279.079999998</v>
          </cell>
          <cell r="GQ257">
            <v>0.13530005414009386</v>
          </cell>
          <cell r="GR257">
            <v>0.12204748565701308</v>
          </cell>
          <cell r="GS257">
            <v>0.10028767333153139</v>
          </cell>
          <cell r="GT257">
            <v>5.5592367863089631E-2</v>
          </cell>
          <cell r="GU257">
            <v>5.2660497072964482E-2</v>
          </cell>
          <cell r="GV257">
            <v>7.8599219352166114E-2</v>
          </cell>
          <cell r="GW257">
            <v>6.9164984305249824E-2</v>
          </cell>
          <cell r="GX257">
            <v>4.5647425119684545E-2</v>
          </cell>
          <cell r="GY257">
            <v>4.3251528634692699E-2</v>
          </cell>
          <cell r="GZ257">
            <v>14.619577878209013</v>
          </cell>
          <cell r="HA257">
            <v>14.469413802534417</v>
          </cell>
          <cell r="HB257">
            <v>14.545209176788124</v>
          </cell>
          <cell r="HC257">
            <v>14.575515024275031</v>
          </cell>
          <cell r="HD257">
            <v>14.616731434427981</v>
          </cell>
          <cell r="HE257">
            <v>14.701037720309669</v>
          </cell>
          <cell r="HF257">
            <v>14.659445199456391</v>
          </cell>
          <cell r="HG257">
            <v>15.077731092436975</v>
          </cell>
          <cell r="HH257">
            <v>5250</v>
          </cell>
          <cell r="HI257" t="str">
            <v>Y</v>
          </cell>
        </row>
        <row r="258">
          <cell r="A258">
            <v>253</v>
          </cell>
          <cell r="B258">
            <v>5256</v>
          </cell>
          <cell r="C258" t="str">
            <v>Pleasantville</v>
          </cell>
          <cell r="D258">
            <v>13.802689147919795</v>
          </cell>
          <cell r="E258">
            <v>68</v>
          </cell>
          <cell r="F258">
            <v>5.4</v>
          </cell>
          <cell r="G258">
            <v>1</v>
          </cell>
          <cell r="H258">
            <v>6.4262659527993007</v>
          </cell>
          <cell r="I258">
            <v>12</v>
          </cell>
          <cell r="J258">
            <v>1.6137537113162193</v>
          </cell>
          <cell r="K258">
            <v>21</v>
          </cell>
          <cell r="L258">
            <v>0.36266918235341578</v>
          </cell>
          <cell r="M258">
            <v>301</v>
          </cell>
          <cell r="N258">
            <v>0</v>
          </cell>
          <cell r="O258">
            <v>6</v>
          </cell>
          <cell r="P258">
            <v>0.20119464975495616</v>
          </cell>
          <cell r="Q258">
            <v>214</v>
          </cell>
          <cell r="R258">
            <v>0</v>
          </cell>
          <cell r="S258">
            <v>8</v>
          </cell>
          <cell r="T258">
            <v>14.003883797674751</v>
          </cell>
          <cell r="U258">
            <v>96</v>
          </cell>
          <cell r="V258">
            <v>1.98323</v>
          </cell>
          <cell r="W258">
            <v>12</v>
          </cell>
          <cell r="X258">
            <v>0</v>
          </cell>
          <cell r="Y258">
            <v>1</v>
          </cell>
          <cell r="Z258">
            <v>1.34</v>
          </cell>
          <cell r="AA258">
            <v>2</v>
          </cell>
          <cell r="AB258">
            <v>0.33</v>
          </cell>
          <cell r="AC258">
            <v>1</v>
          </cell>
          <cell r="AD258">
            <v>1.6700000000000002</v>
          </cell>
          <cell r="AE258">
            <v>2</v>
          </cell>
          <cell r="AF258">
            <v>0</v>
          </cell>
          <cell r="AG258">
            <v>19</v>
          </cell>
          <cell r="AH258">
            <v>0</v>
          </cell>
          <cell r="AI258">
            <v>184</v>
          </cell>
          <cell r="AJ258">
            <v>3.6532300000000002</v>
          </cell>
          <cell r="AK258">
            <v>63</v>
          </cell>
          <cell r="AL258">
            <v>17.657109999999999</v>
          </cell>
          <cell r="AM258">
            <v>51</v>
          </cell>
          <cell r="AN258">
            <v>2231612</v>
          </cell>
          <cell r="AO258">
            <v>232</v>
          </cell>
          <cell r="AP258">
            <v>126057030</v>
          </cell>
          <cell r="AQ258">
            <v>261</v>
          </cell>
          <cell r="AR258">
            <v>0.1</v>
          </cell>
          <cell r="AS258">
            <v>7.2951811030246935E-2</v>
          </cell>
          <cell r="AT258">
            <v>0</v>
          </cell>
          <cell r="AU258">
            <v>0.1</v>
          </cell>
          <cell r="AV258">
            <v>237068</v>
          </cell>
          <cell r="AW258">
            <v>109</v>
          </cell>
          <cell r="AX258">
            <v>0</v>
          </cell>
          <cell r="AY258">
            <v>89</v>
          </cell>
          <cell r="AZ258">
            <v>2011</v>
          </cell>
          <cell r="BA258">
            <v>2011</v>
          </cell>
          <cell r="BB258">
            <v>3478001</v>
          </cell>
          <cell r="BC258">
            <v>190</v>
          </cell>
          <cell r="BD258">
            <v>129535031</v>
          </cell>
          <cell r="BE258">
            <v>261</v>
          </cell>
          <cell r="BF258">
            <v>681.5</v>
          </cell>
          <cell r="BG258">
            <v>162</v>
          </cell>
          <cell r="BH258">
            <v>184969.96331621424</v>
          </cell>
          <cell r="BI258">
            <v>332</v>
          </cell>
          <cell r="BJ258">
            <v>5103.4497432134995</v>
          </cell>
          <cell r="BK258">
            <v>193</v>
          </cell>
          <cell r="BL258">
            <v>190073.41305942772</v>
          </cell>
          <cell r="BM258">
            <v>334</v>
          </cell>
          <cell r="BN258">
            <v>2.6849887425433202E-2</v>
          </cell>
          <cell r="BO258">
            <v>166</v>
          </cell>
          <cell r="BP258">
            <v>680708</v>
          </cell>
          <cell r="BQ258">
            <v>265</v>
          </cell>
          <cell r="BR258">
            <v>810076</v>
          </cell>
          <cell r="BS258">
            <v>176</v>
          </cell>
          <cell r="BT258">
            <v>203425</v>
          </cell>
          <cell r="BU258">
            <v>75</v>
          </cell>
          <cell r="BV258">
            <v>45717</v>
          </cell>
          <cell r="BW258">
            <v>305</v>
          </cell>
          <cell r="BX258">
            <v>0</v>
          </cell>
          <cell r="BY258">
            <v>6</v>
          </cell>
          <cell r="BZ258">
            <v>1739926</v>
          </cell>
          <cell r="CA258">
            <v>239</v>
          </cell>
          <cell r="CB258">
            <v>25362</v>
          </cell>
          <cell r="CC258">
            <v>243</v>
          </cell>
          <cell r="CD258">
            <v>250000</v>
          </cell>
          <cell r="CE258">
            <v>99</v>
          </cell>
          <cell r="CF258">
            <v>0</v>
          </cell>
          <cell r="CG258">
            <v>2</v>
          </cell>
          <cell r="CH258">
            <v>173577</v>
          </cell>
          <cell r="CI258">
            <v>89</v>
          </cell>
          <cell r="CJ258">
            <v>42747</v>
          </cell>
          <cell r="CK258">
            <v>244</v>
          </cell>
          <cell r="CL258">
            <v>216324</v>
          </cell>
          <cell r="CM258">
            <v>111</v>
          </cell>
          <cell r="CN258">
            <v>0</v>
          </cell>
          <cell r="CO258">
            <v>19</v>
          </cell>
          <cell r="CP258">
            <v>0</v>
          </cell>
          <cell r="CQ258">
            <v>185</v>
          </cell>
          <cell r="CR258">
            <v>2231612</v>
          </cell>
          <cell r="CS258">
            <v>232</v>
          </cell>
          <cell r="CT258">
            <v>681.5</v>
          </cell>
          <cell r="CU258">
            <v>162</v>
          </cell>
          <cell r="CV258">
            <v>5768</v>
          </cell>
          <cell r="CW258">
            <v>184</v>
          </cell>
          <cell r="CX258">
            <v>3930892</v>
          </cell>
          <cell r="CY258">
            <v>168</v>
          </cell>
          <cell r="CZ258">
            <v>646.5</v>
          </cell>
          <cell r="DA258">
            <v>174</v>
          </cell>
          <cell r="DB258">
            <v>5883</v>
          </cell>
          <cell r="DC258">
            <v>185</v>
          </cell>
          <cell r="DD258">
            <v>3970201</v>
          </cell>
          <cell r="DE258">
            <v>169</v>
          </cell>
          <cell r="DF258">
            <v>39309</v>
          </cell>
          <cell r="DG258">
            <v>193</v>
          </cell>
          <cell r="DH258">
            <v>166841</v>
          </cell>
          <cell r="DI258">
            <v>37</v>
          </cell>
          <cell r="DJ258" t="str">
            <v>101</v>
          </cell>
          <cell r="DK258">
            <v>708</v>
          </cell>
          <cell r="DL258">
            <v>703</v>
          </cell>
          <cell r="DM258">
            <v>713</v>
          </cell>
          <cell r="DN258">
            <v>703.2</v>
          </cell>
          <cell r="DO258">
            <v>728</v>
          </cell>
          <cell r="DP258">
            <v>713</v>
          </cell>
          <cell r="DQ258">
            <v>696.6</v>
          </cell>
          <cell r="DR258">
            <v>183</v>
          </cell>
          <cell r="DS258">
            <v>682</v>
          </cell>
          <cell r="DT258">
            <v>185</v>
          </cell>
          <cell r="DU258">
            <v>658</v>
          </cell>
          <cell r="DV258">
            <v>190</v>
          </cell>
          <cell r="DW258">
            <v>635.9</v>
          </cell>
          <cell r="DX258">
            <v>196</v>
          </cell>
          <cell r="DY258">
            <v>670.9</v>
          </cell>
          <cell r="DZ258">
            <v>181</v>
          </cell>
          <cell r="EA258">
            <v>670.9</v>
          </cell>
          <cell r="EB258">
            <v>176</v>
          </cell>
          <cell r="EC258">
            <v>683.9</v>
          </cell>
          <cell r="ED258">
            <v>166</v>
          </cell>
          <cell r="EE258">
            <v>681.5</v>
          </cell>
          <cell r="EF258">
            <v>162</v>
          </cell>
          <cell r="EG258">
            <v>646.5</v>
          </cell>
          <cell r="EH258">
            <v>174</v>
          </cell>
          <cell r="EI258">
            <v>3451.8360402165508</v>
          </cell>
          <cell r="EJ258">
            <v>302</v>
          </cell>
          <cell r="EK258">
            <v>2691.3008507347254</v>
          </cell>
          <cell r="EL258">
            <v>311</v>
          </cell>
          <cell r="EM258">
            <v>40940</v>
          </cell>
          <cell r="EN258">
            <v>57.824858757062145</v>
          </cell>
          <cell r="EO258">
            <v>166340</v>
          </cell>
          <cell r="EP258">
            <v>236.6145092460882</v>
          </cell>
          <cell r="EQ258">
            <v>136150</v>
          </cell>
          <cell r="ER258">
            <v>190.95371669004209</v>
          </cell>
          <cell r="ES258">
            <v>277463</v>
          </cell>
          <cell r="ET258">
            <v>394.5719567690557</v>
          </cell>
          <cell r="EU258">
            <v>427519</v>
          </cell>
          <cell r="EV258">
            <v>587.25137362637361</v>
          </cell>
          <cell r="EW258">
            <v>416210</v>
          </cell>
          <cell r="EX258">
            <v>583.74474053295933</v>
          </cell>
          <cell r="EY258">
            <v>479858</v>
          </cell>
          <cell r="EZ258">
            <v>688.85730691932235</v>
          </cell>
          <cell r="FA258">
            <v>354845</v>
          </cell>
          <cell r="FB258">
            <v>509.3956359460235</v>
          </cell>
          <cell r="FC258">
            <v>261858</v>
          </cell>
          <cell r="FD258">
            <v>383.95601173020526</v>
          </cell>
          <cell r="FE258">
            <v>46231</v>
          </cell>
          <cell r="FF258">
            <v>70.259878419452889</v>
          </cell>
          <cell r="FG258">
            <v>-195546</v>
          </cell>
          <cell r="FH258">
            <v>-307.51061487655295</v>
          </cell>
          <cell r="FI258">
            <v>-153250</v>
          </cell>
          <cell r="FJ258">
            <v>-228.42450439707855</v>
          </cell>
          <cell r="FK258">
            <v>305329</v>
          </cell>
          <cell r="FL258">
            <v>448.02494497432133</v>
          </cell>
          <cell r="FM258">
            <v>712751</v>
          </cell>
          <cell r="FN258">
            <v>1102.4764114462491</v>
          </cell>
          <cell r="FO258">
            <v>1.0315621741722432E-2</v>
          </cell>
          <cell r="FP258">
            <v>4.3339095725625013E-2</v>
          </cell>
          <cell r="FQ258">
            <v>3.3245622517261354E-2</v>
          </cell>
          <cell r="FR258">
            <v>6.4380479741459926E-2</v>
          </cell>
          <cell r="FS258">
            <v>9.247959103989381E-2</v>
          </cell>
          <cell r="FT258">
            <v>8.2937040502073872E-2</v>
          </cell>
          <cell r="FU258">
            <v>9.2364756267744569E-2</v>
          </cell>
          <cell r="FV258">
            <v>7.5878895704340782E-2</v>
          </cell>
          <cell r="FW258">
            <v>5.4426607177857224E-2</v>
          </cell>
          <cell r="FX258">
            <v>9.2391523745686786E-3</v>
          </cell>
          <cell r="FY258">
            <v>-3.4586814857971833E-2</v>
          </cell>
          <cell r="FZ258">
            <v>-2.7729241201555191E-2</v>
          </cell>
          <cell r="GA258">
            <v>5.1881216382576159E-2</v>
          </cell>
          <cell r="GB258">
            <v>0.12398480333052758</v>
          </cell>
          <cell r="GC258">
            <v>3927798</v>
          </cell>
          <cell r="GD258">
            <v>3671765</v>
          </cell>
          <cell r="GE258">
            <v>3959126</v>
          </cell>
          <cell r="GF258">
            <v>4032275</v>
          </cell>
          <cell r="GG258">
            <v>4195328</v>
          </cell>
          <cell r="GH258">
            <v>4602175</v>
          </cell>
          <cell r="GI258">
            <v>4715392</v>
          </cell>
          <cell r="GJ258">
            <v>4676465</v>
          </cell>
          <cell r="GK258">
            <v>4811213</v>
          </cell>
          <cell r="GL258">
            <v>5003814</v>
          </cell>
          <cell r="GM258">
            <v>5653773</v>
          </cell>
          <cell r="GN258">
            <v>5526656.8200000003</v>
          </cell>
          <cell r="GO258">
            <v>5426576</v>
          </cell>
          <cell r="GP258">
            <v>5748696.459999999</v>
          </cell>
          <cell r="GQ258">
            <v>8.8256491140785903E-2</v>
          </cell>
          <cell r="GR258">
            <v>3.7498965821603884E-2</v>
          </cell>
          <cell r="GS258">
            <v>6.0079490816468448E-2</v>
          </cell>
          <cell r="GT258">
            <v>7.4758479034841799E-2</v>
          </cell>
          <cell r="GU258">
            <v>4.615805297928325E-2</v>
          </cell>
          <cell r="GV258">
            <v>-2.5930701444960316E-2</v>
          </cell>
          <cell r="GW258">
            <v>1.2193655033253523E-2</v>
          </cell>
          <cell r="GX258">
            <v>0.1092465073056338</v>
          </cell>
          <cell r="GY258">
            <v>0.18839541704265306</v>
          </cell>
          <cell r="GZ258">
            <v>12.333333333333334</v>
          </cell>
          <cell r="HA258">
            <v>12.378277153558052</v>
          </cell>
          <cell r="HB258">
            <v>12.269194312796209</v>
          </cell>
          <cell r="HC258">
            <v>12.182142857142859</v>
          </cell>
          <cell r="HD258">
            <v>12.005263157894737</v>
          </cell>
          <cell r="HE258">
            <v>12.826568265682656</v>
          </cell>
          <cell r="HF258">
            <v>12.212987012987012</v>
          </cell>
          <cell r="HG258">
            <v>12.390909090909091</v>
          </cell>
          <cell r="HH258">
            <v>5256</v>
          </cell>
          <cell r="HI258" t="str">
            <v>Y</v>
          </cell>
        </row>
        <row r="259">
          <cell r="A259">
            <v>254</v>
          </cell>
          <cell r="B259">
            <v>5283</v>
          </cell>
          <cell r="C259" t="str">
            <v>Pocahontas Area</v>
          </cell>
          <cell r="D259">
            <v>11.078139989181111</v>
          </cell>
          <cell r="E259">
            <v>258</v>
          </cell>
          <cell r="F259">
            <v>5.4</v>
          </cell>
          <cell r="G259">
            <v>1</v>
          </cell>
          <cell r="H259">
            <v>4.0790272636724216</v>
          </cell>
          <cell r="I259">
            <v>234</v>
          </cell>
          <cell r="J259">
            <v>0.51532667607185523</v>
          </cell>
          <cell r="K259">
            <v>146</v>
          </cell>
          <cell r="L259">
            <v>1.0837868538448805</v>
          </cell>
          <cell r="M259">
            <v>248</v>
          </cell>
          <cell r="N259">
            <v>0</v>
          </cell>
          <cell r="O259">
            <v>6</v>
          </cell>
          <cell r="P259">
            <v>0.24655062269098252</v>
          </cell>
          <cell r="Q259">
            <v>191</v>
          </cell>
          <cell r="R259">
            <v>0</v>
          </cell>
          <cell r="S259">
            <v>8</v>
          </cell>
          <cell r="T259">
            <v>11.324690611872093</v>
          </cell>
          <cell r="U259">
            <v>275</v>
          </cell>
          <cell r="V259">
            <v>0.79820000000000002</v>
          </cell>
          <cell r="W259">
            <v>196</v>
          </cell>
          <cell r="X259">
            <v>0</v>
          </cell>
          <cell r="Y259">
            <v>1</v>
          </cell>
          <cell r="Z259">
            <v>0.67</v>
          </cell>
          <cell r="AA259">
            <v>81</v>
          </cell>
          <cell r="AB259">
            <v>0.33</v>
          </cell>
          <cell r="AC259">
            <v>1</v>
          </cell>
          <cell r="AD259">
            <v>1</v>
          </cell>
          <cell r="AE259">
            <v>78</v>
          </cell>
          <cell r="AF259">
            <v>0</v>
          </cell>
          <cell r="AG259">
            <v>19</v>
          </cell>
          <cell r="AH259">
            <v>2.1525400000000001</v>
          </cell>
          <cell r="AI259">
            <v>46</v>
          </cell>
          <cell r="AJ259">
            <v>3.9507400000000001</v>
          </cell>
          <cell r="AK259">
            <v>49</v>
          </cell>
          <cell r="AL259">
            <v>15.27543</v>
          </cell>
          <cell r="AM259">
            <v>160</v>
          </cell>
          <cell r="AN259">
            <v>3456624</v>
          </cell>
          <cell r="AO259">
            <v>130</v>
          </cell>
          <cell r="AP259">
            <v>225507441</v>
          </cell>
          <cell r="AQ259">
            <v>130</v>
          </cell>
          <cell r="AR259">
            <v>0.08</v>
          </cell>
          <cell r="AS259">
            <v>9.5879031353338071E-2</v>
          </cell>
          <cell r="AT259">
            <v>0</v>
          </cell>
          <cell r="AU259">
            <v>0.08</v>
          </cell>
          <cell r="AV259">
            <v>226223</v>
          </cell>
          <cell r="AW259">
            <v>118</v>
          </cell>
          <cell r="AX259">
            <v>0</v>
          </cell>
          <cell r="AY259">
            <v>89</v>
          </cell>
          <cell r="AZ259">
            <v>2015</v>
          </cell>
          <cell r="BA259">
            <v>2014</v>
          </cell>
          <cell r="BB259">
            <v>3775068</v>
          </cell>
          <cell r="BC259">
            <v>186</v>
          </cell>
          <cell r="BD259">
            <v>229282509</v>
          </cell>
          <cell r="BE259">
            <v>138</v>
          </cell>
          <cell r="BF259">
            <v>549.6</v>
          </cell>
          <cell r="BG259">
            <v>214</v>
          </cell>
          <cell r="BH259">
            <v>410311.93777292577</v>
          </cell>
          <cell r="BI259">
            <v>44</v>
          </cell>
          <cell r="BJ259">
            <v>6868.7554585152839</v>
          </cell>
          <cell r="BK259">
            <v>165</v>
          </cell>
          <cell r="BL259">
            <v>417180.69323144102</v>
          </cell>
          <cell r="BM259">
            <v>48</v>
          </cell>
          <cell r="BN259">
            <v>1.6464701195327551E-2</v>
          </cell>
          <cell r="BO259">
            <v>200</v>
          </cell>
          <cell r="BP259">
            <v>1217740</v>
          </cell>
          <cell r="BQ259">
            <v>133</v>
          </cell>
          <cell r="BR259">
            <v>919851</v>
          </cell>
          <cell r="BS259">
            <v>147</v>
          </cell>
          <cell r="BT259">
            <v>116210</v>
          </cell>
          <cell r="BU259">
            <v>119</v>
          </cell>
          <cell r="BV259">
            <v>244402</v>
          </cell>
          <cell r="BW259">
            <v>222</v>
          </cell>
          <cell r="BX259">
            <v>0</v>
          </cell>
          <cell r="BY259">
            <v>6</v>
          </cell>
          <cell r="BZ259">
            <v>2498203</v>
          </cell>
          <cell r="CA259">
            <v>154</v>
          </cell>
          <cell r="CB259">
            <v>55599</v>
          </cell>
          <cell r="CC259">
            <v>176</v>
          </cell>
          <cell r="CD259">
            <v>180000</v>
          </cell>
          <cell r="CE259">
            <v>154</v>
          </cell>
          <cell r="CF259">
            <v>0</v>
          </cell>
          <cell r="CG259">
            <v>2</v>
          </cell>
          <cell r="CH259">
            <v>153619</v>
          </cell>
          <cell r="CI259">
            <v>99</v>
          </cell>
          <cell r="CJ259">
            <v>75663</v>
          </cell>
          <cell r="CK259">
            <v>129</v>
          </cell>
          <cell r="CL259">
            <v>229282</v>
          </cell>
          <cell r="CM259">
            <v>102</v>
          </cell>
          <cell r="CN259">
            <v>0</v>
          </cell>
          <cell r="CO259">
            <v>19</v>
          </cell>
          <cell r="CP259">
            <v>493540</v>
          </cell>
          <cell r="CQ259">
            <v>53</v>
          </cell>
          <cell r="CR259">
            <v>3456624</v>
          </cell>
          <cell r="CS259">
            <v>130</v>
          </cell>
          <cell r="CT259">
            <v>549.6</v>
          </cell>
          <cell r="CU259">
            <v>214</v>
          </cell>
          <cell r="CV259">
            <v>5938</v>
          </cell>
          <cell r="CW259">
            <v>9</v>
          </cell>
          <cell r="CX259">
            <v>3495871</v>
          </cell>
          <cell r="CY259">
            <v>199</v>
          </cell>
          <cell r="CZ259">
            <v>494.8</v>
          </cell>
          <cell r="DA259">
            <v>236</v>
          </cell>
          <cell r="DB259">
            <v>6053</v>
          </cell>
          <cell r="DC259">
            <v>9</v>
          </cell>
          <cell r="DD259">
            <v>3296160</v>
          </cell>
          <cell r="DE259">
            <v>211</v>
          </cell>
          <cell r="DF259">
            <v>-199711</v>
          </cell>
          <cell r="DG259">
            <v>358</v>
          </cell>
          <cell r="DH259">
            <v>301136</v>
          </cell>
          <cell r="DI259">
            <v>11</v>
          </cell>
          <cell r="DJ259" t="str">
            <v>101</v>
          </cell>
          <cell r="DK259">
            <v>873.1</v>
          </cell>
          <cell r="DL259">
            <v>862.5</v>
          </cell>
          <cell r="DM259">
            <v>886.7</v>
          </cell>
          <cell r="DN259">
            <v>885.6</v>
          </cell>
          <cell r="DO259">
            <v>849.9</v>
          </cell>
          <cell r="DP259">
            <v>806.7</v>
          </cell>
          <cell r="DQ259">
            <v>774.2</v>
          </cell>
          <cell r="DR259">
            <v>160</v>
          </cell>
          <cell r="DS259">
            <v>746.9</v>
          </cell>
          <cell r="DT259">
            <v>165</v>
          </cell>
          <cell r="DU259">
            <v>714.8</v>
          </cell>
          <cell r="DV259">
            <v>165</v>
          </cell>
          <cell r="DW259">
            <v>664.3</v>
          </cell>
          <cell r="DX259">
            <v>182</v>
          </cell>
          <cell r="DY259">
            <v>645.79999999999995</v>
          </cell>
          <cell r="DZ259">
            <v>190</v>
          </cell>
          <cell r="EA259">
            <v>618.20000000000005</v>
          </cell>
          <cell r="EB259">
            <v>200</v>
          </cell>
          <cell r="EC259">
            <v>590</v>
          </cell>
          <cell r="ED259">
            <v>207</v>
          </cell>
          <cell r="EE259">
            <v>549.6</v>
          </cell>
          <cell r="EF259">
            <v>214</v>
          </cell>
          <cell r="EG259">
            <v>494.8</v>
          </cell>
          <cell r="EH259">
            <v>235</v>
          </cell>
          <cell r="EI259">
            <v>6985.9013742926436</v>
          </cell>
          <cell r="EJ259">
            <v>18</v>
          </cell>
          <cell r="EK259">
            <v>5048.9147130153597</v>
          </cell>
          <cell r="EL259">
            <v>35</v>
          </cell>
          <cell r="EM259">
            <v>1401465</v>
          </cell>
          <cell r="EN259">
            <v>1605.1597755125415</v>
          </cell>
          <cell r="EO259">
            <v>1673599</v>
          </cell>
          <cell r="EP259">
            <v>1940.4046376811593</v>
          </cell>
          <cell r="EQ259">
            <v>1856098</v>
          </cell>
          <cell r="ER259">
            <v>2093.2649148528249</v>
          </cell>
          <cell r="ES259">
            <v>2162894</v>
          </cell>
          <cell r="ET259">
            <v>2442.2922312556457</v>
          </cell>
          <cell r="EU259">
            <v>2394425</v>
          </cell>
          <cell r="EV259">
            <v>2817.3020355335921</v>
          </cell>
          <cell r="EW259">
            <v>2453321</v>
          </cell>
          <cell r="EX259">
            <v>3041.1813561423078</v>
          </cell>
          <cell r="EY259">
            <v>2696189</v>
          </cell>
          <cell r="EZ259">
            <v>3482.5484370963572</v>
          </cell>
          <cell r="FA259">
            <v>2692609</v>
          </cell>
          <cell r="FB259">
            <v>3477.9243089640918</v>
          </cell>
          <cell r="FC259">
            <v>2645254</v>
          </cell>
          <cell r="FD259">
            <v>3541.6441290668095</v>
          </cell>
          <cell r="FE259">
            <v>2555690</v>
          </cell>
          <cell r="FF259">
            <v>3575.3917179630666</v>
          </cell>
          <cell r="FG259">
            <v>2978205</v>
          </cell>
          <cell r="FH259">
            <v>4483.2229414421199</v>
          </cell>
          <cell r="FI259">
            <v>3005715</v>
          </cell>
          <cell r="FJ259">
            <v>4654.2505419634563</v>
          </cell>
          <cell r="FK259">
            <v>2803420</v>
          </cell>
          <cell r="FL259">
            <v>5100.8369723435226</v>
          </cell>
          <cell r="FM259">
            <v>2679630</v>
          </cell>
          <cell r="FN259">
            <v>5415.5820533548904</v>
          </cell>
          <cell r="FO259">
            <v>0.22293672988269878</v>
          </cell>
          <cell r="FP259">
            <v>0.24931901277596835</v>
          </cell>
          <cell r="FQ259">
            <v>0.26294507585550742</v>
          </cell>
          <cell r="FR259">
            <v>0.28044886465157154</v>
          </cell>
          <cell r="FS259">
            <v>0.29828024746139303</v>
          </cell>
          <cell r="FT259">
            <v>0.29393431541435244</v>
          </cell>
          <cell r="FU259">
            <v>0.31798495173300856</v>
          </cell>
          <cell r="FV259">
            <v>0.46020471401464458</v>
          </cell>
          <cell r="FW259">
            <v>0.43340179714221488</v>
          </cell>
          <cell r="FX259">
            <v>0.4357881389862161</v>
          </cell>
          <cell r="FY259">
            <v>0.51076739490886736</v>
          </cell>
          <cell r="FZ259">
            <v>0.53398241384411205</v>
          </cell>
          <cell r="GA259">
            <v>0.48525062564238908</v>
          </cell>
          <cell r="GB259">
            <v>0.44343172057271324</v>
          </cell>
          <cell r="GC259">
            <v>4884915</v>
          </cell>
          <cell r="GD259">
            <v>5039082</v>
          </cell>
          <cell r="GE259">
            <v>5202783</v>
          </cell>
          <cell r="GF259">
            <v>5549364</v>
          </cell>
          <cell r="GG259">
            <v>5633009</v>
          </cell>
          <cell r="GH259">
            <v>5893173</v>
          </cell>
          <cell r="GI259">
            <v>5782794</v>
          </cell>
          <cell r="GJ259">
            <v>5850894</v>
          </cell>
          <cell r="GK259">
            <v>6103468</v>
          </cell>
          <cell r="GL259">
            <v>5864524</v>
          </cell>
          <cell r="GM259">
            <v>5830844</v>
          </cell>
          <cell r="GN259">
            <v>5628865.1500000004</v>
          </cell>
          <cell r="GO259">
            <v>5979557</v>
          </cell>
          <cell r="GP259">
            <v>6042937.1100000013</v>
          </cell>
          <cell r="GQ259">
            <v>0.37537265326277053</v>
          </cell>
          <cell r="GR259">
            <v>0.38572905099909971</v>
          </cell>
          <cell r="GS259">
            <v>0.37614645523809009</v>
          </cell>
          <cell r="GT259">
            <v>0.29684608965253051</v>
          </cell>
          <cell r="GU259">
            <v>0.27314652439691667</v>
          </cell>
          <cell r="GV259">
            <v>0.27780823744707028</v>
          </cell>
          <cell r="GW259">
            <v>0.27940847597680979</v>
          </cell>
          <cell r="GX259">
            <v>0.21315331205752958</v>
          </cell>
          <cell r="GY259">
            <v>0.14093295500437028</v>
          </cell>
          <cell r="GZ259">
            <v>11.210678210678211</v>
          </cell>
          <cell r="HA259">
            <v>10.677456316241766</v>
          </cell>
          <cell r="HB259">
            <v>10.167614486680636</v>
          </cell>
          <cell r="HC259">
            <v>10.137887809464118</v>
          </cell>
          <cell r="HD259">
            <v>10.67330814153212</v>
          </cell>
          <cell r="HE259">
            <v>10.298333333333334</v>
          </cell>
          <cell r="HF259">
            <v>9.7898305084745765</v>
          </cell>
          <cell r="HG259">
            <v>8.5875000000000004</v>
          </cell>
          <cell r="HH259">
            <v>5283</v>
          </cell>
          <cell r="HI259" t="str">
            <v>Y</v>
          </cell>
        </row>
        <row r="260">
          <cell r="A260">
            <v>255</v>
          </cell>
          <cell r="B260">
            <v>5301</v>
          </cell>
          <cell r="C260" t="str">
            <v>Pomeroy-Palmer</v>
          </cell>
          <cell r="D260">
            <v>12.235302368926686</v>
          </cell>
          <cell r="E260">
            <v>175</v>
          </cell>
          <cell r="F260">
            <v>5.4</v>
          </cell>
          <cell r="G260">
            <v>1</v>
          </cell>
          <cell r="H260">
            <v>2.6012308502579673</v>
          </cell>
          <cell r="I260">
            <v>349</v>
          </cell>
          <cell r="J260">
            <v>0.98288884160845869</v>
          </cell>
          <cell r="K260">
            <v>69</v>
          </cell>
          <cell r="L260">
            <v>3.2511835485269303</v>
          </cell>
          <cell r="M260">
            <v>39</v>
          </cell>
          <cell r="N260">
            <v>0</v>
          </cell>
          <cell r="O260">
            <v>6</v>
          </cell>
          <cell r="P260">
            <v>8.9172117051666222E-2</v>
          </cell>
          <cell r="Q260">
            <v>281</v>
          </cell>
          <cell r="R260">
            <v>0</v>
          </cell>
          <cell r="S260">
            <v>8</v>
          </cell>
          <cell r="T260">
            <v>12.324474485978351</v>
          </cell>
          <cell r="U260">
            <v>208</v>
          </cell>
          <cell r="V260">
            <v>0.82213999999999998</v>
          </cell>
          <cell r="W260">
            <v>189</v>
          </cell>
          <cell r="X260">
            <v>0</v>
          </cell>
          <cell r="Y260">
            <v>1</v>
          </cell>
          <cell r="Z260">
            <v>0.67</v>
          </cell>
          <cell r="AA260">
            <v>81</v>
          </cell>
          <cell r="AB260">
            <v>0.33</v>
          </cell>
          <cell r="AC260">
            <v>1</v>
          </cell>
          <cell r="AD260">
            <v>1</v>
          </cell>
          <cell r="AE260">
            <v>78</v>
          </cell>
          <cell r="AF260">
            <v>0</v>
          </cell>
          <cell r="AG260">
            <v>19</v>
          </cell>
          <cell r="AH260">
            <v>0</v>
          </cell>
          <cell r="AI260">
            <v>184</v>
          </cell>
          <cell r="AJ260">
            <v>1.8221400000000001</v>
          </cell>
          <cell r="AK260">
            <v>234</v>
          </cell>
          <cell r="AL260">
            <v>14.146610000000001</v>
          </cell>
          <cell r="AM260">
            <v>232</v>
          </cell>
          <cell r="AN260">
            <v>1892780</v>
          </cell>
          <cell r="AO260">
            <v>271</v>
          </cell>
          <cell r="AP260">
            <v>133797429</v>
          </cell>
          <cell r="AQ260">
            <v>250</v>
          </cell>
          <cell r="AR260">
            <v>0.1</v>
          </cell>
          <cell r="AS260">
            <v>9.5312228924824619E-2</v>
          </cell>
          <cell r="AT260">
            <v>0</v>
          </cell>
          <cell r="AU260">
            <v>0.1</v>
          </cell>
          <cell r="AV260">
            <v>111101</v>
          </cell>
          <cell r="AW260">
            <v>225</v>
          </cell>
          <cell r="AX260">
            <v>0</v>
          </cell>
          <cell r="AY260">
            <v>89</v>
          </cell>
          <cell r="AZ260">
            <v>2012</v>
          </cell>
          <cell r="BA260">
            <v>2015</v>
          </cell>
          <cell r="BB260">
            <v>0</v>
          </cell>
          <cell r="BC260">
            <v>267</v>
          </cell>
          <cell r="BD260">
            <v>133797429</v>
          </cell>
          <cell r="BE260">
            <v>252</v>
          </cell>
          <cell r="BF260">
            <v>211.3</v>
          </cell>
          <cell r="BG260">
            <v>341</v>
          </cell>
          <cell r="BH260">
            <v>633210.73828679603</v>
          </cell>
          <cell r="BI260">
            <v>7</v>
          </cell>
          <cell r="BJ260">
            <v>0</v>
          </cell>
          <cell r="BK260">
            <v>267</v>
          </cell>
          <cell r="BL260">
            <v>633210.73828679603</v>
          </cell>
          <cell r="BM260">
            <v>7</v>
          </cell>
          <cell r="BN260">
            <v>0</v>
          </cell>
          <cell r="BO260">
            <v>267</v>
          </cell>
          <cell r="BP260">
            <v>722506</v>
          </cell>
          <cell r="BQ260">
            <v>255</v>
          </cell>
          <cell r="BR260">
            <v>348038</v>
          </cell>
          <cell r="BS260">
            <v>332</v>
          </cell>
          <cell r="BT260">
            <v>131508</v>
          </cell>
          <cell r="BU260">
            <v>110</v>
          </cell>
          <cell r="BV260">
            <v>435000</v>
          </cell>
          <cell r="BW260">
            <v>119</v>
          </cell>
          <cell r="BX260">
            <v>0</v>
          </cell>
          <cell r="BY260">
            <v>6</v>
          </cell>
          <cell r="BZ260">
            <v>1637052</v>
          </cell>
          <cell r="CA260">
            <v>253</v>
          </cell>
          <cell r="CB260">
            <v>11931</v>
          </cell>
          <cell r="CC260">
            <v>289</v>
          </cell>
          <cell r="CD260">
            <v>110000</v>
          </cell>
          <cell r="CE260">
            <v>238</v>
          </cell>
          <cell r="CF260">
            <v>0</v>
          </cell>
          <cell r="CG260">
            <v>2</v>
          </cell>
          <cell r="CH260">
            <v>89644</v>
          </cell>
          <cell r="CI260">
            <v>156</v>
          </cell>
          <cell r="CJ260">
            <v>44153</v>
          </cell>
          <cell r="CK260">
            <v>237</v>
          </cell>
          <cell r="CL260">
            <v>133797</v>
          </cell>
          <cell r="CM260">
            <v>173</v>
          </cell>
          <cell r="CN260">
            <v>0</v>
          </cell>
          <cell r="CO260">
            <v>19</v>
          </cell>
          <cell r="CP260">
            <v>0</v>
          </cell>
          <cell r="CQ260">
            <v>185</v>
          </cell>
          <cell r="CR260">
            <v>1892780</v>
          </cell>
          <cell r="CS260">
            <v>271</v>
          </cell>
          <cell r="CT260">
            <v>211.3</v>
          </cell>
          <cell r="CU260">
            <v>341</v>
          </cell>
          <cell r="CV260">
            <v>5819</v>
          </cell>
          <cell r="CW260">
            <v>93</v>
          </cell>
          <cell r="CX260">
            <v>1357425</v>
          </cell>
          <cell r="CY260">
            <v>336</v>
          </cell>
          <cell r="CZ260">
            <v>220.5</v>
          </cell>
          <cell r="DA260">
            <v>336</v>
          </cell>
          <cell r="DB260">
            <v>5934</v>
          </cell>
          <cell r="DC260">
            <v>93</v>
          </cell>
          <cell r="DD260">
            <v>1380682</v>
          </cell>
          <cell r="DE260">
            <v>336</v>
          </cell>
          <cell r="DF260">
            <v>23257</v>
          </cell>
          <cell r="DG260">
            <v>238</v>
          </cell>
          <cell r="DH260">
            <v>72235</v>
          </cell>
          <cell r="DI260">
            <v>113</v>
          </cell>
          <cell r="DJ260" t="str">
            <v>Scale down</v>
          </cell>
          <cell r="DK260">
            <v>403</v>
          </cell>
          <cell r="DL260">
            <v>391</v>
          </cell>
          <cell r="DM260">
            <v>369</v>
          </cell>
          <cell r="DN260">
            <v>352.2</v>
          </cell>
          <cell r="DO260">
            <v>348</v>
          </cell>
          <cell r="DP260">
            <v>339</v>
          </cell>
          <cell r="DQ260">
            <v>328</v>
          </cell>
          <cell r="DR260">
            <v>320</v>
          </cell>
          <cell r="DS260">
            <v>308</v>
          </cell>
          <cell r="DT260">
            <v>325</v>
          </cell>
          <cell r="DU260">
            <v>291</v>
          </cell>
          <cell r="DV260">
            <v>329</v>
          </cell>
          <cell r="DW260">
            <v>258.2</v>
          </cell>
          <cell r="DX260">
            <v>335</v>
          </cell>
          <cell r="DY260">
            <v>240.6</v>
          </cell>
          <cell r="DZ260">
            <v>336</v>
          </cell>
          <cell r="EA260">
            <v>231.5</v>
          </cell>
          <cell r="EB260">
            <v>339</v>
          </cell>
          <cell r="EC260">
            <v>216</v>
          </cell>
          <cell r="ED260">
            <v>342</v>
          </cell>
          <cell r="EE260">
            <v>211.3</v>
          </cell>
          <cell r="EF260">
            <v>341</v>
          </cell>
          <cell r="EG260">
            <v>220.5</v>
          </cell>
          <cell r="EH260">
            <v>335</v>
          </cell>
          <cell r="EI260">
            <v>8584.0362811791383</v>
          </cell>
          <cell r="EJ260">
            <v>7</v>
          </cell>
          <cell r="EK260">
            <v>7424.2721088435374</v>
          </cell>
          <cell r="EL260">
            <v>6</v>
          </cell>
          <cell r="EM260">
            <v>61561</v>
          </cell>
          <cell r="EN260">
            <v>152.75682382133996</v>
          </cell>
          <cell r="EO260">
            <v>128061</v>
          </cell>
          <cell r="EP260">
            <v>327.52173913043481</v>
          </cell>
          <cell r="EQ260">
            <v>283510</v>
          </cell>
          <cell r="ER260">
            <v>768.31978319783195</v>
          </cell>
          <cell r="ES260">
            <v>481788</v>
          </cell>
          <cell r="ET260">
            <v>1367.9386712095402</v>
          </cell>
          <cell r="EU260">
            <v>620771</v>
          </cell>
          <cell r="EV260">
            <v>1783.8247126436781</v>
          </cell>
          <cell r="EW260">
            <v>695826</v>
          </cell>
          <cell r="EX260">
            <v>2052.5840707964603</v>
          </cell>
          <cell r="EY260">
            <v>748475</v>
          </cell>
          <cell r="EZ260">
            <v>2281.935975609756</v>
          </cell>
          <cell r="FA260">
            <v>859943</v>
          </cell>
          <cell r="FB260">
            <v>2621.7774390243903</v>
          </cell>
          <cell r="FC260">
            <v>799985</v>
          </cell>
          <cell r="FD260">
            <v>2597.3538961038962</v>
          </cell>
          <cell r="FE260">
            <v>764640</v>
          </cell>
          <cell r="FF260">
            <v>2627.6288659793813</v>
          </cell>
          <cell r="FG260">
            <v>662171</v>
          </cell>
          <cell r="FH260">
            <v>2564.5662277304418</v>
          </cell>
          <cell r="FI260">
            <v>474408</v>
          </cell>
          <cell r="FJ260">
            <v>1971.7705735660847</v>
          </cell>
          <cell r="FK260">
            <v>277157</v>
          </cell>
          <cell r="FL260">
            <v>1311.6753431140557</v>
          </cell>
          <cell r="FM260">
            <v>-12762</v>
          </cell>
          <cell r="FN260">
            <v>-57.877551020408163</v>
          </cell>
          <cell r="FO260">
            <v>2.4618737690331224E-2</v>
          </cell>
          <cell r="FP260">
            <v>5.1800483537517442E-2</v>
          </cell>
          <cell r="FQ260">
            <v>0.10798842374457887</v>
          </cell>
          <cell r="FR260">
            <v>0.17209824346828392</v>
          </cell>
          <cell r="FS260">
            <v>0.2262705532004855</v>
          </cell>
          <cell r="FT260">
            <v>0.24034286436678862</v>
          </cell>
          <cell r="FU260">
            <v>0.25302832794918845</v>
          </cell>
          <cell r="FV260">
            <v>0.39693609643786248</v>
          </cell>
          <cell r="FW260">
            <v>0.34923243819015626</v>
          </cell>
          <cell r="FX260">
            <v>0.34309236311685304</v>
          </cell>
          <cell r="FY260">
            <v>0.26957979211076133</v>
          </cell>
          <cell r="FZ260">
            <v>0.18448195034575493</v>
          </cell>
          <cell r="GA260">
            <v>0.12136712463736384</v>
          </cell>
          <cell r="GB260">
            <v>-4.9066796588715742E-3</v>
          </cell>
          <cell r="GC260">
            <v>2439014</v>
          </cell>
          <cell r="GD260">
            <v>2344136</v>
          </cell>
          <cell r="GE260">
            <v>2341864</v>
          </cell>
          <cell r="GF260">
            <v>2317706</v>
          </cell>
          <cell r="GG260">
            <v>2122719</v>
          </cell>
          <cell r="GH260">
            <v>2199313</v>
          </cell>
          <cell r="GI260">
            <v>2209593</v>
          </cell>
          <cell r="GJ260">
            <v>2166452</v>
          </cell>
          <cell r="GK260">
            <v>2290695</v>
          </cell>
          <cell r="GL260">
            <v>2228671</v>
          </cell>
          <cell r="GM260">
            <v>2456308</v>
          </cell>
          <cell r="GN260">
            <v>2571568.65</v>
          </cell>
          <cell r="GO260">
            <v>2480876</v>
          </cell>
          <cell r="GP260">
            <v>2600944.2000000002</v>
          </cell>
          <cell r="GQ260">
            <v>0.4584395241912449</v>
          </cell>
          <cell r="GR260">
            <v>0.47454725188947733</v>
          </cell>
          <cell r="GS260">
            <v>0.48523107436156521</v>
          </cell>
          <cell r="GT260">
            <v>0.45364307339809512</v>
          </cell>
          <cell r="GU260">
            <v>0.43967359736531941</v>
          </cell>
          <cell r="GV260">
            <v>0.37277109326804536</v>
          </cell>
          <cell r="GW260">
            <v>0.21688807243312747</v>
          </cell>
          <cell r="GX260">
            <v>0.10855505947507131</v>
          </cell>
          <cell r="GY260">
            <v>-5.0522883661664922E-2</v>
          </cell>
          <cell r="GZ260">
            <v>10.27746947835738</v>
          </cell>
          <cell r="HA260">
            <v>9.4503171247357294</v>
          </cell>
          <cell r="HB260">
            <v>8.681481481481482</v>
          </cell>
          <cell r="HC260">
            <v>9.1486761710794298</v>
          </cell>
          <cell r="HD260">
            <v>7.890625</v>
          </cell>
          <cell r="HE260">
            <v>7.5689320388349515</v>
          </cell>
          <cell r="HF260">
            <v>7.1102803738317757</v>
          </cell>
          <cell r="HG260">
            <v>8.8041666666666671</v>
          </cell>
          <cell r="HH260">
            <v>5301</v>
          </cell>
          <cell r="HI260" t="str">
            <v>Y</v>
          </cell>
        </row>
        <row r="261">
          <cell r="A261">
            <v>256</v>
          </cell>
          <cell r="B261">
            <v>5310</v>
          </cell>
          <cell r="C261" t="str">
            <v>Postville</v>
          </cell>
          <cell r="D261">
            <v>12.650372929895971</v>
          </cell>
          <cell r="E261">
            <v>148</v>
          </cell>
          <cell r="F261">
            <v>5.4</v>
          </cell>
          <cell r="G261">
            <v>1</v>
          </cell>
          <cell r="H261">
            <v>5.6983373540474647</v>
          </cell>
          <cell r="I261">
            <v>45</v>
          </cell>
          <cell r="J261">
            <v>0.22139232111153156</v>
          </cell>
          <cell r="K261">
            <v>226</v>
          </cell>
          <cell r="L261">
            <v>1.3306426319962228</v>
          </cell>
          <cell r="M261">
            <v>227</v>
          </cell>
          <cell r="N261">
            <v>0</v>
          </cell>
          <cell r="O261">
            <v>6</v>
          </cell>
          <cell r="P261">
            <v>4.6086807559189182E-2</v>
          </cell>
          <cell r="Q261">
            <v>312</v>
          </cell>
          <cell r="R261">
            <v>0</v>
          </cell>
          <cell r="S261">
            <v>8</v>
          </cell>
          <cell r="T261">
            <v>12.696459737455161</v>
          </cell>
          <cell r="U261">
            <v>180</v>
          </cell>
          <cell r="V261">
            <v>0.1996</v>
          </cell>
          <cell r="W261">
            <v>338</v>
          </cell>
          <cell r="X261">
            <v>0</v>
          </cell>
          <cell r="Y261">
            <v>1</v>
          </cell>
          <cell r="Z261">
            <v>1.24546</v>
          </cell>
          <cell r="AA261">
            <v>49</v>
          </cell>
          <cell r="AB261">
            <v>0.33</v>
          </cell>
          <cell r="AC261">
            <v>1</v>
          </cell>
          <cell r="AD261">
            <v>1.5754600000000001</v>
          </cell>
          <cell r="AE261">
            <v>48</v>
          </cell>
          <cell r="AF261">
            <v>0</v>
          </cell>
          <cell r="AG261">
            <v>19</v>
          </cell>
          <cell r="AH261">
            <v>0</v>
          </cell>
          <cell r="AI261">
            <v>184</v>
          </cell>
          <cell r="AJ261">
            <v>1.7750600000000001</v>
          </cell>
          <cell r="AK261">
            <v>242</v>
          </cell>
          <cell r="AL261">
            <v>14.47152</v>
          </cell>
          <cell r="AM261">
            <v>215</v>
          </cell>
          <cell r="AN261">
            <v>2189068</v>
          </cell>
          <cell r="AO261">
            <v>239</v>
          </cell>
          <cell r="AP261">
            <v>150303316</v>
          </cell>
          <cell r="AQ261">
            <v>235</v>
          </cell>
          <cell r="AR261">
            <v>0.17</v>
          </cell>
          <cell r="AS261">
            <v>7.9687884324048303E-2</v>
          </cell>
          <cell r="AT261">
            <v>0.01</v>
          </cell>
          <cell r="AU261">
            <v>0.18000000000000002</v>
          </cell>
          <cell r="AV261">
            <v>255797</v>
          </cell>
          <cell r="AW261">
            <v>92</v>
          </cell>
          <cell r="AX261">
            <v>15047</v>
          </cell>
          <cell r="AY261">
            <v>88</v>
          </cell>
          <cell r="AZ261">
            <v>2012</v>
          </cell>
          <cell r="BA261">
            <v>2015</v>
          </cell>
          <cell r="BB261">
            <v>8855313</v>
          </cell>
          <cell r="BC261">
            <v>133</v>
          </cell>
          <cell r="BD261">
            <v>159158629</v>
          </cell>
          <cell r="BE261">
            <v>229</v>
          </cell>
          <cell r="BF261">
            <v>604.29999999999995</v>
          </cell>
          <cell r="BG261">
            <v>197</v>
          </cell>
          <cell r="BH261">
            <v>248723.01174913126</v>
          </cell>
          <cell r="BI261">
            <v>238</v>
          </cell>
          <cell r="BJ261">
            <v>14653.835843124278</v>
          </cell>
          <cell r="BK261">
            <v>110</v>
          </cell>
          <cell r="BL261">
            <v>263376.84759225551</v>
          </cell>
          <cell r="BM261">
            <v>227</v>
          </cell>
          <cell r="BN261">
            <v>5.5638283991501336E-2</v>
          </cell>
          <cell r="BO261">
            <v>96</v>
          </cell>
          <cell r="BP261">
            <v>811638</v>
          </cell>
          <cell r="BQ261">
            <v>239</v>
          </cell>
          <cell r="BR261">
            <v>856479</v>
          </cell>
          <cell r="BS261">
            <v>167</v>
          </cell>
          <cell r="BT261">
            <v>33276</v>
          </cell>
          <cell r="BU261">
            <v>237</v>
          </cell>
          <cell r="BV261">
            <v>200000</v>
          </cell>
          <cell r="BW261">
            <v>236</v>
          </cell>
          <cell r="BX261">
            <v>0</v>
          </cell>
          <cell r="BY261">
            <v>6</v>
          </cell>
          <cell r="BZ261">
            <v>1901393</v>
          </cell>
          <cell r="CA261">
            <v>212</v>
          </cell>
          <cell r="CB261">
            <v>6927</v>
          </cell>
          <cell r="CC261">
            <v>313</v>
          </cell>
          <cell r="CD261">
            <v>30000</v>
          </cell>
          <cell r="CE261">
            <v>334</v>
          </cell>
          <cell r="CF261">
            <v>0</v>
          </cell>
          <cell r="CG261">
            <v>2</v>
          </cell>
          <cell r="CH261">
            <v>198226</v>
          </cell>
          <cell r="CI261">
            <v>81</v>
          </cell>
          <cell r="CJ261">
            <v>52522</v>
          </cell>
          <cell r="CK261">
            <v>215</v>
          </cell>
          <cell r="CL261">
            <v>250748</v>
          </cell>
          <cell r="CM261">
            <v>97</v>
          </cell>
          <cell r="CN261">
            <v>0</v>
          </cell>
          <cell r="CO261">
            <v>19</v>
          </cell>
          <cell r="CP261">
            <v>0</v>
          </cell>
          <cell r="CQ261">
            <v>185</v>
          </cell>
          <cell r="CR261">
            <v>2189068</v>
          </cell>
          <cell r="CS261">
            <v>239</v>
          </cell>
          <cell r="CT261">
            <v>604.29999999999995</v>
          </cell>
          <cell r="CU261">
            <v>197</v>
          </cell>
          <cell r="CV261">
            <v>5781</v>
          </cell>
          <cell r="CW261">
            <v>159</v>
          </cell>
          <cell r="CX261">
            <v>3640501</v>
          </cell>
          <cell r="CY261">
            <v>189</v>
          </cell>
          <cell r="CZ261">
            <v>580.6</v>
          </cell>
          <cell r="DA261">
            <v>203</v>
          </cell>
          <cell r="DB261">
            <v>5896</v>
          </cell>
          <cell r="DC261">
            <v>160</v>
          </cell>
          <cell r="DD261">
            <v>3528393</v>
          </cell>
          <cell r="DE261">
            <v>197</v>
          </cell>
          <cell r="DF261">
            <v>-112108</v>
          </cell>
          <cell r="DG261">
            <v>347</v>
          </cell>
          <cell r="DH261">
            <v>105175</v>
          </cell>
          <cell r="DI261">
            <v>84</v>
          </cell>
          <cell r="DJ261" t="str">
            <v>101</v>
          </cell>
          <cell r="DK261">
            <v>700.6</v>
          </cell>
          <cell r="DL261">
            <v>681.6</v>
          </cell>
          <cell r="DM261">
            <v>696.8</v>
          </cell>
          <cell r="DN261">
            <v>694.2</v>
          </cell>
          <cell r="DO261">
            <v>674.6</v>
          </cell>
          <cell r="DP261">
            <v>657.1</v>
          </cell>
          <cell r="DQ261">
            <v>687</v>
          </cell>
          <cell r="DR261">
            <v>186</v>
          </cell>
          <cell r="DS261">
            <v>651.6</v>
          </cell>
          <cell r="DT261">
            <v>198</v>
          </cell>
          <cell r="DU261">
            <v>647.9</v>
          </cell>
          <cell r="DV261">
            <v>195</v>
          </cell>
          <cell r="DW261">
            <v>653.79999999999995</v>
          </cell>
          <cell r="DX261">
            <v>188</v>
          </cell>
          <cell r="DY261">
            <v>654.6</v>
          </cell>
          <cell r="DZ261">
            <v>185</v>
          </cell>
          <cell r="EA261">
            <v>664.3</v>
          </cell>
          <cell r="EB261">
            <v>179</v>
          </cell>
          <cell r="EC261">
            <v>648.4</v>
          </cell>
          <cell r="ED261">
            <v>185</v>
          </cell>
          <cell r="EE261">
            <v>604.29999999999995</v>
          </cell>
          <cell r="EF261">
            <v>197</v>
          </cell>
          <cell r="EG261">
            <v>580.6</v>
          </cell>
          <cell r="EH261">
            <v>203</v>
          </cell>
          <cell r="EI261">
            <v>3770.3548053737513</v>
          </cell>
          <cell r="EJ261">
            <v>253</v>
          </cell>
          <cell r="EK261">
            <v>3274.8759903548053</v>
          </cell>
          <cell r="EL261">
            <v>206</v>
          </cell>
          <cell r="EM261">
            <v>158135</v>
          </cell>
          <cell r="EN261">
            <v>225.71367399371965</v>
          </cell>
          <cell r="EO261">
            <v>127658</v>
          </cell>
          <cell r="EP261">
            <v>187.29166666666666</v>
          </cell>
          <cell r="EQ261">
            <v>272980</v>
          </cell>
          <cell r="ER261">
            <v>391.7623421354765</v>
          </cell>
          <cell r="ES261">
            <v>371458</v>
          </cell>
          <cell r="ET261">
            <v>535.08787093056753</v>
          </cell>
          <cell r="EU261">
            <v>442325</v>
          </cell>
          <cell r="EV261">
            <v>655.68485028164832</v>
          </cell>
          <cell r="EW261">
            <v>562737</v>
          </cell>
          <cell r="EX261">
            <v>856.39476487597017</v>
          </cell>
          <cell r="EY261">
            <v>624660</v>
          </cell>
          <cell r="EZ261">
            <v>909.25764192139741</v>
          </cell>
          <cell r="FA261">
            <v>555623</v>
          </cell>
          <cell r="FB261">
            <v>808.76710334788936</v>
          </cell>
          <cell r="FC261">
            <v>450299</v>
          </cell>
          <cell r="FD261">
            <v>691.0666052793124</v>
          </cell>
          <cell r="FE261">
            <v>882088</v>
          </cell>
          <cell r="FF261">
            <v>1361.4570149714464</v>
          </cell>
          <cell r="FG261">
            <v>959221</v>
          </cell>
          <cell r="FH261">
            <v>1467.1474457020497</v>
          </cell>
          <cell r="FI261">
            <v>1076638</v>
          </cell>
          <cell r="FJ261">
            <v>1644.7265505652306</v>
          </cell>
          <cell r="FK261">
            <v>1343001</v>
          </cell>
          <cell r="FL261">
            <v>2222.4077444977661</v>
          </cell>
          <cell r="FM261">
            <v>1412253</v>
          </cell>
          <cell r="FN261">
            <v>2432.4026868756459</v>
          </cell>
          <cell r="FO261">
            <v>4.4747049781888731E-2</v>
          </cell>
          <cell r="FP261">
            <v>3.4987581762759318E-2</v>
          </cell>
          <cell r="FQ261">
            <v>7.2233078558566657E-2</v>
          </cell>
          <cell r="FR261">
            <v>9.1599578520318289E-2</v>
          </cell>
          <cell r="FS261">
            <v>0.10309366052940952</v>
          </cell>
          <cell r="FT261">
            <v>0.124483996109329</v>
          </cell>
          <cell r="FU261">
            <v>0.12384363734627347</v>
          </cell>
          <cell r="FV261">
            <v>0.11945727020907167</v>
          </cell>
          <cell r="FW261">
            <v>9.5081169684685815E-2</v>
          </cell>
          <cell r="FX261">
            <v>0.2027018704620682</v>
          </cell>
          <cell r="FY261">
            <v>0.17672866773969129</v>
          </cell>
          <cell r="FZ261">
            <v>0.2048711342396948</v>
          </cell>
          <cell r="GA261">
            <v>0.23635212674518549</v>
          </cell>
          <cell r="GB261">
            <v>0.25222407403046332</v>
          </cell>
          <cell r="GC261">
            <v>3375841</v>
          </cell>
          <cell r="GD261">
            <v>3521008</v>
          </cell>
          <cell r="GE261">
            <v>3506175</v>
          </cell>
          <cell r="GF261">
            <v>3683779</v>
          </cell>
          <cell r="GG261">
            <v>3848191</v>
          </cell>
          <cell r="GH261">
            <v>3957820</v>
          </cell>
          <cell r="GI261">
            <v>4419281</v>
          </cell>
          <cell r="GJ261">
            <v>4651228</v>
          </cell>
          <cell r="GK261">
            <v>4735943</v>
          </cell>
          <cell r="GL261">
            <v>4351652</v>
          </cell>
          <cell r="GM261">
            <v>5427648</v>
          </cell>
          <cell r="GN261">
            <v>5255196.17</v>
          </cell>
          <cell r="GO261">
            <v>5415841</v>
          </cell>
          <cell r="GP261">
            <v>5599199.8600000003</v>
          </cell>
          <cell r="GQ261">
            <v>0.19906911409528691</v>
          </cell>
          <cell r="GR261">
            <v>0.15227400331324539</v>
          </cell>
          <cell r="GS261">
            <v>0.11648743309009103</v>
          </cell>
          <cell r="GT261">
            <v>3.7552545516939845E-2</v>
          </cell>
          <cell r="GU261">
            <v>6.6884858196311098E-2</v>
          </cell>
          <cell r="GV261">
            <v>5.336275626184965E-2</v>
          </cell>
          <cell r="GW261">
            <v>8.2165699219597765E-2</v>
          </cell>
          <cell r="GX261">
            <v>0.11589004512665745</v>
          </cell>
          <cell r="GY261">
            <v>1.7066120728844798E-2</v>
          </cell>
          <cell r="GZ261">
            <v>12.96</v>
          </cell>
          <cell r="HA261">
            <v>13.094623655913978</v>
          </cell>
          <cell r="HB261">
            <v>14.175280898876403</v>
          </cell>
          <cell r="HC261">
            <v>13.969230769230769</v>
          </cell>
          <cell r="HD261">
            <v>13.128571428571428</v>
          </cell>
          <cell r="HE261">
            <v>12.966666666666667</v>
          </cell>
          <cell r="HF261">
            <v>12.068041237113402</v>
          </cell>
          <cell r="HG261">
            <v>12.589583333333332</v>
          </cell>
          <cell r="HH261">
            <v>5310</v>
          </cell>
          <cell r="HI261" t="str">
            <v>Y</v>
          </cell>
        </row>
        <row r="262">
          <cell r="A262">
            <v>257</v>
          </cell>
          <cell r="B262">
            <v>5323</v>
          </cell>
          <cell r="C262" t="str">
            <v>Prairie Valley</v>
          </cell>
          <cell r="D262">
            <v>12.626889270160191</v>
          </cell>
          <cell r="E262">
            <v>150</v>
          </cell>
          <cell r="F262">
            <v>5.4</v>
          </cell>
          <cell r="G262">
            <v>1</v>
          </cell>
          <cell r="H262">
            <v>2.9836138925710456</v>
          </cell>
          <cell r="I262">
            <v>338</v>
          </cell>
          <cell r="J262">
            <v>0.61469873879878867</v>
          </cell>
          <cell r="K262">
            <v>126</v>
          </cell>
          <cell r="L262">
            <v>3.6285749464230022</v>
          </cell>
          <cell r="M262">
            <v>26</v>
          </cell>
          <cell r="N262">
            <v>0</v>
          </cell>
          <cell r="O262">
            <v>6</v>
          </cell>
          <cell r="P262">
            <v>0.17955277407384942</v>
          </cell>
          <cell r="Q262">
            <v>221</v>
          </cell>
          <cell r="R262">
            <v>0</v>
          </cell>
          <cell r="S262">
            <v>8</v>
          </cell>
          <cell r="T262">
            <v>12.806442044234041</v>
          </cell>
          <cell r="U262">
            <v>171</v>
          </cell>
          <cell r="V262">
            <v>1.08857</v>
          </cell>
          <cell r="W262">
            <v>101</v>
          </cell>
          <cell r="X262">
            <v>0</v>
          </cell>
          <cell r="Y262">
            <v>1</v>
          </cell>
          <cell r="Z262">
            <v>0</v>
          </cell>
          <cell r="AA262">
            <v>249</v>
          </cell>
          <cell r="AB262">
            <v>0.33</v>
          </cell>
          <cell r="AC262">
            <v>1</v>
          </cell>
          <cell r="AD262">
            <v>0.33</v>
          </cell>
          <cell r="AE262">
            <v>244</v>
          </cell>
          <cell r="AF262">
            <v>0</v>
          </cell>
          <cell r="AG262">
            <v>19</v>
          </cell>
          <cell r="AH262">
            <v>0</v>
          </cell>
          <cell r="AI262">
            <v>184</v>
          </cell>
          <cell r="AJ262">
            <v>1.4185700000000001</v>
          </cell>
          <cell r="AK262">
            <v>281</v>
          </cell>
          <cell r="AL262">
            <v>14.225009999999999</v>
          </cell>
          <cell r="AM262">
            <v>228</v>
          </cell>
          <cell r="AN262">
            <v>3925292</v>
          </cell>
          <cell r="AO262">
            <v>114</v>
          </cell>
          <cell r="AP262">
            <v>275590284</v>
          </cell>
          <cell r="AQ262">
            <v>96</v>
          </cell>
          <cell r="AR262">
            <v>0.1</v>
          </cell>
          <cell r="AS262">
            <v>8.7959639573662485E-2</v>
          </cell>
          <cell r="AT262">
            <v>0</v>
          </cell>
          <cell r="AU262">
            <v>0.1</v>
          </cell>
          <cell r="AV262">
            <v>289370</v>
          </cell>
          <cell r="AW262">
            <v>79</v>
          </cell>
          <cell r="AX262">
            <v>0</v>
          </cell>
          <cell r="AY262">
            <v>89</v>
          </cell>
          <cell r="AZ262">
            <v>0</v>
          </cell>
          <cell r="BA262">
            <v>2011</v>
          </cell>
          <cell r="BB262">
            <v>15200000</v>
          </cell>
          <cell r="BC262">
            <v>99</v>
          </cell>
          <cell r="BD262">
            <v>290790284</v>
          </cell>
          <cell r="BE262">
            <v>101</v>
          </cell>
          <cell r="BF262">
            <v>676</v>
          </cell>
          <cell r="BG262">
            <v>165</v>
          </cell>
          <cell r="BH262">
            <v>407677.93491124263</v>
          </cell>
          <cell r="BI262">
            <v>47</v>
          </cell>
          <cell r="BJ262">
            <v>22485.207100591717</v>
          </cell>
          <cell r="BK262">
            <v>65</v>
          </cell>
          <cell r="BL262">
            <v>430163.14201183431</v>
          </cell>
          <cell r="BM262">
            <v>43</v>
          </cell>
          <cell r="BN262">
            <v>5.227134755300146E-2</v>
          </cell>
          <cell r="BO262">
            <v>102</v>
          </cell>
          <cell r="BP262">
            <v>1488188</v>
          </cell>
          <cell r="BQ262">
            <v>97</v>
          </cell>
          <cell r="BR262">
            <v>822255</v>
          </cell>
          <cell r="BS262">
            <v>172</v>
          </cell>
          <cell r="BT262">
            <v>169405</v>
          </cell>
          <cell r="BU262">
            <v>95</v>
          </cell>
          <cell r="BV262">
            <v>1000000</v>
          </cell>
          <cell r="BW262">
            <v>36</v>
          </cell>
          <cell r="BX262">
            <v>0</v>
          </cell>
          <cell r="BY262">
            <v>6</v>
          </cell>
          <cell r="BZ262">
            <v>3479848</v>
          </cell>
          <cell r="CA262">
            <v>96</v>
          </cell>
          <cell r="CB262">
            <v>49483</v>
          </cell>
          <cell r="CC262">
            <v>185</v>
          </cell>
          <cell r="CD262">
            <v>300000</v>
          </cell>
          <cell r="CE262">
            <v>78</v>
          </cell>
          <cell r="CF262">
            <v>0</v>
          </cell>
          <cell r="CG262">
            <v>2</v>
          </cell>
          <cell r="CH262">
            <v>0</v>
          </cell>
          <cell r="CI262">
            <v>249</v>
          </cell>
          <cell r="CJ262">
            <v>95961</v>
          </cell>
          <cell r="CK262">
            <v>90</v>
          </cell>
          <cell r="CL262">
            <v>95961</v>
          </cell>
          <cell r="CM262">
            <v>221</v>
          </cell>
          <cell r="CN262">
            <v>0</v>
          </cell>
          <cell r="CO262">
            <v>19</v>
          </cell>
          <cell r="CP262">
            <v>0</v>
          </cell>
          <cell r="CQ262">
            <v>185</v>
          </cell>
          <cell r="CR262">
            <v>3925292</v>
          </cell>
          <cell r="CS262">
            <v>114</v>
          </cell>
          <cell r="CT262">
            <v>676</v>
          </cell>
          <cell r="CU262">
            <v>165</v>
          </cell>
          <cell r="CV262">
            <v>5888</v>
          </cell>
          <cell r="CW262">
            <v>36</v>
          </cell>
          <cell r="CX262">
            <v>4027036</v>
          </cell>
          <cell r="CY262">
            <v>163</v>
          </cell>
          <cell r="CZ262">
            <v>655.1</v>
          </cell>
          <cell r="DA262">
            <v>170</v>
          </cell>
          <cell r="DB262">
            <v>6003</v>
          </cell>
          <cell r="DC262">
            <v>36</v>
          </cell>
          <cell r="DD262">
            <v>4020091</v>
          </cell>
          <cell r="DE262">
            <v>165</v>
          </cell>
          <cell r="DF262">
            <v>-6945</v>
          </cell>
          <cell r="DG262">
            <v>283</v>
          </cell>
          <cell r="DH262">
            <v>87526</v>
          </cell>
          <cell r="DI262">
            <v>100</v>
          </cell>
          <cell r="DJ262" t="str">
            <v>101</v>
          </cell>
          <cell r="DK262">
            <v>906.7</v>
          </cell>
          <cell r="DL262">
            <v>934.5</v>
          </cell>
          <cell r="DM262">
            <v>922.4</v>
          </cell>
          <cell r="DN262">
            <v>913.8</v>
          </cell>
          <cell r="DO262">
            <v>855.2</v>
          </cell>
          <cell r="DP262">
            <v>856.2</v>
          </cell>
          <cell r="DQ262">
            <v>827.6</v>
          </cell>
          <cell r="DR262">
            <v>144</v>
          </cell>
          <cell r="DS262">
            <v>808.9</v>
          </cell>
          <cell r="DT262">
            <v>143</v>
          </cell>
          <cell r="DU262">
            <v>798</v>
          </cell>
          <cell r="DV262">
            <v>143</v>
          </cell>
          <cell r="DW262">
            <v>743</v>
          </cell>
          <cell r="DX262">
            <v>159</v>
          </cell>
          <cell r="DY262">
            <v>746</v>
          </cell>
          <cell r="DZ262">
            <v>155</v>
          </cell>
          <cell r="EA262">
            <v>731</v>
          </cell>
          <cell r="EB262">
            <v>156</v>
          </cell>
          <cell r="EC262">
            <v>703.7</v>
          </cell>
          <cell r="ED262">
            <v>160</v>
          </cell>
          <cell r="EE262">
            <v>676</v>
          </cell>
          <cell r="EF262">
            <v>165</v>
          </cell>
          <cell r="EG262">
            <v>655.1</v>
          </cell>
          <cell r="EH262">
            <v>170</v>
          </cell>
          <cell r="EI262">
            <v>5991.8974202411846</v>
          </cell>
          <cell r="EJ262">
            <v>40</v>
          </cell>
          <cell r="EK262">
            <v>5311.934055869333</v>
          </cell>
          <cell r="EL262">
            <v>24</v>
          </cell>
          <cell r="EM262">
            <v>519509</v>
          </cell>
          <cell r="EN262">
            <v>572.96680269107753</v>
          </cell>
          <cell r="EO262">
            <v>581709</v>
          </cell>
          <cell r="EP262">
            <v>622.48154093097912</v>
          </cell>
          <cell r="EQ262">
            <v>837648</v>
          </cell>
          <cell r="ER262">
            <v>908.11795316565485</v>
          </cell>
          <cell r="ES262">
            <v>1137247</v>
          </cell>
          <cell r="ET262">
            <v>1244.5250601882251</v>
          </cell>
          <cell r="EU262">
            <v>1096090</v>
          </cell>
          <cell r="EV262">
            <v>1281.6768007483629</v>
          </cell>
          <cell r="EW262">
            <v>863637</v>
          </cell>
          <cell r="EX262">
            <v>1008.686054660126</v>
          </cell>
          <cell r="EY262">
            <v>704010</v>
          </cell>
          <cell r="EZ262">
            <v>850.66457225712907</v>
          </cell>
          <cell r="FA262">
            <v>448305</v>
          </cell>
          <cell r="FB262">
            <v>541.6928467858869</v>
          </cell>
          <cell r="FC262">
            <v>254468</v>
          </cell>
          <cell r="FD262">
            <v>314.58523921374706</v>
          </cell>
          <cell r="FE262">
            <v>454731</v>
          </cell>
          <cell r="FF262">
            <v>569.83834586466162</v>
          </cell>
          <cell r="FG262">
            <v>1072502</v>
          </cell>
          <cell r="FH262">
            <v>1443.4751009421266</v>
          </cell>
          <cell r="FI262">
            <v>47974</v>
          </cell>
          <cell r="FJ262">
            <v>64.3083109919571</v>
          </cell>
          <cell r="FK262">
            <v>-419183</v>
          </cell>
          <cell r="FL262">
            <v>-620.09319526627223</v>
          </cell>
          <cell r="FM262">
            <v>-181056</v>
          </cell>
          <cell r="FN262">
            <v>-276.37917875133564</v>
          </cell>
          <cell r="FO262">
            <v>8.5032494289663613E-2</v>
          </cell>
          <cell r="FP262">
            <v>9.6314922571749118E-2</v>
          </cell>
          <cell r="FQ262">
            <v>0.13216122177120915</v>
          </cell>
          <cell r="FR262">
            <v>0.16678477411217763</v>
          </cell>
          <cell r="FS262">
            <v>0.15476683664205002</v>
          </cell>
          <cell r="FT262">
            <v>0.12049058606476412</v>
          </cell>
          <cell r="FU262">
            <v>0.10134090538751693</v>
          </cell>
          <cell r="FV262">
            <v>7.1044803367514647E-2</v>
          </cell>
          <cell r="FW262">
            <v>4.098165417602425E-2</v>
          </cell>
          <cell r="FX262">
            <v>7.5887419250993668E-2</v>
          </cell>
          <cell r="FY262">
            <v>0.18389349731515994</v>
          </cell>
          <cell r="FZ262">
            <v>6.4088645698360857E-3</v>
          </cell>
          <cell r="GA262">
            <v>-6.268584444786067E-2</v>
          </cell>
          <cell r="GB262">
            <v>-2.5621368420509823E-2</v>
          </cell>
          <cell r="GC262">
            <v>5590026</v>
          </cell>
          <cell r="GD262">
            <v>5457947</v>
          </cell>
          <cell r="GE262">
            <v>5500429</v>
          </cell>
          <cell r="GF262">
            <v>5681403</v>
          </cell>
          <cell r="GG262">
            <v>5986112</v>
          </cell>
          <cell r="GH262">
            <v>6304035</v>
          </cell>
          <cell r="GI262">
            <v>6242938</v>
          </cell>
          <cell r="GJ262">
            <v>6310173</v>
          </cell>
          <cell r="GK262">
            <v>6209315</v>
          </cell>
          <cell r="GL262">
            <v>5992179</v>
          </cell>
          <cell r="GM262">
            <v>5832191</v>
          </cell>
          <cell r="GN262">
            <v>7485569.3200000003</v>
          </cell>
          <cell r="GO262">
            <v>7154201</v>
          </cell>
          <cell r="GP262">
            <v>7066601.4800000004</v>
          </cell>
          <cell r="GQ262">
            <v>0.1735992829793454</v>
          </cell>
          <cell r="GR262">
            <v>0.14106262231789135</v>
          </cell>
          <cell r="GS262">
            <v>0.12603329930419363</v>
          </cell>
          <cell r="GT262">
            <v>0.10444514867641085</v>
          </cell>
          <cell r="GU262">
            <v>0.1334627929786035</v>
          </cell>
          <cell r="GV262">
            <v>0.20338958454755882</v>
          </cell>
          <cell r="GW262">
            <v>2.8348475140971868E-2</v>
          </cell>
          <cell r="GX262">
            <v>3.7926071657483525E-3</v>
          </cell>
          <cell r="GY262">
            <v>-7.3378640301183184E-2</v>
          </cell>
          <cell r="GZ262">
            <v>11.327841385087963</v>
          </cell>
          <cell r="HA262">
            <v>11.71602787456446</v>
          </cell>
          <cell r="HB262">
            <v>11.929657794676807</v>
          </cell>
          <cell r="HC262">
            <v>12.089504185447522</v>
          </cell>
          <cell r="HD262">
            <v>11.10610835959778</v>
          </cell>
          <cell r="HE262">
            <v>10.567164179104477</v>
          </cell>
          <cell r="HF262">
            <v>11.284552845528456</v>
          </cell>
          <cell r="HG262">
            <v>11.457627118644067</v>
          </cell>
          <cell r="HH262">
            <v>5323</v>
          </cell>
          <cell r="HI262" t="str">
            <v>Y</v>
          </cell>
        </row>
        <row r="263">
          <cell r="A263">
            <v>258</v>
          </cell>
          <cell r="B263">
            <v>5328</v>
          </cell>
          <cell r="C263" t="str">
            <v>Prescott</v>
          </cell>
          <cell r="D263">
            <v>12.078896643657334</v>
          </cell>
          <cell r="E263">
            <v>188</v>
          </cell>
          <cell r="F263">
            <v>5.4</v>
          </cell>
          <cell r="G263">
            <v>1</v>
          </cell>
          <cell r="H263">
            <v>4.1675879890628345</v>
          </cell>
          <cell r="I263">
            <v>224</v>
          </cell>
          <cell r="J263">
            <v>0.97675519530216948</v>
          </cell>
          <cell r="K263">
            <v>70</v>
          </cell>
          <cell r="L263">
            <v>1.5345536387170622</v>
          </cell>
          <cell r="M263">
            <v>191</v>
          </cell>
          <cell r="N263">
            <v>0</v>
          </cell>
          <cell r="O263">
            <v>6</v>
          </cell>
          <cell r="P263">
            <v>1.1980614385226884</v>
          </cell>
          <cell r="Q263">
            <v>54</v>
          </cell>
          <cell r="R263">
            <v>0</v>
          </cell>
          <cell r="S263">
            <v>8</v>
          </cell>
          <cell r="T263">
            <v>13.276958082180021</v>
          </cell>
          <cell r="U263">
            <v>139</v>
          </cell>
          <cell r="V263">
            <v>0</v>
          </cell>
          <cell r="W263">
            <v>347</v>
          </cell>
          <cell r="X263">
            <v>0</v>
          </cell>
          <cell r="Y263">
            <v>1</v>
          </cell>
          <cell r="Z263">
            <v>0</v>
          </cell>
          <cell r="AA263">
            <v>249</v>
          </cell>
          <cell r="AB263">
            <v>0.33</v>
          </cell>
          <cell r="AC263">
            <v>1</v>
          </cell>
          <cell r="AD263">
            <v>0.33</v>
          </cell>
          <cell r="AE263">
            <v>244</v>
          </cell>
          <cell r="AF263">
            <v>0</v>
          </cell>
          <cell r="AG263">
            <v>19</v>
          </cell>
          <cell r="AH263">
            <v>0</v>
          </cell>
          <cell r="AI263">
            <v>184</v>
          </cell>
          <cell r="AJ263">
            <v>0.33</v>
          </cell>
          <cell r="AK263">
            <v>355</v>
          </cell>
          <cell r="AL263">
            <v>13.606960000000001</v>
          </cell>
          <cell r="AM263">
            <v>272</v>
          </cell>
          <cell r="AN263">
            <v>576358</v>
          </cell>
          <cell r="AO263">
            <v>358</v>
          </cell>
          <cell r="AP263">
            <v>42357594</v>
          </cell>
          <cell r="AQ263">
            <v>356</v>
          </cell>
          <cell r="AR263">
            <v>0</v>
          </cell>
          <cell r="AS263">
            <v>9.6883534920015613E-2</v>
          </cell>
          <cell r="AT263">
            <v>0</v>
          </cell>
          <cell r="AU263">
            <v>0</v>
          </cell>
          <cell r="AV263">
            <v>0</v>
          </cell>
          <cell r="AW263">
            <v>284</v>
          </cell>
          <cell r="AX263">
            <v>0</v>
          </cell>
          <cell r="AY263">
            <v>89</v>
          </cell>
          <cell r="AZ263">
            <v>2011</v>
          </cell>
          <cell r="BA263">
            <v>2014</v>
          </cell>
          <cell r="BB263">
            <v>0</v>
          </cell>
          <cell r="BC263">
            <v>267</v>
          </cell>
          <cell r="BD263">
            <v>42357594</v>
          </cell>
          <cell r="BE263">
            <v>356</v>
          </cell>
          <cell r="BF263">
            <v>98</v>
          </cell>
          <cell r="BG263">
            <v>355</v>
          </cell>
          <cell r="BH263">
            <v>432220.3469387755</v>
          </cell>
          <cell r="BI263">
            <v>38</v>
          </cell>
          <cell r="BJ263">
            <v>0</v>
          </cell>
          <cell r="BK263">
            <v>267</v>
          </cell>
          <cell r="BL263">
            <v>432220.3469387755</v>
          </cell>
          <cell r="BM263">
            <v>42</v>
          </cell>
          <cell r="BN263">
            <v>0</v>
          </cell>
          <cell r="BO263">
            <v>267</v>
          </cell>
          <cell r="BP263">
            <v>228731</v>
          </cell>
          <cell r="BQ263">
            <v>356</v>
          </cell>
          <cell r="BR263">
            <v>176529</v>
          </cell>
          <cell r="BS263">
            <v>356</v>
          </cell>
          <cell r="BT263">
            <v>41373</v>
          </cell>
          <cell r="BU263">
            <v>225</v>
          </cell>
          <cell r="BV263">
            <v>65000</v>
          </cell>
          <cell r="BW263">
            <v>296</v>
          </cell>
          <cell r="BX263">
            <v>0</v>
          </cell>
          <cell r="BY263">
            <v>6</v>
          </cell>
          <cell r="BZ263">
            <v>511633</v>
          </cell>
          <cell r="CA263">
            <v>356</v>
          </cell>
          <cell r="CB263">
            <v>50747</v>
          </cell>
          <cell r="CC263">
            <v>183</v>
          </cell>
          <cell r="CD263">
            <v>0</v>
          </cell>
          <cell r="CE263">
            <v>347</v>
          </cell>
          <cell r="CF263">
            <v>0</v>
          </cell>
          <cell r="CG263">
            <v>2</v>
          </cell>
          <cell r="CH263">
            <v>0</v>
          </cell>
          <cell r="CI263">
            <v>249</v>
          </cell>
          <cell r="CJ263">
            <v>13978</v>
          </cell>
          <cell r="CK263">
            <v>325</v>
          </cell>
          <cell r="CL263">
            <v>13978</v>
          </cell>
          <cell r="CM263">
            <v>348</v>
          </cell>
          <cell r="CN263">
            <v>0</v>
          </cell>
          <cell r="CO263">
            <v>19</v>
          </cell>
          <cell r="CP263">
            <v>0</v>
          </cell>
          <cell r="CQ263">
            <v>185</v>
          </cell>
          <cell r="CR263">
            <v>576358</v>
          </cell>
          <cell r="CS263">
            <v>358</v>
          </cell>
          <cell r="CT263">
            <v>98</v>
          </cell>
          <cell r="CU263">
            <v>355</v>
          </cell>
          <cell r="CV263">
            <v>5943</v>
          </cell>
          <cell r="CW263">
            <v>1</v>
          </cell>
          <cell r="CX263">
            <v>582414</v>
          </cell>
          <cell r="CY263">
            <v>355</v>
          </cell>
          <cell r="CZ263">
            <v>88</v>
          </cell>
          <cell r="DA263">
            <v>356</v>
          </cell>
          <cell r="DB263">
            <v>6058</v>
          </cell>
          <cell r="DC263">
            <v>1</v>
          </cell>
          <cell r="DD263">
            <v>588238</v>
          </cell>
          <cell r="DE263">
            <v>355</v>
          </cell>
          <cell r="DF263">
            <v>5824</v>
          </cell>
          <cell r="DG263">
            <v>272</v>
          </cell>
          <cell r="DH263">
            <v>55134</v>
          </cell>
          <cell r="DI263">
            <v>137</v>
          </cell>
          <cell r="DJ263" t="str">
            <v>101</v>
          </cell>
          <cell r="DK263">
            <v>128</v>
          </cell>
          <cell r="DL263">
            <v>125</v>
          </cell>
          <cell r="DM263">
            <v>126</v>
          </cell>
          <cell r="DN263">
            <v>115</v>
          </cell>
          <cell r="DO263">
            <v>127</v>
          </cell>
          <cell r="DP263">
            <v>110.3</v>
          </cell>
          <cell r="DQ263">
            <v>116.1</v>
          </cell>
          <cell r="DR263">
            <v>366</v>
          </cell>
          <cell r="DS263">
            <v>117.1</v>
          </cell>
          <cell r="DT263">
            <v>367</v>
          </cell>
          <cell r="DU263">
            <v>115.3</v>
          </cell>
          <cell r="DV263">
            <v>366</v>
          </cell>
          <cell r="DW263">
            <v>113.3</v>
          </cell>
          <cell r="DX263">
            <v>359</v>
          </cell>
          <cell r="DY263">
            <v>108.3</v>
          </cell>
          <cell r="DZ263">
            <v>358</v>
          </cell>
          <cell r="EA263">
            <v>104.4</v>
          </cell>
          <cell r="EB263">
            <v>358</v>
          </cell>
          <cell r="EC263">
            <v>95</v>
          </cell>
          <cell r="ED263">
            <v>358</v>
          </cell>
          <cell r="EE263">
            <v>98</v>
          </cell>
          <cell r="EF263">
            <v>358</v>
          </cell>
          <cell r="EG263">
            <v>88</v>
          </cell>
          <cell r="EH263">
            <v>356</v>
          </cell>
          <cell r="EI263">
            <v>6549.522727272727</v>
          </cell>
          <cell r="EJ263">
            <v>26</v>
          </cell>
          <cell r="EK263">
            <v>5814.011363636364</v>
          </cell>
          <cell r="EL263">
            <v>14</v>
          </cell>
          <cell r="EM263">
            <v>262392</v>
          </cell>
          <cell r="EN263">
            <v>2049.9375</v>
          </cell>
          <cell r="EO263">
            <v>185024</v>
          </cell>
          <cell r="EP263">
            <v>1480.192</v>
          </cell>
          <cell r="EQ263">
            <v>117010</v>
          </cell>
          <cell r="ER263">
            <v>928.65079365079362</v>
          </cell>
          <cell r="ES263">
            <v>66439</v>
          </cell>
          <cell r="ET263">
            <v>577.73043478260865</v>
          </cell>
          <cell r="EU263">
            <v>40113</v>
          </cell>
          <cell r="EV263">
            <v>315.85039370078738</v>
          </cell>
          <cell r="EW263">
            <v>125614</v>
          </cell>
          <cell r="EX263">
            <v>1138.839528558477</v>
          </cell>
          <cell r="EY263">
            <v>264486</v>
          </cell>
          <cell r="EZ263">
            <v>2278.0878552971576</v>
          </cell>
          <cell r="FA263">
            <v>275163</v>
          </cell>
          <cell r="FB263">
            <v>2370.0516795865633</v>
          </cell>
          <cell r="FC263">
            <v>315856</v>
          </cell>
          <cell r="FD263">
            <v>2697.3185311699403</v>
          </cell>
          <cell r="FE263">
            <v>302658</v>
          </cell>
          <cell r="FF263">
            <v>2624.9609713790114</v>
          </cell>
          <cell r="FG263">
            <v>296969</v>
          </cell>
          <cell r="FH263">
            <v>2621.0856134157107</v>
          </cell>
          <cell r="FI263">
            <v>260560</v>
          </cell>
          <cell r="FJ263">
            <v>2405.9095106186519</v>
          </cell>
          <cell r="FK263">
            <v>308021</v>
          </cell>
          <cell r="FL263">
            <v>3143.0714285714284</v>
          </cell>
          <cell r="FM263">
            <v>394975</v>
          </cell>
          <cell r="FN263">
            <v>4488.352272727273</v>
          </cell>
          <cell r="FO263">
            <v>0.2511706979005931</v>
          </cell>
          <cell r="FP263">
            <v>0.18402749113550126</v>
          </cell>
          <cell r="FQ263">
            <v>0.12212840129841664</v>
          </cell>
          <cell r="FR263">
            <v>6.973810031143296E-2</v>
          </cell>
          <cell r="FS263">
            <v>4.2753271004131121E-2</v>
          </cell>
          <cell r="FT263">
            <v>0.12785699526798627</v>
          </cell>
          <cell r="FU263">
            <v>0.24000936494425498</v>
          </cell>
          <cell r="FV263">
            <v>0.29271382843939786</v>
          </cell>
          <cell r="FW263">
            <v>0.32933399369183847</v>
          </cell>
          <cell r="FX263">
            <v>0.3133115320233914</v>
          </cell>
          <cell r="FY263">
            <v>0.29158603029472902</v>
          </cell>
          <cell r="FZ263">
            <v>0.23422154591380079</v>
          </cell>
          <cell r="GA263">
            <v>0.25947481833789066</v>
          </cell>
          <cell r="GB263">
            <v>0.35587793028838122</v>
          </cell>
          <cell r="GC263">
            <v>782284</v>
          </cell>
          <cell r="GD263">
            <v>820391</v>
          </cell>
          <cell r="GE263">
            <v>841080</v>
          </cell>
          <cell r="GF263">
            <v>886254</v>
          </cell>
          <cell r="GG263">
            <v>898131</v>
          </cell>
          <cell r="GH263">
            <v>856843</v>
          </cell>
          <cell r="GI263">
            <v>837496</v>
          </cell>
          <cell r="GJ263">
            <v>940041</v>
          </cell>
          <cell r="GK263">
            <v>959075</v>
          </cell>
          <cell r="GL263">
            <v>965997</v>
          </cell>
          <cell r="GM263">
            <v>1018461</v>
          </cell>
          <cell r="GN263">
            <v>1112451.03</v>
          </cell>
          <cell r="GO263">
            <v>1139633</v>
          </cell>
          <cell r="GP263">
            <v>1109860.8999999999</v>
          </cell>
          <cell r="GQ263">
            <v>4.6612117776288917E-2</v>
          </cell>
          <cell r="GR263">
            <v>0.20203953699491164</v>
          </cell>
          <cell r="GS263">
            <v>0.2487047208988564</v>
          </cell>
          <cell r="GT263">
            <v>0.28744499017570224</v>
          </cell>
          <cell r="GU263">
            <v>0.24233078465430866</v>
          </cell>
          <cell r="GV263">
            <v>0.20810247281518884</v>
          </cell>
          <cell r="GW263">
            <v>1.5639390574685361E-2</v>
          </cell>
          <cell r="GX263">
            <v>6.9210354493426579E-2</v>
          </cell>
          <cell r="GY263">
            <v>0.11650605735975683</v>
          </cell>
          <cell r="GZ263">
            <v>6.32258064516129</v>
          </cell>
          <cell r="HA263">
            <v>6.3783783783783781</v>
          </cell>
          <cell r="HB263">
            <v>4.6216216216216219</v>
          </cell>
          <cell r="HC263">
            <v>5.1756756756756754</v>
          </cell>
          <cell r="HD263">
            <v>3.341176470588235</v>
          </cell>
          <cell r="HE263">
            <v>3.333333333333333</v>
          </cell>
          <cell r="HF263">
            <v>4.083333333333333</v>
          </cell>
          <cell r="HG263">
            <v>10.888888888888889</v>
          </cell>
          <cell r="HH263">
            <v>5328</v>
          </cell>
          <cell r="HI263" t="str">
            <v>Y</v>
          </cell>
        </row>
        <row r="264">
          <cell r="A264">
            <v>259</v>
          </cell>
          <cell r="B264">
            <v>5337</v>
          </cell>
          <cell r="C264" t="str">
            <v>Preston</v>
          </cell>
          <cell r="D264">
            <v>14.518534730891089</v>
          </cell>
          <cell r="E264">
            <v>39</v>
          </cell>
          <cell r="F264">
            <v>5.4</v>
          </cell>
          <cell r="G264">
            <v>1</v>
          </cell>
          <cell r="H264">
            <v>5.2184983314501823</v>
          </cell>
          <cell r="I264">
            <v>84</v>
          </cell>
          <cell r="J264">
            <v>0.37096716399656732</v>
          </cell>
          <cell r="K264">
            <v>185</v>
          </cell>
          <cell r="L264">
            <v>3.5290717533836191</v>
          </cell>
          <cell r="M264">
            <v>27</v>
          </cell>
          <cell r="N264">
            <v>0</v>
          </cell>
          <cell r="O264">
            <v>6</v>
          </cell>
          <cell r="P264">
            <v>1.9456614868597466</v>
          </cell>
          <cell r="Q264">
            <v>12</v>
          </cell>
          <cell r="R264">
            <v>0</v>
          </cell>
          <cell r="S264">
            <v>8</v>
          </cell>
          <cell r="T264">
            <v>16.464196217750835</v>
          </cell>
          <cell r="U264">
            <v>9</v>
          </cell>
          <cell r="V264">
            <v>0.55339000000000005</v>
          </cell>
          <cell r="W264">
            <v>280</v>
          </cell>
          <cell r="X264">
            <v>0</v>
          </cell>
          <cell r="Y264">
            <v>1</v>
          </cell>
          <cell r="Z264">
            <v>0</v>
          </cell>
          <cell r="AA264">
            <v>249</v>
          </cell>
          <cell r="AB264">
            <v>0.33</v>
          </cell>
          <cell r="AC264">
            <v>1</v>
          </cell>
          <cell r="AD264">
            <v>0.33</v>
          </cell>
          <cell r="AE264">
            <v>244</v>
          </cell>
          <cell r="AF264">
            <v>0</v>
          </cell>
          <cell r="AG264">
            <v>19</v>
          </cell>
          <cell r="AH264">
            <v>0</v>
          </cell>
          <cell r="AI264">
            <v>184</v>
          </cell>
          <cell r="AJ264">
            <v>0.88339000000000012</v>
          </cell>
          <cell r="AK264">
            <v>340</v>
          </cell>
          <cell r="AL264">
            <v>17.34759</v>
          </cell>
          <cell r="AM264">
            <v>64</v>
          </cell>
          <cell r="AN264">
            <v>1253907</v>
          </cell>
          <cell r="AO264">
            <v>323</v>
          </cell>
          <cell r="AP264">
            <v>72281330</v>
          </cell>
          <cell r="AQ264">
            <v>340</v>
          </cell>
          <cell r="AR264">
            <v>0</v>
          </cell>
          <cell r="AS264">
            <v>7.5831185209110377E-2</v>
          </cell>
          <cell r="AT264">
            <v>0</v>
          </cell>
          <cell r="AU264">
            <v>0</v>
          </cell>
          <cell r="AV264">
            <v>0</v>
          </cell>
          <cell r="AW264">
            <v>284</v>
          </cell>
          <cell r="AX264">
            <v>0</v>
          </cell>
          <cell r="AY264">
            <v>89</v>
          </cell>
          <cell r="AZ264">
            <v>0</v>
          </cell>
          <cell r="BA264">
            <v>2016</v>
          </cell>
          <cell r="BB264">
            <v>0</v>
          </cell>
          <cell r="BC264">
            <v>267</v>
          </cell>
          <cell r="BD264">
            <v>72281330</v>
          </cell>
          <cell r="BE264">
            <v>340</v>
          </cell>
          <cell r="BF264">
            <v>346</v>
          </cell>
          <cell r="BG264">
            <v>294</v>
          </cell>
          <cell r="BH264">
            <v>208905.57803468208</v>
          </cell>
          <cell r="BI264">
            <v>299</v>
          </cell>
          <cell r="BJ264">
            <v>0</v>
          </cell>
          <cell r="BK264">
            <v>267</v>
          </cell>
          <cell r="BL264">
            <v>208905.57803468208</v>
          </cell>
          <cell r="BM264">
            <v>313</v>
          </cell>
          <cell r="BN264">
            <v>0</v>
          </cell>
          <cell r="BO264">
            <v>267</v>
          </cell>
          <cell r="BP264">
            <v>390319</v>
          </cell>
          <cell r="BQ264">
            <v>340</v>
          </cell>
          <cell r="BR264">
            <v>377200</v>
          </cell>
          <cell r="BS264">
            <v>317</v>
          </cell>
          <cell r="BT264">
            <v>26814</v>
          </cell>
          <cell r="BU264">
            <v>250</v>
          </cell>
          <cell r="BV264">
            <v>255086</v>
          </cell>
          <cell r="BW264">
            <v>211</v>
          </cell>
          <cell r="BX264">
            <v>0</v>
          </cell>
          <cell r="BY264">
            <v>6</v>
          </cell>
          <cell r="BZ264">
            <v>1049419</v>
          </cell>
          <cell r="CA264">
            <v>320</v>
          </cell>
          <cell r="CB264">
            <v>140635</v>
          </cell>
          <cell r="CC264">
            <v>96</v>
          </cell>
          <cell r="CD264">
            <v>40000</v>
          </cell>
          <cell r="CE264">
            <v>326</v>
          </cell>
          <cell r="CF264">
            <v>0</v>
          </cell>
          <cell r="CG264">
            <v>2</v>
          </cell>
          <cell r="CH264">
            <v>0</v>
          </cell>
          <cell r="CI264">
            <v>249</v>
          </cell>
          <cell r="CJ264">
            <v>23853</v>
          </cell>
          <cell r="CK264">
            <v>311</v>
          </cell>
          <cell r="CL264">
            <v>23853</v>
          </cell>
          <cell r="CM264">
            <v>337</v>
          </cell>
          <cell r="CN264">
            <v>0</v>
          </cell>
          <cell r="CO264">
            <v>19</v>
          </cell>
          <cell r="CP264">
            <v>0</v>
          </cell>
          <cell r="CQ264">
            <v>185</v>
          </cell>
          <cell r="CR264">
            <v>1253907</v>
          </cell>
          <cell r="CS264">
            <v>323</v>
          </cell>
          <cell r="CT264">
            <v>346</v>
          </cell>
          <cell r="CU264">
            <v>294</v>
          </cell>
          <cell r="CV264">
            <v>5768</v>
          </cell>
          <cell r="CW264">
            <v>184</v>
          </cell>
          <cell r="CX264">
            <v>1995728</v>
          </cell>
          <cell r="CY264">
            <v>297</v>
          </cell>
          <cell r="CZ264">
            <v>330.5</v>
          </cell>
          <cell r="DA264">
            <v>300</v>
          </cell>
          <cell r="DB264">
            <v>5883</v>
          </cell>
          <cell r="DC264">
            <v>185</v>
          </cell>
          <cell r="DD264">
            <v>2015685</v>
          </cell>
          <cell r="DE264">
            <v>297</v>
          </cell>
          <cell r="DF264">
            <v>19957</v>
          </cell>
          <cell r="DG264">
            <v>247</v>
          </cell>
          <cell r="DH264">
            <v>71353</v>
          </cell>
          <cell r="DI264">
            <v>115</v>
          </cell>
          <cell r="DJ264" t="str">
            <v>101</v>
          </cell>
          <cell r="DK264">
            <v>396</v>
          </cell>
          <cell r="DL264">
            <v>383</v>
          </cell>
          <cell r="DM264">
            <v>368</v>
          </cell>
          <cell r="DN264">
            <v>357</v>
          </cell>
          <cell r="DO264">
            <v>356</v>
          </cell>
          <cell r="DP264">
            <v>341.7</v>
          </cell>
          <cell r="DQ264">
            <v>339</v>
          </cell>
          <cell r="DR264">
            <v>315</v>
          </cell>
          <cell r="DS264">
            <v>339</v>
          </cell>
          <cell r="DT264">
            <v>314</v>
          </cell>
          <cell r="DU264">
            <v>343</v>
          </cell>
          <cell r="DV264">
            <v>307</v>
          </cell>
          <cell r="DW264">
            <v>335</v>
          </cell>
          <cell r="DX264">
            <v>308</v>
          </cell>
          <cell r="DY264">
            <v>336</v>
          </cell>
          <cell r="DZ264">
            <v>303</v>
          </cell>
          <cell r="EA264">
            <v>345</v>
          </cell>
          <cell r="EB264">
            <v>301</v>
          </cell>
          <cell r="EC264">
            <v>332.1</v>
          </cell>
          <cell r="ED264">
            <v>300</v>
          </cell>
          <cell r="EE264">
            <v>346</v>
          </cell>
          <cell r="EF264">
            <v>294</v>
          </cell>
          <cell r="EG264">
            <v>330.5</v>
          </cell>
          <cell r="EH264">
            <v>299</v>
          </cell>
          <cell r="EI264">
            <v>3793.9697428139184</v>
          </cell>
          <cell r="EJ264">
            <v>247</v>
          </cell>
          <cell r="EK264">
            <v>3175.2465960665659</v>
          </cell>
          <cell r="EL264">
            <v>224</v>
          </cell>
          <cell r="EM264">
            <v>777061</v>
          </cell>
          <cell r="EN264">
            <v>1962.2752525252524</v>
          </cell>
          <cell r="EO264">
            <v>728691</v>
          </cell>
          <cell r="EP264">
            <v>1902.5874673629244</v>
          </cell>
          <cell r="EQ264">
            <v>611990</v>
          </cell>
          <cell r="ER264">
            <v>1663.016304347826</v>
          </cell>
          <cell r="ES264">
            <v>529119</v>
          </cell>
          <cell r="ET264">
            <v>1482.126050420168</v>
          </cell>
          <cell r="EU264">
            <v>511968</v>
          </cell>
          <cell r="EV264">
            <v>1438.1123595505619</v>
          </cell>
          <cell r="EW264">
            <v>406433</v>
          </cell>
          <cell r="EX264">
            <v>1189.4439566871524</v>
          </cell>
          <cell r="EY264">
            <v>223326</v>
          </cell>
          <cell r="EZ264">
            <v>658.77876106194685</v>
          </cell>
          <cell r="FA264">
            <v>226938</v>
          </cell>
          <cell r="FB264">
            <v>669.43362831858406</v>
          </cell>
          <cell r="FC264">
            <v>288025</v>
          </cell>
          <cell r="FD264">
            <v>849.63126843657813</v>
          </cell>
          <cell r="FE264">
            <v>241762</v>
          </cell>
          <cell r="FF264">
            <v>704.84548104956264</v>
          </cell>
          <cell r="FG264">
            <v>340190</v>
          </cell>
          <cell r="FH264">
            <v>1015.4925373134329</v>
          </cell>
          <cell r="FI264">
            <v>245513</v>
          </cell>
          <cell r="FJ264">
            <v>730.69345238095241</v>
          </cell>
          <cell r="FK264">
            <v>176215</v>
          </cell>
          <cell r="FL264">
            <v>509.29190751445088</v>
          </cell>
          <cell r="FM264">
            <v>31261</v>
          </cell>
          <cell r="FN264">
            <v>94.586989409984866</v>
          </cell>
          <cell r="FO264">
            <v>0.23993413290689958</v>
          </cell>
          <cell r="FP264">
            <v>0.22812520838166223</v>
          </cell>
          <cell r="FQ264">
            <v>0.19417990173448002</v>
          </cell>
          <cell r="FR264">
            <v>0.17120461792584851</v>
          </cell>
          <cell r="FS264">
            <v>0.16682986819290779</v>
          </cell>
          <cell r="FT264">
            <v>0.12983723425699614</v>
          </cell>
          <cell r="FU264">
            <v>7.5308956709641398E-2</v>
          </cell>
          <cell r="FV264">
            <v>8.8688016226134161E-2</v>
          </cell>
          <cell r="FW264">
            <v>0.10970374940963176</v>
          </cell>
          <cell r="FX264">
            <v>8.9912052340163459E-2</v>
          </cell>
          <cell r="FY264">
            <v>0.11791358226239212</v>
          </cell>
          <cell r="FZ264">
            <v>8.2558852921655546E-2</v>
          </cell>
          <cell r="GA264">
            <v>5.7291512572010636E-2</v>
          </cell>
          <cell r="GB264">
            <v>9.3838778614557493E-3</v>
          </cell>
          <cell r="GC264">
            <v>2461582</v>
          </cell>
          <cell r="GD264">
            <v>2465568</v>
          </cell>
          <cell r="GE264">
            <v>2539675</v>
          </cell>
          <cell r="GF264">
            <v>2561446</v>
          </cell>
          <cell r="GG264">
            <v>2556835</v>
          </cell>
          <cell r="GH264">
            <v>2723894</v>
          </cell>
          <cell r="GI264">
            <v>2742138</v>
          </cell>
          <cell r="GJ264">
            <v>2558835</v>
          </cell>
          <cell r="GK264">
            <v>2625480</v>
          </cell>
          <cell r="GL264">
            <v>2688872</v>
          </cell>
          <cell r="GM264">
            <v>2885079</v>
          </cell>
          <cell r="GN264">
            <v>2973793.74</v>
          </cell>
          <cell r="GO264">
            <v>3145059</v>
          </cell>
          <cell r="GP264">
            <v>3331351.97</v>
          </cell>
          <cell r="GQ264">
            <v>0.11928270239214245</v>
          </cell>
          <cell r="GR264">
            <v>9.8303424936963119E-3</v>
          </cell>
          <cell r="GS264">
            <v>2.9464204250938188E-2</v>
          </cell>
          <cell r="GT264">
            <v>5.3386763433717351E-2</v>
          </cell>
          <cell r="GU264">
            <v>0.11728055998683164</v>
          </cell>
          <cell r="GV264">
            <v>0.13225492700754871</v>
          </cell>
          <cell r="GW264">
            <v>0.13618165705387381</v>
          </cell>
          <cell r="GX264">
            <v>0.13291113457791601</v>
          </cell>
          <cell r="GY264">
            <v>9.5269700541228602E-2</v>
          </cell>
          <cell r="GZ264">
            <v>11.466666666666667</v>
          </cell>
          <cell r="HA264">
            <v>12.170596393897364</v>
          </cell>
          <cell r="HB264">
            <v>11.662198391420912</v>
          </cell>
          <cell r="HC264">
            <v>11.729222520107239</v>
          </cell>
          <cell r="HD264">
            <v>12.396694214876034</v>
          </cell>
          <cell r="HE264">
            <v>11.648612051455654</v>
          </cell>
          <cell r="HF264">
            <v>11.666666666666666</v>
          </cell>
          <cell r="HG264">
            <v>12.357142857142858</v>
          </cell>
          <cell r="HH264">
            <v>5337</v>
          </cell>
          <cell r="HI264" t="str">
            <v>Y</v>
          </cell>
        </row>
        <row r="265">
          <cell r="A265">
            <v>260</v>
          </cell>
          <cell r="B265">
            <v>5463</v>
          </cell>
          <cell r="C265" t="str">
            <v>Red Oak</v>
          </cell>
          <cell r="D265">
            <v>15.901452350977165</v>
          </cell>
          <cell r="E265">
            <v>6</v>
          </cell>
          <cell r="F265">
            <v>5.4</v>
          </cell>
          <cell r="G265">
            <v>1</v>
          </cell>
          <cell r="H265">
            <v>5.5532872949159877</v>
          </cell>
          <cell r="I265">
            <v>53</v>
          </cell>
          <cell r="J265">
            <v>1.5136043181173702</v>
          </cell>
          <cell r="K265">
            <v>28</v>
          </cell>
          <cell r="L265">
            <v>3.434561350669552</v>
          </cell>
          <cell r="M265">
            <v>29</v>
          </cell>
          <cell r="N265">
            <v>0</v>
          </cell>
          <cell r="O265">
            <v>6</v>
          </cell>
          <cell r="P265">
            <v>4.007446183961233E-2</v>
          </cell>
          <cell r="Q265">
            <v>321</v>
          </cell>
          <cell r="R265">
            <v>0</v>
          </cell>
          <cell r="S265">
            <v>8</v>
          </cell>
          <cell r="T265">
            <v>15.941526812816777</v>
          </cell>
          <cell r="U265">
            <v>15</v>
          </cell>
          <cell r="V265">
            <v>1.54555</v>
          </cell>
          <cell r="W265">
            <v>29</v>
          </cell>
          <cell r="X265">
            <v>0</v>
          </cell>
          <cell r="Y265">
            <v>1</v>
          </cell>
          <cell r="Z265">
            <v>4.6420000000000003E-2</v>
          </cell>
          <cell r="AA265">
            <v>245</v>
          </cell>
          <cell r="AB265">
            <v>0.33</v>
          </cell>
          <cell r="AC265">
            <v>1</v>
          </cell>
          <cell r="AD265">
            <v>0.37642000000000003</v>
          </cell>
          <cell r="AE265">
            <v>238</v>
          </cell>
          <cell r="AF265">
            <v>0</v>
          </cell>
          <cell r="AG265">
            <v>19</v>
          </cell>
          <cell r="AH265">
            <v>0</v>
          </cell>
          <cell r="AI265">
            <v>184</v>
          </cell>
          <cell r="AJ265">
            <v>1.92197</v>
          </cell>
          <cell r="AK265">
            <v>219</v>
          </cell>
          <cell r="AL265">
            <v>17.863499999999998</v>
          </cell>
          <cell r="AM265">
            <v>45</v>
          </cell>
          <cell r="AN265">
            <v>5202619</v>
          </cell>
          <cell r="AO265">
            <v>76</v>
          </cell>
          <cell r="AP265">
            <v>291157996</v>
          </cell>
          <cell r="AQ265">
            <v>89</v>
          </cell>
          <cell r="AR265">
            <v>0.11</v>
          </cell>
          <cell r="AS265">
            <v>7.5883972527403365E-2</v>
          </cell>
          <cell r="AT265">
            <v>0.08</v>
          </cell>
          <cell r="AU265">
            <v>0.19</v>
          </cell>
          <cell r="AV265">
            <v>525047</v>
          </cell>
          <cell r="AW265">
            <v>28</v>
          </cell>
          <cell r="AX265">
            <v>381852</v>
          </cell>
          <cell r="AY265">
            <v>3</v>
          </cell>
          <cell r="AZ265">
            <v>2020</v>
          </cell>
          <cell r="BA265">
            <v>2014</v>
          </cell>
          <cell r="BB265">
            <v>4032567</v>
          </cell>
          <cell r="BC265">
            <v>181</v>
          </cell>
          <cell r="BD265">
            <v>295190563</v>
          </cell>
          <cell r="BE265">
            <v>97</v>
          </cell>
          <cell r="BF265">
            <v>1288.7</v>
          </cell>
          <cell r="BG265">
            <v>85</v>
          </cell>
          <cell r="BH265">
            <v>225931.55583145804</v>
          </cell>
          <cell r="BI265">
            <v>271</v>
          </cell>
          <cell r="BJ265">
            <v>3129.1743617599132</v>
          </cell>
          <cell r="BK265">
            <v>219</v>
          </cell>
          <cell r="BL265">
            <v>229060.73019321795</v>
          </cell>
          <cell r="BM265">
            <v>280</v>
          </cell>
          <cell r="BN265">
            <v>1.3660894030680784E-2</v>
          </cell>
          <cell r="BO265">
            <v>209</v>
          </cell>
          <cell r="BP265">
            <v>1572253</v>
          </cell>
          <cell r="BQ265">
            <v>89</v>
          </cell>
          <cell r="BR265">
            <v>1616884</v>
          </cell>
          <cell r="BS265">
            <v>76</v>
          </cell>
          <cell r="BT265">
            <v>440698</v>
          </cell>
          <cell r="BU265">
            <v>36</v>
          </cell>
          <cell r="BV265">
            <v>1000000</v>
          </cell>
          <cell r="BW265">
            <v>36</v>
          </cell>
          <cell r="BX265">
            <v>0</v>
          </cell>
          <cell r="BY265">
            <v>6</v>
          </cell>
          <cell r="BZ265">
            <v>4629835</v>
          </cell>
          <cell r="CA265">
            <v>64</v>
          </cell>
          <cell r="CB265">
            <v>11668</v>
          </cell>
          <cell r="CC265">
            <v>291</v>
          </cell>
          <cell r="CD265">
            <v>450000</v>
          </cell>
          <cell r="CE265">
            <v>47</v>
          </cell>
          <cell r="CF265">
            <v>0</v>
          </cell>
          <cell r="CG265">
            <v>2</v>
          </cell>
          <cell r="CH265">
            <v>13703</v>
          </cell>
          <cell r="CI265">
            <v>238</v>
          </cell>
          <cell r="CJ265">
            <v>97413</v>
          </cell>
          <cell r="CK265">
            <v>87</v>
          </cell>
          <cell r="CL265">
            <v>111116</v>
          </cell>
          <cell r="CM265">
            <v>204</v>
          </cell>
          <cell r="CN265">
            <v>0</v>
          </cell>
          <cell r="CO265">
            <v>19</v>
          </cell>
          <cell r="CP265">
            <v>0</v>
          </cell>
          <cell r="CQ265">
            <v>185</v>
          </cell>
          <cell r="CR265">
            <v>5202619</v>
          </cell>
          <cell r="CS265">
            <v>76</v>
          </cell>
          <cell r="CT265">
            <v>1288.7</v>
          </cell>
          <cell r="CU265">
            <v>85</v>
          </cell>
          <cell r="CV265">
            <v>5768</v>
          </cell>
          <cell r="CW265">
            <v>184</v>
          </cell>
          <cell r="CX265">
            <v>7433698</v>
          </cell>
          <cell r="CY265">
            <v>86</v>
          </cell>
          <cell r="CZ265">
            <v>1255.8</v>
          </cell>
          <cell r="DA265">
            <v>87</v>
          </cell>
          <cell r="DB265">
            <v>5883</v>
          </cell>
          <cell r="DC265">
            <v>185</v>
          </cell>
          <cell r="DD265">
            <v>7507554</v>
          </cell>
          <cell r="DE265">
            <v>86</v>
          </cell>
          <cell r="DF265">
            <v>73856</v>
          </cell>
          <cell r="DG265">
            <v>139</v>
          </cell>
          <cell r="DH265">
            <v>119683</v>
          </cell>
          <cell r="DI265">
            <v>67</v>
          </cell>
          <cell r="DJ265" t="str">
            <v>101</v>
          </cell>
          <cell r="DK265">
            <v>1432.6</v>
          </cell>
          <cell r="DL265">
            <v>1436.2</v>
          </cell>
          <cell r="DM265">
            <v>1454.3</v>
          </cell>
          <cell r="DN265">
            <v>1424.7</v>
          </cell>
          <cell r="DO265">
            <v>1415.6</v>
          </cell>
          <cell r="DP265">
            <v>1407.5</v>
          </cell>
          <cell r="DQ265">
            <v>1353.1</v>
          </cell>
          <cell r="DR265">
            <v>82</v>
          </cell>
          <cell r="DS265">
            <v>1336.3</v>
          </cell>
          <cell r="DT265">
            <v>83</v>
          </cell>
          <cell r="DU265">
            <v>1335.9</v>
          </cell>
          <cell r="DV265">
            <v>83</v>
          </cell>
          <cell r="DW265">
            <v>1371.6</v>
          </cell>
          <cell r="DX265">
            <v>81</v>
          </cell>
          <cell r="DY265">
            <v>1328.1</v>
          </cell>
          <cell r="DZ265">
            <v>84</v>
          </cell>
          <cell r="EA265">
            <v>1328.2</v>
          </cell>
          <cell r="EB265">
            <v>83</v>
          </cell>
          <cell r="EC265">
            <v>1327.1</v>
          </cell>
          <cell r="ED265">
            <v>84</v>
          </cell>
          <cell r="EE265">
            <v>1288.7</v>
          </cell>
          <cell r="EF265">
            <v>85</v>
          </cell>
          <cell r="EG265">
            <v>1255.8</v>
          </cell>
          <cell r="EH265">
            <v>87</v>
          </cell>
          <cell r="EI265">
            <v>4142.8722726548813</v>
          </cell>
          <cell r="EJ265">
            <v>201</v>
          </cell>
          <cell r="EK265">
            <v>3686.7614269788182</v>
          </cell>
          <cell r="EL265">
            <v>125</v>
          </cell>
          <cell r="EM265">
            <v>1130719</v>
          </cell>
          <cell r="EN265">
            <v>789.27753734468808</v>
          </cell>
          <cell r="EO265">
            <v>1083238</v>
          </cell>
          <cell r="EP265">
            <v>754.23896393259986</v>
          </cell>
          <cell r="EQ265">
            <v>1310453</v>
          </cell>
          <cell r="ER265">
            <v>901.08849618373108</v>
          </cell>
          <cell r="ES265">
            <v>1479048</v>
          </cell>
          <cell r="ET265">
            <v>1038.1469783112234</v>
          </cell>
          <cell r="EU265">
            <v>1198769</v>
          </cell>
          <cell r="EV265">
            <v>846.82749364227186</v>
          </cell>
          <cell r="EW265">
            <v>1149035</v>
          </cell>
          <cell r="EX265">
            <v>816.3658969804618</v>
          </cell>
          <cell r="EY265">
            <v>1394488</v>
          </cell>
          <cell r="EZ265">
            <v>1030.5875397235977</v>
          </cell>
          <cell r="FA265">
            <v>1221867</v>
          </cell>
          <cell r="FB265">
            <v>903.01308107309148</v>
          </cell>
          <cell r="FC265">
            <v>1047530</v>
          </cell>
          <cell r="FD265">
            <v>783.90331512384944</v>
          </cell>
          <cell r="FE265">
            <v>931712</v>
          </cell>
          <cell r="FF265">
            <v>697.44142525638142</v>
          </cell>
          <cell r="FG265">
            <v>1710123</v>
          </cell>
          <cell r="FH265">
            <v>1246.8088363954507</v>
          </cell>
          <cell r="FI265">
            <v>1423696</v>
          </cell>
          <cell r="FJ265">
            <v>1071.9795196144869</v>
          </cell>
          <cell r="FK265">
            <v>967157</v>
          </cell>
          <cell r="FL265">
            <v>750.49041669899896</v>
          </cell>
          <cell r="FM265">
            <v>512051</v>
          </cell>
          <cell r="FN265">
            <v>407.74884535754103</v>
          </cell>
          <cell r="FO265">
            <v>0.14112742530213579</v>
          </cell>
          <cell r="FP265">
            <v>0.12368815737715401</v>
          </cell>
          <cell r="FQ265">
            <v>0.14485159833250541</v>
          </cell>
          <cell r="FR265">
            <v>0.15078474336280659</v>
          </cell>
          <cell r="FS265">
            <v>0.11871919787005042</v>
          </cell>
          <cell r="FT265">
            <v>0.1136472208908286</v>
          </cell>
          <cell r="FU265">
            <v>0.13461123564138486</v>
          </cell>
          <cell r="FV265">
            <v>0.13010678116457819</v>
          </cell>
          <cell r="FW265">
            <v>0.10703135504864959</v>
          </cell>
          <cell r="FX265">
            <v>9.2741685432257581E-2</v>
          </cell>
          <cell r="FY265">
            <v>0.15966831340392842</v>
          </cell>
          <cell r="FZ265">
            <v>0.12968481741363469</v>
          </cell>
          <cell r="GA265">
            <v>8.5307554817303885E-2</v>
          </cell>
          <cell r="GB265">
            <v>4.0592454970629112E-2</v>
          </cell>
          <cell r="GC265">
            <v>6881324</v>
          </cell>
          <cell r="GD265">
            <v>7674577</v>
          </cell>
          <cell r="GE265">
            <v>7736413</v>
          </cell>
          <cell r="GF265">
            <v>8329955</v>
          </cell>
          <cell r="GG265">
            <v>8898747</v>
          </cell>
          <cell r="GH265">
            <v>8961507</v>
          </cell>
          <cell r="GI265">
            <v>8964885</v>
          </cell>
          <cell r="GJ265">
            <v>9391263</v>
          </cell>
          <cell r="GK265">
            <v>9787132</v>
          </cell>
          <cell r="GL265">
            <v>10046313</v>
          </cell>
          <cell r="GM265">
            <v>10710472</v>
          </cell>
          <cell r="GN265">
            <v>10978123.949999999</v>
          </cell>
          <cell r="GO265">
            <v>11793835</v>
          </cell>
          <cell r="GP265">
            <v>12614437.840000002</v>
          </cell>
          <cell r="GQ265">
            <v>0.20080329069216524</v>
          </cell>
          <cell r="GR265">
            <v>0.21004716209969296</v>
          </cell>
          <cell r="GS265">
            <v>0.18586801473672129</v>
          </cell>
          <cell r="GT265">
            <v>0.13628093544437317</v>
          </cell>
          <cell r="GU265">
            <v>0.11521273448071266</v>
          </cell>
          <cell r="GV265">
            <v>9.427276979868035E-2</v>
          </cell>
          <cell r="GW265">
            <v>-2.0142595818003787E-3</v>
          </cell>
          <cell r="GX265">
            <v>2.2679386356467247E-2</v>
          </cell>
          <cell r="GY265">
            <v>-4.773001807009114E-2</v>
          </cell>
          <cell r="GZ265">
            <v>12.239311278777327</v>
          </cell>
          <cell r="HA265">
            <v>11.793509204782691</v>
          </cell>
          <cell r="HB265">
            <v>12.289611143354614</v>
          </cell>
          <cell r="HC265">
            <v>11.966692337312283</v>
          </cell>
          <cell r="HD265">
            <v>12.026376588371198</v>
          </cell>
          <cell r="HE265">
            <v>11.845485455232339</v>
          </cell>
          <cell r="HF265">
            <v>11.18538812785388</v>
          </cell>
          <cell r="HG265">
            <v>13.15</v>
          </cell>
          <cell r="HH265">
            <v>5463</v>
          </cell>
          <cell r="HI265" t="str">
            <v>Y</v>
          </cell>
        </row>
        <row r="266">
          <cell r="A266">
            <v>261</v>
          </cell>
          <cell r="B266">
            <v>5486</v>
          </cell>
          <cell r="C266" t="str">
            <v>Remsen-Union</v>
          </cell>
          <cell r="D266">
            <v>8.315286372229524</v>
          </cell>
          <cell r="E266">
            <v>357</v>
          </cell>
          <cell r="F266">
            <v>5.4</v>
          </cell>
          <cell r="G266">
            <v>1</v>
          </cell>
          <cell r="H266">
            <v>2.9152869551436482</v>
          </cell>
          <cell r="I266">
            <v>341</v>
          </cell>
          <cell r="J266">
            <v>0</v>
          </cell>
          <cell r="K266">
            <v>272</v>
          </cell>
          <cell r="L266">
            <v>0</v>
          </cell>
          <cell r="M266">
            <v>310</v>
          </cell>
          <cell r="N266">
            <v>0</v>
          </cell>
          <cell r="O266">
            <v>6</v>
          </cell>
          <cell r="P266">
            <v>1.1471214057390762</v>
          </cell>
          <cell r="Q266">
            <v>56</v>
          </cell>
          <cell r="R266">
            <v>0</v>
          </cell>
          <cell r="S266">
            <v>8</v>
          </cell>
          <cell r="T266">
            <v>9.4624077779686004</v>
          </cell>
          <cell r="U266">
            <v>339</v>
          </cell>
          <cell r="V266">
            <v>0.60150999999999999</v>
          </cell>
          <cell r="W266">
            <v>269</v>
          </cell>
          <cell r="X266">
            <v>0</v>
          </cell>
          <cell r="Y266">
            <v>1</v>
          </cell>
          <cell r="Z266">
            <v>1.34473</v>
          </cell>
          <cell r="AA266">
            <v>1</v>
          </cell>
          <cell r="AB266">
            <v>0.33</v>
          </cell>
          <cell r="AC266">
            <v>1</v>
          </cell>
          <cell r="AD266">
            <v>1.6747300000000001</v>
          </cell>
          <cell r="AE266">
            <v>1</v>
          </cell>
          <cell r="AF266">
            <v>0</v>
          </cell>
          <cell r="AG266">
            <v>19</v>
          </cell>
          <cell r="AH266">
            <v>0</v>
          </cell>
          <cell r="AI266">
            <v>184</v>
          </cell>
          <cell r="AJ266">
            <v>2.27624</v>
          </cell>
          <cell r="AK266">
            <v>180</v>
          </cell>
          <cell r="AL266">
            <v>11.73865</v>
          </cell>
          <cell r="AM266">
            <v>339</v>
          </cell>
          <cell r="AN266">
            <v>2154976</v>
          </cell>
          <cell r="AO266">
            <v>243</v>
          </cell>
          <cell r="AP266">
            <v>182874279</v>
          </cell>
          <cell r="AQ266">
            <v>187</v>
          </cell>
          <cell r="AR266">
            <v>0</v>
          </cell>
          <cell r="AS266">
            <v>9.1198387913103668E-2</v>
          </cell>
          <cell r="AT266">
            <v>0</v>
          </cell>
          <cell r="AU266">
            <v>0</v>
          </cell>
          <cell r="AV266">
            <v>0</v>
          </cell>
          <cell r="AW266">
            <v>284</v>
          </cell>
          <cell r="AX266">
            <v>0</v>
          </cell>
          <cell r="AY266">
            <v>89</v>
          </cell>
          <cell r="AZ266">
            <v>2013</v>
          </cell>
          <cell r="BA266">
            <v>2012</v>
          </cell>
          <cell r="BB266">
            <v>4943512</v>
          </cell>
          <cell r="BC266">
            <v>168</v>
          </cell>
          <cell r="BD266">
            <v>187817791</v>
          </cell>
          <cell r="BE266">
            <v>188</v>
          </cell>
          <cell r="BF266">
            <v>418.9</v>
          </cell>
          <cell r="BG266">
            <v>269</v>
          </cell>
          <cell r="BH266">
            <v>436558.31702076871</v>
          </cell>
          <cell r="BI266">
            <v>36</v>
          </cell>
          <cell r="BJ266">
            <v>11801.17450465505</v>
          </cell>
          <cell r="BK266">
            <v>126</v>
          </cell>
          <cell r="BL266">
            <v>448359.49152542377</v>
          </cell>
          <cell r="BM266">
            <v>38</v>
          </cell>
          <cell r="BN266">
            <v>2.6320786618132464E-2</v>
          </cell>
          <cell r="BO266">
            <v>169</v>
          </cell>
          <cell r="BP266">
            <v>987521</v>
          </cell>
          <cell r="BQ266">
            <v>190</v>
          </cell>
          <cell r="BR266">
            <v>533131</v>
          </cell>
          <cell r="BS266">
            <v>265</v>
          </cell>
          <cell r="BT266">
            <v>0</v>
          </cell>
          <cell r="BU266">
            <v>272</v>
          </cell>
          <cell r="BV266">
            <v>0</v>
          </cell>
          <cell r="BW266">
            <v>310</v>
          </cell>
          <cell r="BX266">
            <v>0</v>
          </cell>
          <cell r="BY266">
            <v>6</v>
          </cell>
          <cell r="BZ266">
            <v>1520652</v>
          </cell>
          <cell r="CA266">
            <v>268</v>
          </cell>
          <cell r="CB266">
            <v>209779</v>
          </cell>
          <cell r="CC266">
            <v>70</v>
          </cell>
          <cell r="CD266">
            <v>110000</v>
          </cell>
          <cell r="CE266">
            <v>238</v>
          </cell>
          <cell r="CF266">
            <v>0</v>
          </cell>
          <cell r="CG266">
            <v>2</v>
          </cell>
          <cell r="CH266">
            <v>252565</v>
          </cell>
          <cell r="CI266">
            <v>63</v>
          </cell>
          <cell r="CJ266">
            <v>61980</v>
          </cell>
          <cell r="CK266">
            <v>174</v>
          </cell>
          <cell r="CL266">
            <v>314545</v>
          </cell>
          <cell r="CM266">
            <v>74</v>
          </cell>
          <cell r="CN266">
            <v>0</v>
          </cell>
          <cell r="CO266">
            <v>19</v>
          </cell>
          <cell r="CP266">
            <v>0</v>
          </cell>
          <cell r="CQ266">
            <v>185</v>
          </cell>
          <cell r="CR266">
            <v>2154976</v>
          </cell>
          <cell r="CS266">
            <v>243</v>
          </cell>
          <cell r="CT266">
            <v>418.9</v>
          </cell>
          <cell r="CU266">
            <v>269</v>
          </cell>
          <cell r="CV266">
            <v>5789</v>
          </cell>
          <cell r="CW266">
            <v>142</v>
          </cell>
          <cell r="CX266">
            <v>2425012</v>
          </cell>
          <cell r="CY266">
            <v>271</v>
          </cell>
          <cell r="CZ266">
            <v>396.9</v>
          </cell>
          <cell r="DA266">
            <v>272</v>
          </cell>
          <cell r="DB266">
            <v>5904</v>
          </cell>
          <cell r="DC266">
            <v>142</v>
          </cell>
          <cell r="DD266">
            <v>2449262</v>
          </cell>
          <cell r="DE266">
            <v>271</v>
          </cell>
          <cell r="DF266">
            <v>24250</v>
          </cell>
          <cell r="DG266">
            <v>235</v>
          </cell>
          <cell r="DH266">
            <v>105964</v>
          </cell>
          <cell r="DI266">
            <v>83</v>
          </cell>
          <cell r="DJ266" t="str">
            <v>101</v>
          </cell>
          <cell r="DK266">
            <v>512</v>
          </cell>
          <cell r="DL266">
            <v>495.3</v>
          </cell>
          <cell r="DM266">
            <v>484.8</v>
          </cell>
          <cell r="DN266">
            <v>518.9</v>
          </cell>
          <cell r="DO266">
            <v>514.70000000000005</v>
          </cell>
          <cell r="DP266">
            <v>501.9</v>
          </cell>
          <cell r="DQ266">
            <v>496.3</v>
          </cell>
          <cell r="DR266">
            <v>261</v>
          </cell>
          <cell r="DS266">
            <v>437.3</v>
          </cell>
          <cell r="DT266">
            <v>277</v>
          </cell>
          <cell r="DU266">
            <v>432.9</v>
          </cell>
          <cell r="DV266">
            <v>274</v>
          </cell>
          <cell r="DW266">
            <v>424.6</v>
          </cell>
          <cell r="DX266">
            <v>274</v>
          </cell>
          <cell r="DY266">
            <v>427.7</v>
          </cell>
          <cell r="DZ266">
            <v>272</v>
          </cell>
          <cell r="EA266">
            <v>411</v>
          </cell>
          <cell r="EB266">
            <v>274</v>
          </cell>
          <cell r="EC266">
            <v>418.8</v>
          </cell>
          <cell r="ED266">
            <v>271</v>
          </cell>
          <cell r="EE266">
            <v>418.9</v>
          </cell>
          <cell r="EF266">
            <v>269</v>
          </cell>
          <cell r="EG266">
            <v>396.9</v>
          </cell>
          <cell r="EH266">
            <v>272</v>
          </cell>
          <cell r="EI266">
            <v>5429.5187704711516</v>
          </cell>
          <cell r="EJ266">
            <v>67</v>
          </cell>
          <cell r="EK266">
            <v>3831.3227513227516</v>
          </cell>
          <cell r="EL266">
            <v>111</v>
          </cell>
          <cell r="EM266">
            <v>618886</v>
          </cell>
          <cell r="EN266">
            <v>1208.76171875</v>
          </cell>
          <cell r="EO266">
            <v>647455</v>
          </cell>
          <cell r="EP266">
            <v>1307.1976579850595</v>
          </cell>
          <cell r="EQ266">
            <v>746486</v>
          </cell>
          <cell r="ER266">
            <v>1539.7813531353136</v>
          </cell>
          <cell r="ES266">
            <v>886210</v>
          </cell>
          <cell r="ET266">
            <v>1707.8627866640973</v>
          </cell>
          <cell r="EU266">
            <v>1036652</v>
          </cell>
          <cell r="EV266">
            <v>2014.0897610258401</v>
          </cell>
          <cell r="EW266">
            <v>1178186</v>
          </cell>
          <cell r="EX266">
            <v>2347.4516836023113</v>
          </cell>
          <cell r="EY266">
            <v>1471364</v>
          </cell>
          <cell r="EZ266">
            <v>2964.6665323393108</v>
          </cell>
          <cell r="FA266">
            <v>1747133</v>
          </cell>
          <cell r="FB266">
            <v>3520.3163409228287</v>
          </cell>
          <cell r="FC266">
            <v>2088171</v>
          </cell>
          <cell r="FD266">
            <v>4775.1452092385089</v>
          </cell>
          <cell r="FE266">
            <v>2361258</v>
          </cell>
          <cell r="FF266">
            <v>5454.5114345114343</v>
          </cell>
          <cell r="FG266">
            <v>2406642</v>
          </cell>
          <cell r="FH266">
            <v>5668.0216674517187</v>
          </cell>
          <cell r="FI266">
            <v>2473158</v>
          </cell>
          <cell r="FJ266">
            <v>5782.459667991583</v>
          </cell>
          <cell r="FK266">
            <v>2363825</v>
          </cell>
          <cell r="FL266">
            <v>5642.9338744330389</v>
          </cell>
          <cell r="FM266">
            <v>2177735</v>
          </cell>
          <cell r="FN266">
            <v>5486.8606701940034</v>
          </cell>
          <cell r="FO266">
            <v>0.1908755182191704</v>
          </cell>
          <cell r="FP266">
            <v>0.19349188517826846</v>
          </cell>
          <cell r="FQ266">
            <v>0.21514437279555743</v>
          </cell>
          <cell r="FR266">
            <v>0.2458417237687871</v>
          </cell>
          <cell r="FS266">
            <v>0.25587172203940711</v>
          </cell>
          <cell r="FT266">
            <v>0.27134088484618463</v>
          </cell>
          <cell r="FU266">
            <v>0.31996294480101856</v>
          </cell>
          <cell r="FV266">
            <v>0.55614663964345656</v>
          </cell>
          <cell r="FW266">
            <v>0.65753508770824964</v>
          </cell>
          <cell r="FX266">
            <v>0.7381387868149869</v>
          </cell>
          <cell r="FY266">
            <v>0.65880833490509094</v>
          </cell>
          <cell r="FZ266">
            <v>0.7145663817106177</v>
          </cell>
          <cell r="GA266">
            <v>0.65453409173348631</v>
          </cell>
          <cell r="GB266">
            <v>0.54444433399785286</v>
          </cell>
          <cell r="GC266">
            <v>2623468</v>
          </cell>
          <cell r="GD266">
            <v>2698706</v>
          </cell>
          <cell r="GE266">
            <v>2723212</v>
          </cell>
          <cell r="GF266">
            <v>2718589</v>
          </cell>
          <cell r="GG266">
            <v>3014800</v>
          </cell>
          <cell r="GH266">
            <v>3163902</v>
          </cell>
          <cell r="GI266">
            <v>3127181</v>
          </cell>
          <cell r="GJ266">
            <v>3141497</v>
          </cell>
          <cell r="GK266">
            <v>3175756</v>
          </cell>
          <cell r="GL266">
            <v>3198935</v>
          </cell>
          <cell r="GM266">
            <v>3653023</v>
          </cell>
          <cell r="GN266">
            <v>3461061.23</v>
          </cell>
          <cell r="GO266">
            <v>3720795</v>
          </cell>
          <cell r="GP266">
            <v>3999922.24</v>
          </cell>
          <cell r="GQ266">
            <v>0.28037659526653813</v>
          </cell>
          <cell r="GR266">
            <v>0.31574842722576035</v>
          </cell>
          <cell r="GS266">
            <v>0.3687389373466412</v>
          </cell>
          <cell r="GT266">
            <v>0.41190881380605227</v>
          </cell>
          <cell r="GU266">
            <v>0.43311583096398443</v>
          </cell>
          <cell r="GV266">
            <v>0.4333487766551411</v>
          </cell>
          <cell r="GW266">
            <v>0.43264795050892219</v>
          </cell>
          <cell r="GX266">
            <v>0.38647340435345212</v>
          </cell>
          <cell r="GY266">
            <v>0.30007370987667592</v>
          </cell>
          <cell r="GZ266">
            <v>9.7546012269938647</v>
          </cell>
          <cell r="HA266">
            <v>10.640646029609691</v>
          </cell>
          <cell r="HB266">
            <v>11.249283667621778</v>
          </cell>
          <cell r="HC266">
            <v>11.087078651685392</v>
          </cell>
          <cell r="HD266">
            <v>10.025839793281653</v>
          </cell>
          <cell r="HE266">
            <v>10.198979591836734</v>
          </cell>
          <cell r="HF266">
            <v>9.7713567839195985</v>
          </cell>
          <cell r="HG266">
            <v>10.4725</v>
          </cell>
          <cell r="HH266">
            <v>5486</v>
          </cell>
          <cell r="HI266" t="str">
            <v>Y</v>
          </cell>
        </row>
        <row r="267">
          <cell r="A267">
            <v>262</v>
          </cell>
          <cell r="B267">
            <v>5508</v>
          </cell>
          <cell r="C267" t="str">
            <v>Riceville</v>
          </cell>
          <cell r="D267">
            <v>9.9100707579914697</v>
          </cell>
          <cell r="E267">
            <v>312</v>
          </cell>
          <cell r="F267">
            <v>5.4</v>
          </cell>
          <cell r="G267">
            <v>1</v>
          </cell>
          <cell r="H267">
            <v>2.916669202910509</v>
          </cell>
          <cell r="I267">
            <v>340</v>
          </cell>
          <cell r="J267">
            <v>6.1175730865691953E-2</v>
          </cell>
          <cell r="K267">
            <v>267</v>
          </cell>
          <cell r="L267">
            <v>1.5322257079813804</v>
          </cell>
          <cell r="M267">
            <v>192</v>
          </cell>
          <cell r="N267">
            <v>0</v>
          </cell>
          <cell r="O267">
            <v>6</v>
          </cell>
          <cell r="P267">
            <v>0.45762505474080867</v>
          </cell>
          <cell r="Q267">
            <v>144</v>
          </cell>
          <cell r="R267">
            <v>0</v>
          </cell>
          <cell r="S267">
            <v>8</v>
          </cell>
          <cell r="T267">
            <v>10.367695812732279</v>
          </cell>
          <cell r="U267">
            <v>310</v>
          </cell>
          <cell r="V267">
            <v>1.2235100000000001</v>
          </cell>
          <cell r="W267">
            <v>66</v>
          </cell>
          <cell r="X267">
            <v>0</v>
          </cell>
          <cell r="Y267">
            <v>1</v>
          </cell>
          <cell r="Z267">
            <v>0.55181999999999998</v>
          </cell>
          <cell r="AA267">
            <v>174</v>
          </cell>
          <cell r="AB267">
            <v>0.33</v>
          </cell>
          <cell r="AC267">
            <v>1</v>
          </cell>
          <cell r="AD267">
            <v>0.88182000000000005</v>
          </cell>
          <cell r="AE267">
            <v>165</v>
          </cell>
          <cell r="AF267">
            <v>0</v>
          </cell>
          <cell r="AG267">
            <v>19</v>
          </cell>
          <cell r="AH267">
            <v>0</v>
          </cell>
          <cell r="AI267">
            <v>184</v>
          </cell>
          <cell r="AJ267">
            <v>2.1053300000000004</v>
          </cell>
          <cell r="AK267">
            <v>197</v>
          </cell>
          <cell r="AL267">
            <v>12.47303</v>
          </cell>
          <cell r="AM267">
            <v>316</v>
          </cell>
          <cell r="AN267">
            <v>2039313</v>
          </cell>
          <cell r="AO267">
            <v>253</v>
          </cell>
          <cell r="AP267">
            <v>163463515</v>
          </cell>
          <cell r="AQ267">
            <v>209</v>
          </cell>
          <cell r="AR267">
            <v>0.06</v>
          </cell>
          <cell r="AS267">
            <v>9.7766182339660945E-2</v>
          </cell>
          <cell r="AT267">
            <v>0.05</v>
          </cell>
          <cell r="AU267">
            <v>0.11</v>
          </cell>
          <cell r="AV267">
            <v>86208</v>
          </cell>
          <cell r="AW267">
            <v>252</v>
          </cell>
          <cell r="AX267">
            <v>71840</v>
          </cell>
          <cell r="AY267">
            <v>54</v>
          </cell>
          <cell r="AZ267">
            <v>2016</v>
          </cell>
          <cell r="BA267">
            <v>2012</v>
          </cell>
          <cell r="BB267">
            <v>485806</v>
          </cell>
          <cell r="BC267">
            <v>247</v>
          </cell>
          <cell r="BD267">
            <v>163949321</v>
          </cell>
          <cell r="BE267">
            <v>219</v>
          </cell>
          <cell r="BF267">
            <v>293.8</v>
          </cell>
          <cell r="BG267">
            <v>311</v>
          </cell>
          <cell r="BH267">
            <v>556376.83798502386</v>
          </cell>
          <cell r="BI267">
            <v>12</v>
          </cell>
          <cell r="BJ267">
            <v>1653.5262083049693</v>
          </cell>
          <cell r="BK267">
            <v>239</v>
          </cell>
          <cell r="BL267">
            <v>558030.36419332877</v>
          </cell>
          <cell r="BM267">
            <v>13</v>
          </cell>
          <cell r="BN267">
            <v>2.963147374059573E-3</v>
          </cell>
          <cell r="BO267">
            <v>248</v>
          </cell>
          <cell r="BP267">
            <v>882703</v>
          </cell>
          <cell r="BQ267">
            <v>212</v>
          </cell>
          <cell r="BR267">
            <v>476769</v>
          </cell>
          <cell r="BS267">
            <v>286</v>
          </cell>
          <cell r="BT267">
            <v>10000</v>
          </cell>
          <cell r="BU267">
            <v>268</v>
          </cell>
          <cell r="BV267">
            <v>250463</v>
          </cell>
          <cell r="BW267">
            <v>215</v>
          </cell>
          <cell r="BX267">
            <v>0</v>
          </cell>
          <cell r="BY267">
            <v>6</v>
          </cell>
          <cell r="BZ267">
            <v>1619935</v>
          </cell>
          <cell r="CA267">
            <v>259</v>
          </cell>
          <cell r="CB267">
            <v>74805</v>
          </cell>
          <cell r="CC267">
            <v>151</v>
          </cell>
          <cell r="CD267">
            <v>200000</v>
          </cell>
          <cell r="CE267">
            <v>128</v>
          </cell>
          <cell r="CF267">
            <v>0</v>
          </cell>
          <cell r="CG267">
            <v>2</v>
          </cell>
          <cell r="CH267">
            <v>90470</v>
          </cell>
          <cell r="CI267">
            <v>154</v>
          </cell>
          <cell r="CJ267">
            <v>54103</v>
          </cell>
          <cell r="CK267">
            <v>204</v>
          </cell>
          <cell r="CL267">
            <v>144573</v>
          </cell>
          <cell r="CM267">
            <v>168</v>
          </cell>
          <cell r="CN267">
            <v>0</v>
          </cell>
          <cell r="CO267">
            <v>19</v>
          </cell>
          <cell r="CP267">
            <v>0</v>
          </cell>
          <cell r="CQ267">
            <v>185</v>
          </cell>
          <cell r="CR267">
            <v>2039313</v>
          </cell>
          <cell r="CS267">
            <v>253</v>
          </cell>
          <cell r="CT267">
            <v>293.8</v>
          </cell>
          <cell r="CU267">
            <v>311</v>
          </cell>
          <cell r="CV267">
            <v>5768</v>
          </cell>
          <cell r="CW267">
            <v>184</v>
          </cell>
          <cell r="CX267">
            <v>1882662</v>
          </cell>
          <cell r="CY267">
            <v>304</v>
          </cell>
          <cell r="CZ267">
            <v>284</v>
          </cell>
          <cell r="DA267">
            <v>313</v>
          </cell>
          <cell r="DB267">
            <v>5883</v>
          </cell>
          <cell r="DC267">
            <v>185</v>
          </cell>
          <cell r="DD267">
            <v>1818950</v>
          </cell>
          <cell r="DE267">
            <v>307</v>
          </cell>
          <cell r="DF267">
            <v>-63712</v>
          </cell>
          <cell r="DG267">
            <v>329</v>
          </cell>
          <cell r="DH267">
            <v>148178</v>
          </cell>
          <cell r="DI267">
            <v>48</v>
          </cell>
          <cell r="DJ267" t="str">
            <v>Scale down</v>
          </cell>
          <cell r="DK267">
            <v>540.1</v>
          </cell>
          <cell r="DL267">
            <v>553.4</v>
          </cell>
          <cell r="DM267">
            <v>525.5</v>
          </cell>
          <cell r="DN267">
            <v>504.4</v>
          </cell>
          <cell r="DO267">
            <v>497.3</v>
          </cell>
          <cell r="DP267">
            <v>452.5</v>
          </cell>
          <cell r="DQ267">
            <v>437.9</v>
          </cell>
          <cell r="DR267">
            <v>280</v>
          </cell>
          <cell r="DS267">
            <v>443.4</v>
          </cell>
          <cell r="DT267">
            <v>273</v>
          </cell>
          <cell r="DU267">
            <v>425</v>
          </cell>
          <cell r="DV267">
            <v>276</v>
          </cell>
          <cell r="DW267">
            <v>399.3</v>
          </cell>
          <cell r="DX267">
            <v>281</v>
          </cell>
          <cell r="DY267">
            <v>396.1</v>
          </cell>
          <cell r="DZ267">
            <v>279</v>
          </cell>
          <cell r="EA267">
            <v>342</v>
          </cell>
          <cell r="EB267">
            <v>304</v>
          </cell>
          <cell r="EC267">
            <v>331.4</v>
          </cell>
          <cell r="ED267">
            <v>301</v>
          </cell>
          <cell r="EE267">
            <v>293.8</v>
          </cell>
          <cell r="EF267">
            <v>311</v>
          </cell>
          <cell r="EG267">
            <v>284</v>
          </cell>
          <cell r="EH267">
            <v>312</v>
          </cell>
          <cell r="EI267">
            <v>7180.679577464789</v>
          </cell>
          <cell r="EJ267">
            <v>14</v>
          </cell>
          <cell r="EK267">
            <v>5703.9964788732395</v>
          </cell>
          <cell r="EL267">
            <v>15</v>
          </cell>
          <cell r="EM267">
            <v>135911</v>
          </cell>
          <cell r="EN267">
            <v>251.64043695611923</v>
          </cell>
          <cell r="EO267">
            <v>158698</v>
          </cell>
          <cell r="EP267">
            <v>286.76906396819663</v>
          </cell>
          <cell r="EQ267">
            <v>191602</v>
          </cell>
          <cell r="ER267">
            <v>364.60894386298764</v>
          </cell>
          <cell r="ES267">
            <v>282635</v>
          </cell>
          <cell r="ET267">
            <v>560.33901665344968</v>
          </cell>
          <cell r="EU267">
            <v>336697</v>
          </cell>
          <cell r="EV267">
            <v>677.05007038005226</v>
          </cell>
          <cell r="EW267">
            <v>379232</v>
          </cell>
          <cell r="EX267">
            <v>838.08176795580107</v>
          </cell>
          <cell r="EY267">
            <v>356154</v>
          </cell>
          <cell r="EZ267">
            <v>813.32267641013937</v>
          </cell>
          <cell r="FA267">
            <v>450843</v>
          </cell>
          <cell r="FB267">
            <v>1029.556976478648</v>
          </cell>
          <cell r="FC267">
            <v>361149</v>
          </cell>
          <cell r="FD267">
            <v>814.49932341001352</v>
          </cell>
          <cell r="FE267">
            <v>92549</v>
          </cell>
          <cell r="FF267">
            <v>217.76235294117646</v>
          </cell>
          <cell r="FG267">
            <v>557442</v>
          </cell>
          <cell r="FH267">
            <v>1396.0480841472577</v>
          </cell>
          <cell r="FI267">
            <v>480832</v>
          </cell>
          <cell r="FJ267">
            <v>1213.9156778591264</v>
          </cell>
          <cell r="FK267">
            <v>380740</v>
          </cell>
          <cell r="FL267">
            <v>1295.9155888359428</v>
          </cell>
          <cell r="FM267">
            <v>205049</v>
          </cell>
          <cell r="FN267">
            <v>722.00352112676057</v>
          </cell>
          <cell r="FO267">
            <v>4.4250389397956898E-2</v>
          </cell>
          <cell r="FP267">
            <v>5.1106664850376668E-2</v>
          </cell>
          <cell r="FQ267">
            <v>5.9505519265642473E-2</v>
          </cell>
          <cell r="FR267">
            <v>8.651873774201814E-2</v>
          </cell>
          <cell r="FS267">
            <v>9.9247984219223567E-2</v>
          </cell>
          <cell r="FT267">
            <v>0.10898630026755718</v>
          </cell>
          <cell r="FU267">
            <v>0.10363906830353349</v>
          </cell>
          <cell r="FV267">
            <v>0.14514139795694656</v>
          </cell>
          <cell r="FW267">
            <v>0.10826283164670876</v>
          </cell>
          <cell r="FX267">
            <v>2.5842623840699377E-2</v>
          </cell>
          <cell r="FY267">
            <v>0.15827184932428634</v>
          </cell>
          <cell r="FZ267">
            <v>0.13381017568123507</v>
          </cell>
          <cell r="GA267">
            <v>0.1082784343223924</v>
          </cell>
          <cell r="GB267">
            <v>5.4653526748643252E-2</v>
          </cell>
          <cell r="GC267">
            <v>2935497</v>
          </cell>
          <cell r="GD267">
            <v>2946533</v>
          </cell>
          <cell r="GE267">
            <v>3028301</v>
          </cell>
          <cell r="GF267">
            <v>2984114</v>
          </cell>
          <cell r="GG267">
            <v>3055785</v>
          </cell>
          <cell r="GH267">
            <v>3100398</v>
          </cell>
          <cell r="GI267">
            <v>3080330</v>
          </cell>
          <cell r="GJ267">
            <v>3106233</v>
          </cell>
          <cell r="GK267">
            <v>3335854</v>
          </cell>
          <cell r="GL267">
            <v>3581254</v>
          </cell>
          <cell r="GM267">
            <v>3522054</v>
          </cell>
          <cell r="GN267">
            <v>3593388.9</v>
          </cell>
          <cell r="GO267">
            <v>3616397</v>
          </cell>
          <cell r="GP267">
            <v>3751798.14</v>
          </cell>
          <cell r="GQ267">
            <v>0.17736417509594032</v>
          </cell>
          <cell r="GR267">
            <v>0.17612689698604256</v>
          </cell>
          <cell r="GS267">
            <v>0.1655218390257259</v>
          </cell>
          <cell r="GT267">
            <v>0.1018770755457394</v>
          </cell>
          <cell r="GU267">
            <v>2.2704287868537811E-2</v>
          </cell>
          <cell r="GV267">
            <v>6.9900095830296234E-4</v>
          </cell>
          <cell r="GW267">
            <v>7.775241382488686E-2</v>
          </cell>
          <cell r="GX267">
            <v>0.16945820991866442</v>
          </cell>
          <cell r="GY267">
            <v>0.1773942535097302</v>
          </cell>
          <cell r="GZ267">
            <v>11.283938086780006</v>
          </cell>
          <cell r="HA267">
            <v>11.138881731512496</v>
          </cell>
          <cell r="HB267">
            <v>10.281655034895314</v>
          </cell>
          <cell r="HC267">
            <v>10.32652043868395</v>
          </cell>
          <cell r="HD267">
            <v>9.7760210803689063</v>
          </cell>
          <cell r="HE267">
            <v>9.3245382585751972</v>
          </cell>
          <cell r="HF267">
            <v>8.3307291666666661</v>
          </cell>
          <cell r="HG267">
            <v>8.9030303030303042</v>
          </cell>
          <cell r="HH267">
            <v>5508</v>
          </cell>
          <cell r="HI267" t="str">
            <v>Y</v>
          </cell>
        </row>
        <row r="268">
          <cell r="A268">
            <v>263</v>
          </cell>
          <cell r="B268">
            <v>1975</v>
          </cell>
          <cell r="C268" t="str">
            <v>River Valley</v>
          </cell>
          <cell r="D268">
            <v>9.8061934668571098</v>
          </cell>
          <cell r="E268">
            <v>317</v>
          </cell>
          <cell r="F268">
            <v>5.4</v>
          </cell>
          <cell r="G268">
            <v>1</v>
          </cell>
          <cell r="H268">
            <v>3.6949787295917251</v>
          </cell>
          <cell r="I268">
            <v>280</v>
          </cell>
          <cell r="J268">
            <v>0.71121770277315444</v>
          </cell>
          <cell r="K268">
            <v>109</v>
          </cell>
          <cell r="L268">
            <v>0</v>
          </cell>
          <cell r="M268">
            <v>310</v>
          </cell>
          <cell r="N268">
            <v>0</v>
          </cell>
          <cell r="O268">
            <v>6</v>
          </cell>
          <cell r="P268">
            <v>5.8683184501858235E-2</v>
          </cell>
          <cell r="Q268">
            <v>301</v>
          </cell>
          <cell r="R268">
            <v>0</v>
          </cell>
          <cell r="S268">
            <v>8</v>
          </cell>
          <cell r="T268">
            <v>9.8648766513589674</v>
          </cell>
          <cell r="U268">
            <v>330</v>
          </cell>
          <cell r="V268">
            <v>0.32318000000000002</v>
          </cell>
          <cell r="W268">
            <v>328</v>
          </cell>
          <cell r="X268">
            <v>0</v>
          </cell>
          <cell r="Y268">
            <v>1</v>
          </cell>
          <cell r="Z268">
            <v>0</v>
          </cell>
          <cell r="AA268">
            <v>249</v>
          </cell>
          <cell r="AB268">
            <v>0.33</v>
          </cell>
          <cell r="AC268">
            <v>1</v>
          </cell>
          <cell r="AD268">
            <v>0.33</v>
          </cell>
          <cell r="AE268">
            <v>244</v>
          </cell>
          <cell r="AF268">
            <v>0</v>
          </cell>
          <cell r="AG268">
            <v>19</v>
          </cell>
          <cell r="AH268">
            <v>2.8872100000000001</v>
          </cell>
          <cell r="AI268">
            <v>21</v>
          </cell>
          <cell r="AJ268">
            <v>3.5403900000000004</v>
          </cell>
          <cell r="AK268">
            <v>73</v>
          </cell>
          <cell r="AL268">
            <v>13.40527</v>
          </cell>
          <cell r="AM268">
            <v>279</v>
          </cell>
          <cell r="AN268">
            <v>2074975</v>
          </cell>
          <cell r="AO268">
            <v>250</v>
          </cell>
          <cell r="AP268">
            <v>154712122</v>
          </cell>
          <cell r="AQ268">
            <v>226</v>
          </cell>
          <cell r="AR268">
            <v>0.12</v>
          </cell>
          <cell r="AS268">
            <v>8.480996825583402E-2</v>
          </cell>
          <cell r="AT268">
            <v>0</v>
          </cell>
          <cell r="AU268">
            <v>0.12</v>
          </cell>
          <cell r="AV268">
            <v>210198</v>
          </cell>
          <cell r="AW268">
            <v>134</v>
          </cell>
          <cell r="AX268">
            <v>0</v>
          </cell>
          <cell r="AY268">
            <v>89</v>
          </cell>
          <cell r="AZ268">
            <v>0</v>
          </cell>
          <cell r="BA268">
            <v>2011</v>
          </cell>
          <cell r="BB268">
            <v>316509</v>
          </cell>
          <cell r="BC268">
            <v>252</v>
          </cell>
          <cell r="BD268">
            <v>155028631</v>
          </cell>
          <cell r="BE268">
            <v>237</v>
          </cell>
          <cell r="BF268">
            <v>465.4</v>
          </cell>
          <cell r="BG268">
            <v>250</v>
          </cell>
          <cell r="BH268">
            <v>332428.2810485604</v>
          </cell>
          <cell r="BI268">
            <v>103</v>
          </cell>
          <cell r="BJ268">
            <v>680.07950150408249</v>
          </cell>
          <cell r="BK268">
            <v>253</v>
          </cell>
          <cell r="BL268">
            <v>333108.36055006448</v>
          </cell>
          <cell r="BM268">
            <v>122</v>
          </cell>
          <cell r="BN268">
            <v>2.0416164289033811E-3</v>
          </cell>
          <cell r="BO268">
            <v>253</v>
          </cell>
          <cell r="BP268">
            <v>835445</v>
          </cell>
          <cell r="BQ268">
            <v>229</v>
          </cell>
          <cell r="BR268">
            <v>571658</v>
          </cell>
          <cell r="BS268">
            <v>257</v>
          </cell>
          <cell r="BT268">
            <v>110034</v>
          </cell>
          <cell r="BU268">
            <v>125</v>
          </cell>
          <cell r="BV268">
            <v>0</v>
          </cell>
          <cell r="BW268">
            <v>310</v>
          </cell>
          <cell r="BX268">
            <v>0</v>
          </cell>
          <cell r="BY268">
            <v>6</v>
          </cell>
          <cell r="BZ268">
            <v>1517137</v>
          </cell>
          <cell r="CA268">
            <v>269</v>
          </cell>
          <cell r="CB268">
            <v>9079</v>
          </cell>
          <cell r="CC268">
            <v>304</v>
          </cell>
          <cell r="CD268">
            <v>50000</v>
          </cell>
          <cell r="CE268">
            <v>314</v>
          </cell>
          <cell r="CF268">
            <v>0</v>
          </cell>
          <cell r="CG268">
            <v>2</v>
          </cell>
          <cell r="CH268">
            <v>0</v>
          </cell>
          <cell r="CI268">
            <v>249</v>
          </cell>
          <cell r="CJ268">
            <v>51159</v>
          </cell>
          <cell r="CK268">
            <v>222</v>
          </cell>
          <cell r="CL268">
            <v>51159</v>
          </cell>
          <cell r="CM268">
            <v>298</v>
          </cell>
          <cell r="CN268">
            <v>0</v>
          </cell>
          <cell r="CO268">
            <v>19</v>
          </cell>
          <cell r="CP268">
            <v>447600</v>
          </cell>
          <cell r="CQ268">
            <v>57</v>
          </cell>
          <cell r="CR268">
            <v>2074975</v>
          </cell>
          <cell r="CS268">
            <v>250</v>
          </cell>
          <cell r="CT268">
            <v>465.4</v>
          </cell>
          <cell r="CU268">
            <v>250</v>
          </cell>
          <cell r="CV268">
            <v>5777</v>
          </cell>
          <cell r="CW268">
            <v>164</v>
          </cell>
          <cell r="CX268">
            <v>2688616</v>
          </cell>
          <cell r="CY268">
            <v>256</v>
          </cell>
          <cell r="CZ268">
            <v>450.5</v>
          </cell>
          <cell r="DA268">
            <v>253</v>
          </cell>
          <cell r="DB268">
            <v>5892</v>
          </cell>
          <cell r="DC268">
            <v>165</v>
          </cell>
          <cell r="DD268">
            <v>2715502</v>
          </cell>
          <cell r="DE268">
            <v>256</v>
          </cell>
          <cell r="DF268">
            <v>26886</v>
          </cell>
          <cell r="DG268">
            <v>232</v>
          </cell>
          <cell r="DH268">
            <v>61156</v>
          </cell>
          <cell r="DI268">
            <v>127</v>
          </cell>
          <cell r="DJ268" t="str">
            <v>101</v>
          </cell>
          <cell r="DK268">
            <v>667.4</v>
          </cell>
          <cell r="DL268">
            <v>649.6</v>
          </cell>
          <cell r="DM268">
            <v>626.20000000000005</v>
          </cell>
          <cell r="DN268">
            <v>572.29999999999995</v>
          </cell>
          <cell r="DO268">
            <v>597</v>
          </cell>
          <cell r="DP268">
            <v>563.79999999999995</v>
          </cell>
          <cell r="DQ268">
            <v>529.29999999999995</v>
          </cell>
          <cell r="DR268">
            <v>245</v>
          </cell>
          <cell r="DS268">
            <v>510.2</v>
          </cell>
          <cell r="DT268">
            <v>249</v>
          </cell>
          <cell r="DU268">
            <v>492.2</v>
          </cell>
          <cell r="DV268">
            <v>255</v>
          </cell>
          <cell r="DW268">
            <v>498.1</v>
          </cell>
          <cell r="DX268">
            <v>251</v>
          </cell>
          <cell r="DY268">
            <v>498.8</v>
          </cell>
          <cell r="DZ268">
            <v>250</v>
          </cell>
          <cell r="EA268">
            <v>468.5</v>
          </cell>
          <cell r="EB268">
            <v>259</v>
          </cell>
          <cell r="EC268">
            <v>455.5</v>
          </cell>
          <cell r="ED268">
            <v>261</v>
          </cell>
          <cell r="EE268">
            <v>465.4</v>
          </cell>
          <cell r="EF268">
            <v>249</v>
          </cell>
          <cell r="EG268">
            <v>450.5</v>
          </cell>
          <cell r="EH268">
            <v>252</v>
          </cell>
          <cell r="EI268">
            <v>4605.9378468368477</v>
          </cell>
          <cell r="EJ268">
            <v>141</v>
          </cell>
          <cell r="EK268">
            <v>3367.6736958934516</v>
          </cell>
          <cell r="EL268">
            <v>183</v>
          </cell>
          <cell r="EM268">
            <v>528416</v>
          </cell>
          <cell r="EN268">
            <v>791.75307162121669</v>
          </cell>
          <cell r="EO268">
            <v>449438</v>
          </cell>
          <cell r="EP268">
            <v>691.86884236453204</v>
          </cell>
          <cell r="EQ268">
            <v>270811</v>
          </cell>
          <cell r="ER268">
            <v>432.46726285531776</v>
          </cell>
          <cell r="ES268">
            <v>347824</v>
          </cell>
          <cell r="ET268">
            <v>607.76515813384594</v>
          </cell>
          <cell r="EU268">
            <v>-19419</v>
          </cell>
          <cell r="EV268">
            <v>-32.527638190954775</v>
          </cell>
          <cell r="EW268">
            <v>-62531</v>
          </cell>
          <cell r="EX268">
            <v>-110.90989712664066</v>
          </cell>
          <cell r="EY268">
            <v>-68467</v>
          </cell>
          <cell r="EZ268">
            <v>-129.3538635934253</v>
          </cell>
          <cell r="FA268">
            <v>326333</v>
          </cell>
          <cell r="FB268">
            <v>616.53693557528823</v>
          </cell>
          <cell r="FC268">
            <v>611666</v>
          </cell>
          <cell r="FD268">
            <v>1198.874950999608</v>
          </cell>
          <cell r="FE268">
            <v>731059</v>
          </cell>
          <cell r="FF268">
            <v>1485.2885006095084</v>
          </cell>
          <cell r="FG268">
            <v>1045399</v>
          </cell>
          <cell r="FH268">
            <v>2098.7733386870104</v>
          </cell>
          <cell r="FI268">
            <v>1118529</v>
          </cell>
          <cell r="FJ268">
            <v>2242.4398556535684</v>
          </cell>
          <cell r="FK268">
            <v>1071170</v>
          </cell>
          <cell r="FL268">
            <v>2301.6115169746454</v>
          </cell>
          <cell r="FM268">
            <v>1046019</v>
          </cell>
          <cell r="FN268">
            <v>2321.906770255272</v>
          </cell>
          <cell r="FO268">
            <v>0.11245731369660514</v>
          </cell>
          <cell r="FP268">
            <v>0.10219289130497065</v>
          </cell>
          <cell r="FQ268">
            <v>6.1946765002780402E-2</v>
          </cell>
          <cell r="FR268">
            <v>8.6288964730392881E-2</v>
          </cell>
          <cell r="FS268">
            <v>-4.6837001013728388E-3</v>
          </cell>
          <cell r="FT268">
            <v>-1.5949633327543299E-2</v>
          </cell>
          <cell r="FU268">
            <v>-1.7690922146454801E-2</v>
          </cell>
          <cell r="FV268">
            <v>8.9474424500187957E-2</v>
          </cell>
          <cell r="FW268">
            <v>0.16101342221634909</v>
          </cell>
          <cell r="FX268">
            <v>0.18691238249567466</v>
          </cell>
          <cell r="FY268">
            <v>0.25253513730010835</v>
          </cell>
          <cell r="FZ268">
            <v>0.27135586293925934</v>
          </cell>
          <cell r="GA268">
            <v>0.25945598462210334</v>
          </cell>
          <cell r="GB268">
            <v>0.25078700315216995</v>
          </cell>
          <cell r="GC268">
            <v>4170398</v>
          </cell>
          <cell r="GD268">
            <v>3948500</v>
          </cell>
          <cell r="GE268">
            <v>4100862</v>
          </cell>
          <cell r="GF268">
            <v>3683097</v>
          </cell>
          <cell r="GG268">
            <v>4165500</v>
          </cell>
          <cell r="GH268">
            <v>3983060</v>
          </cell>
          <cell r="GI268">
            <v>3938644</v>
          </cell>
          <cell r="GJ268">
            <v>3647221</v>
          </cell>
          <cell r="GK268">
            <v>3798851</v>
          </cell>
          <cell r="GL268">
            <v>3911239</v>
          </cell>
          <cell r="GM268">
            <v>4139618</v>
          </cell>
          <cell r="GN268">
            <v>4122000.49</v>
          </cell>
          <cell r="GO268">
            <v>4175882</v>
          </cell>
          <cell r="GP268">
            <v>4170945.81</v>
          </cell>
          <cell r="GQ268">
            <v>5.8657517817873935E-2</v>
          </cell>
          <cell r="GR268">
            <v>7.1995282026528717E-2</v>
          </cell>
          <cell r="GS268">
            <v>0.11943697892706391</v>
          </cell>
          <cell r="GT268">
            <v>0.17418792068025388</v>
          </cell>
          <cell r="GU268">
            <v>0.19908873398335522</v>
          </cell>
          <cell r="GV268">
            <v>0.27346530595869029</v>
          </cell>
          <cell r="GW268">
            <v>0.2835063449100324</v>
          </cell>
          <cell r="GX268">
            <v>0.2736097635893493</v>
          </cell>
          <cell r="GY268">
            <v>0.23029079621041201</v>
          </cell>
          <cell r="GZ268">
            <v>10.436180904522613</v>
          </cell>
          <cell r="HA268">
            <v>10.008019246190857</v>
          </cell>
          <cell r="HB268">
            <v>10.83547557840617</v>
          </cell>
          <cell r="HC268">
            <v>10.569686777380703</v>
          </cell>
          <cell r="HD268">
            <v>9.66530612244898</v>
          </cell>
          <cell r="HE268">
            <v>9.452746790149444</v>
          </cell>
          <cell r="HF268">
            <v>9.6639188332276476</v>
          </cell>
          <cell r="HG268">
            <v>10.823255813953487</v>
          </cell>
          <cell r="HH268">
            <v>1975</v>
          </cell>
          <cell r="HI268" t="str">
            <v>Y</v>
          </cell>
        </row>
        <row r="269">
          <cell r="A269">
            <v>264</v>
          </cell>
          <cell r="B269">
            <v>4824</v>
          </cell>
          <cell r="C269" t="str">
            <v>Riverside</v>
          </cell>
          <cell r="D269">
            <v>10.260757092999441</v>
          </cell>
          <cell r="E269">
            <v>303</v>
          </cell>
          <cell r="F269">
            <v>5.4</v>
          </cell>
          <cell r="G269">
            <v>1</v>
          </cell>
          <cell r="H269">
            <v>3.0002178688129164</v>
          </cell>
          <cell r="I269">
            <v>337</v>
          </cell>
          <cell r="J269">
            <v>0.38880484316674629</v>
          </cell>
          <cell r="K269">
            <v>179</v>
          </cell>
          <cell r="L269">
            <v>1.4717356034260551</v>
          </cell>
          <cell r="M269">
            <v>205</v>
          </cell>
          <cell r="N269">
            <v>0</v>
          </cell>
          <cell r="O269">
            <v>6</v>
          </cell>
          <cell r="P269">
            <v>6.2450070287495239E-2</v>
          </cell>
          <cell r="Q269">
            <v>298</v>
          </cell>
          <cell r="R269">
            <v>0</v>
          </cell>
          <cell r="S269">
            <v>8</v>
          </cell>
          <cell r="T269">
            <v>10.323207163286936</v>
          </cell>
          <cell r="U269">
            <v>313</v>
          </cell>
          <cell r="V269">
            <v>0.60601000000000005</v>
          </cell>
          <cell r="W269">
            <v>267</v>
          </cell>
          <cell r="X269">
            <v>0</v>
          </cell>
          <cell r="Y269">
            <v>1</v>
          </cell>
          <cell r="Z269">
            <v>0</v>
          </cell>
          <cell r="AA269">
            <v>249</v>
          </cell>
          <cell r="AB269">
            <v>0.33</v>
          </cell>
          <cell r="AC269">
            <v>1</v>
          </cell>
          <cell r="AD269">
            <v>0.33</v>
          </cell>
          <cell r="AE269">
            <v>244</v>
          </cell>
          <cell r="AF269">
            <v>0</v>
          </cell>
          <cell r="AG269">
            <v>19</v>
          </cell>
          <cell r="AH269">
            <v>0</v>
          </cell>
          <cell r="AI269">
            <v>184</v>
          </cell>
          <cell r="AJ269">
            <v>0.93601000000000001</v>
          </cell>
          <cell r="AK269">
            <v>338</v>
          </cell>
          <cell r="AL269">
            <v>11.259219999999999</v>
          </cell>
          <cell r="AM269">
            <v>346</v>
          </cell>
          <cell r="AN269">
            <v>3254903</v>
          </cell>
          <cell r="AO269">
            <v>143</v>
          </cell>
          <cell r="AP269">
            <v>288774695</v>
          </cell>
          <cell r="AQ269">
            <v>92</v>
          </cell>
          <cell r="AR269">
            <v>0.09</v>
          </cell>
          <cell r="AS269">
            <v>8.6248986799735305E-2</v>
          </cell>
          <cell r="AT269">
            <v>0</v>
          </cell>
          <cell r="AU269">
            <v>0.09</v>
          </cell>
          <cell r="AV269">
            <v>318144</v>
          </cell>
          <cell r="AW269">
            <v>63</v>
          </cell>
          <cell r="AX269">
            <v>0</v>
          </cell>
          <cell r="AY269">
            <v>89</v>
          </cell>
          <cell r="AZ269">
            <v>0</v>
          </cell>
          <cell r="BA269">
            <v>2016</v>
          </cell>
          <cell r="BB269">
            <v>10686299</v>
          </cell>
          <cell r="BC269">
            <v>124</v>
          </cell>
          <cell r="BD269">
            <v>299460994</v>
          </cell>
          <cell r="BE269">
            <v>95</v>
          </cell>
          <cell r="BF269">
            <v>668.9</v>
          </cell>
          <cell r="BG269">
            <v>170</v>
          </cell>
          <cell r="BH269">
            <v>431715.79458812979</v>
          </cell>
          <cell r="BI269">
            <v>39</v>
          </cell>
          <cell r="BJ269">
            <v>15975.929137389745</v>
          </cell>
          <cell r="BK269">
            <v>101</v>
          </cell>
          <cell r="BL269">
            <v>447691.72372551955</v>
          </cell>
          <cell r="BM269">
            <v>39</v>
          </cell>
          <cell r="BN269">
            <v>3.5685111630932471E-2</v>
          </cell>
          <cell r="BO269">
            <v>139</v>
          </cell>
          <cell r="BP269">
            <v>1559383</v>
          </cell>
          <cell r="BQ269">
            <v>92</v>
          </cell>
          <cell r="BR269">
            <v>866387</v>
          </cell>
          <cell r="BS269">
            <v>163</v>
          </cell>
          <cell r="BT269">
            <v>112277</v>
          </cell>
          <cell r="BU269">
            <v>123</v>
          </cell>
          <cell r="BV269">
            <v>425000</v>
          </cell>
          <cell r="BW269">
            <v>121</v>
          </cell>
          <cell r="BX269">
            <v>0</v>
          </cell>
          <cell r="BY269">
            <v>6</v>
          </cell>
          <cell r="BZ269">
            <v>2963047</v>
          </cell>
          <cell r="CA269">
            <v>122</v>
          </cell>
          <cell r="CB269">
            <v>18034</v>
          </cell>
          <cell r="CC269">
            <v>262</v>
          </cell>
          <cell r="CD269">
            <v>175000</v>
          </cell>
          <cell r="CE269">
            <v>164</v>
          </cell>
          <cell r="CF269">
            <v>0</v>
          </cell>
          <cell r="CG269">
            <v>2</v>
          </cell>
          <cell r="CH269">
            <v>0</v>
          </cell>
          <cell r="CI269">
            <v>249</v>
          </cell>
          <cell r="CJ269">
            <v>98822</v>
          </cell>
          <cell r="CK269">
            <v>86</v>
          </cell>
          <cell r="CL269">
            <v>98822</v>
          </cell>
          <cell r="CM269">
            <v>215</v>
          </cell>
          <cell r="CN269">
            <v>0</v>
          </cell>
          <cell r="CO269">
            <v>19</v>
          </cell>
          <cell r="CP269">
            <v>0</v>
          </cell>
          <cell r="CQ269">
            <v>185</v>
          </cell>
          <cell r="CR269">
            <v>3254903</v>
          </cell>
          <cell r="CS269">
            <v>143</v>
          </cell>
          <cell r="CT269">
            <v>668.9</v>
          </cell>
          <cell r="CU269">
            <v>170</v>
          </cell>
          <cell r="CV269">
            <v>5768</v>
          </cell>
          <cell r="CW269">
            <v>184</v>
          </cell>
          <cell r="CX269">
            <v>3858215</v>
          </cell>
          <cell r="CY269">
            <v>174</v>
          </cell>
          <cell r="CZ269">
            <v>676.1</v>
          </cell>
          <cell r="DA269">
            <v>162</v>
          </cell>
          <cell r="DB269">
            <v>5883</v>
          </cell>
          <cell r="DC269">
            <v>185</v>
          </cell>
          <cell r="DD269">
            <v>3977496</v>
          </cell>
          <cell r="DE269">
            <v>168</v>
          </cell>
          <cell r="DF269">
            <v>119281</v>
          </cell>
          <cell r="DG269">
            <v>89</v>
          </cell>
          <cell r="DH269">
            <v>0</v>
          </cell>
          <cell r="DI269">
            <v>223</v>
          </cell>
          <cell r="DJ269" t="str">
            <v>No Guar</v>
          </cell>
          <cell r="DK269">
            <v>827</v>
          </cell>
          <cell r="DL269">
            <v>846.1</v>
          </cell>
          <cell r="DM269">
            <v>855.6</v>
          </cell>
          <cell r="DN269">
            <v>830.2</v>
          </cell>
          <cell r="DO269">
            <v>772</v>
          </cell>
          <cell r="DP269">
            <v>741</v>
          </cell>
          <cell r="DQ269">
            <v>717.4</v>
          </cell>
          <cell r="DR269">
            <v>172</v>
          </cell>
          <cell r="DS269">
            <v>713.3</v>
          </cell>
          <cell r="DT269">
            <v>173</v>
          </cell>
          <cell r="DU269">
            <v>717.2</v>
          </cell>
          <cell r="DV269">
            <v>164</v>
          </cell>
          <cell r="DW269">
            <v>677.4</v>
          </cell>
          <cell r="DX269">
            <v>176</v>
          </cell>
          <cell r="DY269">
            <v>674.4</v>
          </cell>
          <cell r="DZ269">
            <v>178</v>
          </cell>
          <cell r="EA269">
            <v>660.9</v>
          </cell>
          <cell r="EB269">
            <v>180</v>
          </cell>
          <cell r="EC269">
            <v>683.8</v>
          </cell>
          <cell r="ED269">
            <v>167</v>
          </cell>
          <cell r="EE269">
            <v>668.9</v>
          </cell>
          <cell r="EF269">
            <v>170</v>
          </cell>
          <cell r="EG269">
            <v>676.1</v>
          </cell>
          <cell r="EH269">
            <v>162</v>
          </cell>
          <cell r="EI269">
            <v>4814.2331016121871</v>
          </cell>
          <cell r="EJ269">
            <v>117</v>
          </cell>
          <cell r="EK269">
            <v>4382.5573140068036</v>
          </cell>
          <cell r="EL269">
            <v>62</v>
          </cell>
          <cell r="EM269">
            <v>302333</v>
          </cell>
          <cell r="EN269">
            <v>365.57799274486092</v>
          </cell>
          <cell r="EO269">
            <v>168241</v>
          </cell>
          <cell r="EP269">
            <v>198.84292636804159</v>
          </cell>
          <cell r="EQ269">
            <v>247718</v>
          </cell>
          <cell r="ER269">
            <v>289.52547919588591</v>
          </cell>
          <cell r="ES269">
            <v>225617</v>
          </cell>
          <cell r="ET269">
            <v>271.76222596964584</v>
          </cell>
          <cell r="EU269">
            <v>521035</v>
          </cell>
          <cell r="EV269">
            <v>674.91580310880829</v>
          </cell>
          <cell r="EW269">
            <v>306513</v>
          </cell>
          <cell r="EX269">
            <v>413.64777327935224</v>
          </cell>
          <cell r="EY269">
            <v>385378</v>
          </cell>
          <cell r="EZ269">
            <v>537.18706439921937</v>
          </cell>
          <cell r="FA269">
            <v>587380</v>
          </cell>
          <cell r="FB269">
            <v>818.76219682185672</v>
          </cell>
          <cell r="FC269">
            <v>787901</v>
          </cell>
          <cell r="FD269">
            <v>1104.5857283050611</v>
          </cell>
          <cell r="FE269">
            <v>734605</v>
          </cell>
          <cell r="FF269">
            <v>1024.2679866146123</v>
          </cell>
          <cell r="FG269">
            <v>415407</v>
          </cell>
          <cell r="FH269">
            <v>613.23737821080601</v>
          </cell>
          <cell r="FI269">
            <v>228467</v>
          </cell>
          <cell r="FJ269">
            <v>338.77075919335709</v>
          </cell>
          <cell r="FK269">
            <v>-27303</v>
          </cell>
          <cell r="FL269">
            <v>-40.817760502317242</v>
          </cell>
          <cell r="FM269">
            <v>85913</v>
          </cell>
          <cell r="FN269">
            <v>127.07143913622245</v>
          </cell>
          <cell r="FO269">
            <v>6.1103481588597956E-2</v>
          </cell>
          <cell r="FP269">
            <v>3.4196284367325754E-2</v>
          </cell>
          <cell r="FQ269">
            <v>4.847698987791027E-2</v>
          </cell>
          <cell r="FR269">
            <v>4.2547875010702174E-2</v>
          </cell>
          <cell r="FS269">
            <v>9.2857128854403559E-2</v>
          </cell>
          <cell r="FT269">
            <v>5.4339185524725851E-2</v>
          </cell>
          <cell r="FU269">
            <v>6.8489764247759433E-2</v>
          </cell>
          <cell r="FV269">
            <v>0.1135768170105734</v>
          </cell>
          <cell r="FW269">
            <v>0.14693762534626995</v>
          </cell>
          <cell r="FX269">
            <v>0.13243287045842264</v>
          </cell>
          <cell r="FY269">
            <v>6.833402834152949E-2</v>
          </cell>
          <cell r="FZ269">
            <v>4.0280809324460355E-2</v>
          </cell>
          <cell r="GA269">
            <v>-4.7403724585801214E-3</v>
          </cell>
          <cell r="GB269">
            <v>1.4203095762054982E-2</v>
          </cell>
          <cell r="GC269">
            <v>4645552</v>
          </cell>
          <cell r="GD269">
            <v>4751621</v>
          </cell>
          <cell r="GE269">
            <v>4862294</v>
          </cell>
          <cell r="GF269">
            <v>5077045</v>
          </cell>
          <cell r="GG269">
            <v>5090112</v>
          </cell>
          <cell r="GH269">
            <v>5334223</v>
          </cell>
          <cell r="GI269">
            <v>5241419</v>
          </cell>
          <cell r="GJ269">
            <v>5171654</v>
          </cell>
          <cell r="GK269">
            <v>5362146</v>
          </cell>
          <cell r="GL269">
            <v>5546999</v>
          </cell>
          <cell r="GM269">
            <v>6079065</v>
          </cell>
          <cell r="GN269">
            <v>5671857.2400000002</v>
          </cell>
          <cell r="GO269">
            <v>6030875</v>
          </cell>
          <cell r="GP269">
            <v>6048892.54</v>
          </cell>
          <cell r="GQ269">
            <v>0.1133995389580814</v>
          </cell>
          <cell r="GR269">
            <v>0.11015258512818477</v>
          </cell>
          <cell r="GS269">
            <v>0.13244492889774009</v>
          </cell>
          <cell r="GT269">
            <v>0.11962338346386288</v>
          </cell>
          <cell r="GU269">
            <v>0.10154544421006703</v>
          </cell>
          <cell r="GV269">
            <v>5.4376344958341101E-2</v>
          </cell>
          <cell r="GW269">
            <v>6.0558392409783939E-2</v>
          </cell>
          <cell r="GX269">
            <v>8.3512180073721139E-3</v>
          </cell>
          <cell r="GY269">
            <v>8.2146640097424034E-2</v>
          </cell>
          <cell r="GZ269">
            <v>12.29805996472663</v>
          </cell>
          <cell r="HA269">
            <v>12.340463458110516</v>
          </cell>
          <cell r="HB269">
            <v>11.381461675579322</v>
          </cell>
          <cell r="HC269">
            <v>11.813780260707635</v>
          </cell>
          <cell r="HD269">
            <v>11.497153700189752</v>
          </cell>
          <cell r="HE269">
            <v>11.754519505233112</v>
          </cell>
          <cell r="HF269">
            <v>11.254205607476637</v>
          </cell>
          <cell r="HG269">
            <v>14.23191489361702</v>
          </cell>
          <cell r="HH269">
            <v>4824</v>
          </cell>
          <cell r="HI269" t="str">
            <v>Y</v>
          </cell>
        </row>
        <row r="270">
          <cell r="A270">
            <v>265</v>
          </cell>
          <cell r="B270">
            <v>5607</v>
          </cell>
          <cell r="C270" t="str">
            <v>Rock Valley</v>
          </cell>
          <cell r="D270">
            <v>10.80933689624443</v>
          </cell>
          <cell r="E270">
            <v>283</v>
          </cell>
          <cell r="F270">
            <v>5.4</v>
          </cell>
          <cell r="G270">
            <v>1</v>
          </cell>
          <cell r="H270">
            <v>4.6163820673184581</v>
          </cell>
          <cell r="I270">
            <v>163</v>
          </cell>
          <cell r="J270">
            <v>0.79295290848238775</v>
          </cell>
          <cell r="K270">
            <v>93</v>
          </cell>
          <cell r="L270">
            <v>0</v>
          </cell>
          <cell r="M270">
            <v>310</v>
          </cell>
          <cell r="N270">
            <v>0</v>
          </cell>
          <cell r="O270">
            <v>6</v>
          </cell>
          <cell r="P270">
            <v>1.657690846365903</v>
          </cell>
          <cell r="Q270">
            <v>24</v>
          </cell>
          <cell r="R270">
            <v>0</v>
          </cell>
          <cell r="S270">
            <v>8</v>
          </cell>
          <cell r="T270">
            <v>12.467027742610332</v>
          </cell>
          <cell r="U270">
            <v>200</v>
          </cell>
          <cell r="V270">
            <v>0</v>
          </cell>
          <cell r="W270">
            <v>347</v>
          </cell>
          <cell r="X270">
            <v>0</v>
          </cell>
          <cell r="Y270">
            <v>1</v>
          </cell>
          <cell r="Z270">
            <v>0.67</v>
          </cell>
          <cell r="AA270">
            <v>81</v>
          </cell>
          <cell r="AB270">
            <v>0.33</v>
          </cell>
          <cell r="AC270">
            <v>1</v>
          </cell>
          <cell r="AD270">
            <v>1</v>
          </cell>
          <cell r="AE270">
            <v>78</v>
          </cell>
          <cell r="AF270">
            <v>0</v>
          </cell>
          <cell r="AG270">
            <v>19</v>
          </cell>
          <cell r="AH270">
            <v>2.6071800000000001</v>
          </cell>
          <cell r="AI270">
            <v>28</v>
          </cell>
          <cell r="AJ270">
            <v>3.6071800000000001</v>
          </cell>
          <cell r="AK270">
            <v>66</v>
          </cell>
          <cell r="AL270">
            <v>16.074210000000001</v>
          </cell>
          <cell r="AM270">
            <v>120</v>
          </cell>
          <cell r="AN270">
            <v>2736044</v>
          </cell>
          <cell r="AO270">
            <v>179</v>
          </cell>
          <cell r="AP270">
            <v>159754758</v>
          </cell>
          <cell r="AQ270">
            <v>217</v>
          </cell>
          <cell r="AR270">
            <v>0</v>
          </cell>
          <cell r="AS270">
            <v>7.8236400957919949E-2</v>
          </cell>
          <cell r="AT270">
            <v>0</v>
          </cell>
          <cell r="AU270">
            <v>0</v>
          </cell>
          <cell r="AV270">
            <v>0</v>
          </cell>
          <cell r="AW270">
            <v>284</v>
          </cell>
          <cell r="AX270">
            <v>0</v>
          </cell>
          <cell r="AY270">
            <v>89</v>
          </cell>
          <cell r="AZ270">
            <v>2014</v>
          </cell>
          <cell r="BA270">
            <v>2011</v>
          </cell>
          <cell r="BB270">
            <v>46604979</v>
          </cell>
          <cell r="BC270">
            <v>43</v>
          </cell>
          <cell r="BD270">
            <v>206359737</v>
          </cell>
          <cell r="BE270">
            <v>168</v>
          </cell>
          <cell r="BF270">
            <v>570</v>
          </cell>
          <cell r="BG270">
            <v>207</v>
          </cell>
          <cell r="BH270">
            <v>280271.50526315789</v>
          </cell>
          <cell r="BI270">
            <v>173</v>
          </cell>
          <cell r="BJ270">
            <v>81763.121052631584</v>
          </cell>
          <cell r="BK270">
            <v>8</v>
          </cell>
          <cell r="BL270">
            <v>362034.62631578947</v>
          </cell>
          <cell r="BM270">
            <v>93</v>
          </cell>
          <cell r="BN270">
            <v>0.22584337273118352</v>
          </cell>
          <cell r="BO270">
            <v>8</v>
          </cell>
          <cell r="BP270">
            <v>862676</v>
          </cell>
          <cell r="BQ270">
            <v>220</v>
          </cell>
          <cell r="BR270">
            <v>737489</v>
          </cell>
          <cell r="BS270">
            <v>198</v>
          </cell>
          <cell r="BT270">
            <v>126678</v>
          </cell>
          <cell r="BU270">
            <v>114</v>
          </cell>
          <cell r="BV270">
            <v>0</v>
          </cell>
          <cell r="BW270">
            <v>310</v>
          </cell>
          <cell r="BX270">
            <v>0</v>
          </cell>
          <cell r="BY270">
            <v>6</v>
          </cell>
          <cell r="BZ270">
            <v>1726843</v>
          </cell>
          <cell r="CA270">
            <v>241</v>
          </cell>
          <cell r="CB270">
            <v>264824</v>
          </cell>
          <cell r="CC270">
            <v>54</v>
          </cell>
          <cell r="CD270">
            <v>0</v>
          </cell>
          <cell r="CE270">
            <v>347</v>
          </cell>
          <cell r="CF270">
            <v>0</v>
          </cell>
          <cell r="CG270">
            <v>2</v>
          </cell>
          <cell r="CH270">
            <v>138261</v>
          </cell>
          <cell r="CI270">
            <v>111</v>
          </cell>
          <cell r="CJ270">
            <v>68099</v>
          </cell>
          <cell r="CK270">
            <v>155</v>
          </cell>
          <cell r="CL270">
            <v>206360</v>
          </cell>
          <cell r="CM270">
            <v>117</v>
          </cell>
          <cell r="CN270">
            <v>0</v>
          </cell>
          <cell r="CO270">
            <v>19</v>
          </cell>
          <cell r="CP270">
            <v>538017</v>
          </cell>
          <cell r="CQ270">
            <v>47</v>
          </cell>
          <cell r="CR270">
            <v>2736044</v>
          </cell>
          <cell r="CS270">
            <v>179</v>
          </cell>
          <cell r="CT270">
            <v>570</v>
          </cell>
          <cell r="CU270">
            <v>207</v>
          </cell>
          <cell r="CV270">
            <v>5809</v>
          </cell>
          <cell r="CW270">
            <v>111</v>
          </cell>
          <cell r="CX270">
            <v>3311130</v>
          </cell>
          <cell r="CY270">
            <v>209</v>
          </cell>
          <cell r="CZ270">
            <v>592.1</v>
          </cell>
          <cell r="DA270">
            <v>199</v>
          </cell>
          <cell r="DB270">
            <v>5924</v>
          </cell>
          <cell r="DC270">
            <v>111</v>
          </cell>
          <cell r="DD270">
            <v>3507600</v>
          </cell>
          <cell r="DE270">
            <v>200</v>
          </cell>
          <cell r="DF270">
            <v>196470</v>
          </cell>
          <cell r="DG270">
            <v>60</v>
          </cell>
          <cell r="DH270">
            <v>0</v>
          </cell>
          <cell r="DI270">
            <v>223</v>
          </cell>
          <cell r="DJ270" t="str">
            <v>No Guar</v>
          </cell>
          <cell r="DK270">
            <v>548.4</v>
          </cell>
          <cell r="DL270">
            <v>562.4</v>
          </cell>
          <cell r="DM270">
            <v>554</v>
          </cell>
          <cell r="DN270">
            <v>552.4</v>
          </cell>
          <cell r="DO270">
            <v>567.20000000000005</v>
          </cell>
          <cell r="DP270">
            <v>535.4</v>
          </cell>
          <cell r="DQ270">
            <v>534.6</v>
          </cell>
          <cell r="DR270">
            <v>239</v>
          </cell>
          <cell r="DS270">
            <v>522.70000000000005</v>
          </cell>
          <cell r="DT270">
            <v>243</v>
          </cell>
          <cell r="DU270">
            <v>530.6</v>
          </cell>
          <cell r="DV270">
            <v>235</v>
          </cell>
          <cell r="DW270">
            <v>535.79999999999995</v>
          </cell>
          <cell r="DX270">
            <v>235</v>
          </cell>
          <cell r="DY270">
            <v>534.5</v>
          </cell>
          <cell r="DZ270">
            <v>236</v>
          </cell>
          <cell r="EA270">
            <v>536.29999999999995</v>
          </cell>
          <cell r="EB270">
            <v>229</v>
          </cell>
          <cell r="EC270">
            <v>585.5</v>
          </cell>
          <cell r="ED270">
            <v>209</v>
          </cell>
          <cell r="EE270">
            <v>570</v>
          </cell>
          <cell r="EF270">
            <v>207</v>
          </cell>
          <cell r="EG270">
            <v>592.1</v>
          </cell>
          <cell r="EH270">
            <v>199</v>
          </cell>
          <cell r="EI270">
            <v>4620.9153859145417</v>
          </cell>
          <cell r="EJ270">
            <v>138</v>
          </cell>
          <cell r="EK270">
            <v>2916.4718797500423</v>
          </cell>
          <cell r="EL270">
            <v>277</v>
          </cell>
          <cell r="EM270">
            <v>399801</v>
          </cell>
          <cell r="EN270">
            <v>729.03172866520788</v>
          </cell>
          <cell r="EO270">
            <v>341585</v>
          </cell>
          <cell r="EP270">
            <v>607.37019914651501</v>
          </cell>
          <cell r="EQ270">
            <v>678751</v>
          </cell>
          <cell r="ER270">
            <v>1225.1823104693142</v>
          </cell>
          <cell r="ES270">
            <v>878054</v>
          </cell>
          <cell r="ET270">
            <v>1589.5257060101376</v>
          </cell>
          <cell r="EU270">
            <v>941613</v>
          </cell>
          <cell r="EV270">
            <v>1660.1075458392099</v>
          </cell>
          <cell r="EW270">
            <v>1074337</v>
          </cell>
          <cell r="EX270">
            <v>2006.6062756817335</v>
          </cell>
          <cell r="EY270">
            <v>1265523</v>
          </cell>
          <cell r="EZ270">
            <v>2367.2334455667788</v>
          </cell>
          <cell r="FA270">
            <v>1277968</v>
          </cell>
          <cell r="FB270">
            <v>2390.512532734755</v>
          </cell>
          <cell r="FC270">
            <v>1151159</v>
          </cell>
          <cell r="FD270">
            <v>2202.3321216759132</v>
          </cell>
          <cell r="FE270">
            <v>1024895</v>
          </cell>
          <cell r="FF270">
            <v>1931.577459479834</v>
          </cell>
          <cell r="FG270">
            <v>1485617</v>
          </cell>
          <cell r="FH270">
            <v>2772.7081000373278</v>
          </cell>
          <cell r="FI270">
            <v>1594250</v>
          </cell>
          <cell r="FJ270">
            <v>2982.6941066417212</v>
          </cell>
          <cell r="FK270">
            <v>1848334</v>
          </cell>
          <cell r="FL270">
            <v>3242.6912280701754</v>
          </cell>
          <cell r="FM270">
            <v>2263216</v>
          </cell>
          <cell r="FN270">
            <v>3822.354332038507</v>
          </cell>
          <cell r="FO270">
            <v>0.11116941141532932</v>
          </cell>
          <cell r="FP270">
            <v>9.1045849835451928E-2</v>
          </cell>
          <cell r="FQ270">
            <v>0.16552298479873287</v>
          </cell>
          <cell r="FR270">
            <v>0.19640537634480759</v>
          </cell>
          <cell r="FS270">
            <v>0.19470028026031913</v>
          </cell>
          <cell r="FT270">
            <v>0.21308211282589948</v>
          </cell>
          <cell r="FU270">
            <v>0.24075456493178143</v>
          </cell>
          <cell r="FV270">
            <v>0.30235368601557894</v>
          </cell>
          <cell r="FW270">
            <v>0.2592831259955457</v>
          </cell>
          <cell r="FX270">
            <v>0.22587700497399063</v>
          </cell>
          <cell r="FY270">
            <v>0.32432916850777105</v>
          </cell>
          <cell r="FZ270">
            <v>0.32136076206885383</v>
          </cell>
          <cell r="GA270">
            <v>0.32132063952113799</v>
          </cell>
          <cell r="GB270">
            <v>0.38519654069468945</v>
          </cell>
          <cell r="GC270">
            <v>3196521</v>
          </cell>
          <cell r="GD270">
            <v>3410206</v>
          </cell>
          <cell r="GE270">
            <v>3421894</v>
          </cell>
          <cell r="GF270">
            <v>3592567</v>
          </cell>
          <cell r="GG270">
            <v>3894605</v>
          </cell>
          <cell r="GH270">
            <v>3967555</v>
          </cell>
          <cell r="GI270">
            <v>3990963</v>
          </cell>
          <cell r="GJ270">
            <v>4226732</v>
          </cell>
          <cell r="GK270">
            <v>4439776</v>
          </cell>
          <cell r="GL270">
            <v>4537403</v>
          </cell>
          <cell r="GM270">
            <v>4580584</v>
          </cell>
          <cell r="GN270">
            <v>4960935.46</v>
          </cell>
          <cell r="GO270">
            <v>5466105</v>
          </cell>
          <cell r="GP270">
            <v>5875483.71</v>
          </cell>
          <cell r="GQ270">
            <v>0.34253191394918314</v>
          </cell>
          <cell r="GR270">
            <v>0.34699555476276339</v>
          </cell>
          <cell r="GS270">
            <v>0.30839136811737228</v>
          </cell>
          <cell r="GT270">
            <v>0.22917045777849857</v>
          </cell>
          <cell r="GU270">
            <v>0.20910583001864594</v>
          </cell>
          <cell r="GV270">
            <v>0.23585624457701554</v>
          </cell>
          <cell r="GW270">
            <v>0.23427836546714501</v>
          </cell>
          <cell r="GX270">
            <v>0.21932481386993388</v>
          </cell>
          <cell r="GY270">
            <v>0.21875554424767277</v>
          </cell>
          <cell r="GZ270">
            <v>12.862334330910647</v>
          </cell>
          <cell r="HA270">
            <v>13.048311244121418</v>
          </cell>
          <cell r="HB270">
            <v>13.215351812366738</v>
          </cell>
          <cell r="HC270">
            <v>13.336842105263157</v>
          </cell>
          <cell r="HD270">
            <v>13.666096622488242</v>
          </cell>
          <cell r="HE270">
            <v>15.151192504258944</v>
          </cell>
          <cell r="HF270">
            <v>14.29156429156429</v>
          </cell>
          <cell r="HG270">
            <v>11.176470588235293</v>
          </cell>
          <cell r="HH270">
            <v>5607</v>
          </cell>
          <cell r="HI270" t="str">
            <v>Y</v>
          </cell>
        </row>
        <row r="271">
          <cell r="A271">
            <v>266</v>
          </cell>
          <cell r="B271">
            <v>5625</v>
          </cell>
          <cell r="C271" t="str">
            <v>Rockwell City-Lytton</v>
          </cell>
          <cell r="D271">
            <v>11.067704609784899</v>
          </cell>
          <cell r="E271">
            <v>261</v>
          </cell>
          <cell r="F271">
            <v>5.4</v>
          </cell>
          <cell r="G271">
            <v>1</v>
          </cell>
          <cell r="H271">
            <v>4.0637030278368131</v>
          </cell>
          <cell r="I271">
            <v>237</v>
          </cell>
          <cell r="J271">
            <v>0.14047007569065809</v>
          </cell>
          <cell r="K271">
            <v>249</v>
          </cell>
          <cell r="L271">
            <v>1.4635316040607871</v>
          </cell>
          <cell r="M271">
            <v>208</v>
          </cell>
          <cell r="N271">
            <v>0</v>
          </cell>
          <cell r="O271">
            <v>6</v>
          </cell>
          <cell r="P271">
            <v>1.2824678186017271</v>
          </cell>
          <cell r="Q271">
            <v>48</v>
          </cell>
          <cell r="R271">
            <v>0</v>
          </cell>
          <cell r="S271">
            <v>8</v>
          </cell>
          <cell r="T271">
            <v>12.350172428386626</v>
          </cell>
          <cell r="U271">
            <v>205</v>
          </cell>
          <cell r="V271">
            <v>0.90361999999999998</v>
          </cell>
          <cell r="W271">
            <v>159</v>
          </cell>
          <cell r="X271">
            <v>0</v>
          </cell>
          <cell r="Y271">
            <v>1</v>
          </cell>
          <cell r="Z271">
            <v>0</v>
          </cell>
          <cell r="AA271">
            <v>249</v>
          </cell>
          <cell r="AB271">
            <v>0.33</v>
          </cell>
          <cell r="AC271">
            <v>1</v>
          </cell>
          <cell r="AD271">
            <v>0.33</v>
          </cell>
          <cell r="AE271">
            <v>244</v>
          </cell>
          <cell r="AF271">
            <v>0</v>
          </cell>
          <cell r="AG271">
            <v>19</v>
          </cell>
          <cell r="AH271">
            <v>0</v>
          </cell>
          <cell r="AI271">
            <v>184</v>
          </cell>
          <cell r="AJ271">
            <v>1.2336199999999999</v>
          </cell>
          <cell r="AK271">
            <v>303</v>
          </cell>
          <cell r="AL271">
            <v>13.58379</v>
          </cell>
          <cell r="AM271">
            <v>275</v>
          </cell>
          <cell r="AN271">
            <v>2555574</v>
          </cell>
          <cell r="AO271">
            <v>197</v>
          </cell>
          <cell r="AP271">
            <v>188132596</v>
          </cell>
          <cell r="AQ271">
            <v>178</v>
          </cell>
          <cell r="AR271">
            <v>0</v>
          </cell>
          <cell r="AS271">
            <v>9.0941294071327394E-2</v>
          </cell>
          <cell r="AT271">
            <v>0</v>
          </cell>
          <cell r="AU271">
            <v>0</v>
          </cell>
          <cell r="AV271">
            <v>0</v>
          </cell>
          <cell r="AW271">
            <v>284</v>
          </cell>
          <cell r="AX271">
            <v>0</v>
          </cell>
          <cell r="AY271">
            <v>89</v>
          </cell>
          <cell r="AZ271">
            <v>0</v>
          </cell>
          <cell r="BA271">
            <v>2012</v>
          </cell>
          <cell r="BB271">
            <v>62146</v>
          </cell>
          <cell r="BC271">
            <v>262</v>
          </cell>
          <cell r="BD271">
            <v>188194742</v>
          </cell>
          <cell r="BE271">
            <v>185</v>
          </cell>
          <cell r="BF271">
            <v>492.1</v>
          </cell>
          <cell r="BG271">
            <v>240</v>
          </cell>
          <cell r="BH271">
            <v>382305.62080877868</v>
          </cell>
          <cell r="BI271">
            <v>63</v>
          </cell>
          <cell r="BJ271">
            <v>126.28733997155049</v>
          </cell>
          <cell r="BK271">
            <v>262</v>
          </cell>
          <cell r="BL271">
            <v>382431.90814875026</v>
          </cell>
          <cell r="BM271">
            <v>73</v>
          </cell>
          <cell r="BN271">
            <v>3.3022176570692924E-4</v>
          </cell>
          <cell r="BO271">
            <v>263</v>
          </cell>
          <cell r="BP271">
            <v>1015916</v>
          </cell>
          <cell r="BQ271">
            <v>182</v>
          </cell>
          <cell r="BR271">
            <v>764515</v>
          </cell>
          <cell r="BS271">
            <v>191</v>
          </cell>
          <cell r="BT271">
            <v>26427</v>
          </cell>
          <cell r="BU271">
            <v>252</v>
          </cell>
          <cell r="BV271">
            <v>275338</v>
          </cell>
          <cell r="BW271">
            <v>203</v>
          </cell>
          <cell r="BX271">
            <v>0</v>
          </cell>
          <cell r="BY271">
            <v>6</v>
          </cell>
          <cell r="BZ271">
            <v>2082196</v>
          </cell>
          <cell r="CA271">
            <v>192</v>
          </cell>
          <cell r="CB271">
            <v>241274</v>
          </cell>
          <cell r="CC271">
            <v>61</v>
          </cell>
          <cell r="CD271">
            <v>170000</v>
          </cell>
          <cell r="CE271">
            <v>173</v>
          </cell>
          <cell r="CF271">
            <v>0</v>
          </cell>
          <cell r="CG271">
            <v>2</v>
          </cell>
          <cell r="CH271">
            <v>0</v>
          </cell>
          <cell r="CI271">
            <v>249</v>
          </cell>
          <cell r="CJ271">
            <v>62104</v>
          </cell>
          <cell r="CK271">
            <v>172</v>
          </cell>
          <cell r="CL271">
            <v>62104</v>
          </cell>
          <cell r="CM271">
            <v>275</v>
          </cell>
          <cell r="CN271">
            <v>0</v>
          </cell>
          <cell r="CO271">
            <v>19</v>
          </cell>
          <cell r="CP271">
            <v>0</v>
          </cell>
          <cell r="CQ271">
            <v>185</v>
          </cell>
          <cell r="CR271">
            <v>2555574</v>
          </cell>
          <cell r="CS271">
            <v>197</v>
          </cell>
          <cell r="CT271">
            <v>492.1</v>
          </cell>
          <cell r="CU271">
            <v>240</v>
          </cell>
          <cell r="CV271">
            <v>5788</v>
          </cell>
          <cell r="CW271">
            <v>143</v>
          </cell>
          <cell r="CX271">
            <v>2890096</v>
          </cell>
          <cell r="CY271">
            <v>239</v>
          </cell>
          <cell r="CZ271">
            <v>459.1</v>
          </cell>
          <cell r="DA271">
            <v>252</v>
          </cell>
          <cell r="DB271">
            <v>5903</v>
          </cell>
          <cell r="DC271">
            <v>143</v>
          </cell>
          <cell r="DD271">
            <v>2876758</v>
          </cell>
          <cell r="DE271">
            <v>242</v>
          </cell>
          <cell r="DF271">
            <v>-13338</v>
          </cell>
          <cell r="DG271">
            <v>292</v>
          </cell>
          <cell r="DH271">
            <v>166691</v>
          </cell>
          <cell r="DI271">
            <v>38</v>
          </cell>
          <cell r="DJ271" t="str">
            <v>101</v>
          </cell>
          <cell r="DK271">
            <v>688.5</v>
          </cell>
          <cell r="DL271">
            <v>678.9</v>
          </cell>
          <cell r="DM271">
            <v>632.4</v>
          </cell>
          <cell r="DN271">
            <v>612.4</v>
          </cell>
          <cell r="DO271">
            <v>589.20000000000005</v>
          </cell>
          <cell r="DP271">
            <v>578.5</v>
          </cell>
          <cell r="DQ271">
            <v>548.5</v>
          </cell>
          <cell r="DR271">
            <v>234</v>
          </cell>
          <cell r="DS271">
            <v>548.79999999999995</v>
          </cell>
          <cell r="DT271">
            <v>230</v>
          </cell>
          <cell r="DU271">
            <v>559.29999999999995</v>
          </cell>
          <cell r="DV271">
            <v>223</v>
          </cell>
          <cell r="DW271">
            <v>548.29999999999995</v>
          </cell>
          <cell r="DX271">
            <v>229</v>
          </cell>
          <cell r="DY271">
            <v>526.29999999999995</v>
          </cell>
          <cell r="DZ271">
            <v>237</v>
          </cell>
          <cell r="EA271">
            <v>508</v>
          </cell>
          <cell r="EB271">
            <v>242</v>
          </cell>
          <cell r="EC271">
            <v>514.1</v>
          </cell>
          <cell r="ED271">
            <v>234</v>
          </cell>
          <cell r="EE271">
            <v>492.1</v>
          </cell>
          <cell r="EF271">
            <v>238</v>
          </cell>
          <cell r="EG271">
            <v>459.1</v>
          </cell>
          <cell r="EH271">
            <v>251</v>
          </cell>
          <cell r="EI271">
            <v>5566.486604225659</v>
          </cell>
          <cell r="EJ271">
            <v>60</v>
          </cell>
          <cell r="EK271">
            <v>4535.3866260074055</v>
          </cell>
          <cell r="EL271">
            <v>56</v>
          </cell>
          <cell r="EM271">
            <v>289862</v>
          </cell>
          <cell r="EN271">
            <v>421.00508351488742</v>
          </cell>
          <cell r="EO271">
            <v>65079</v>
          </cell>
          <cell r="EP271">
            <v>95.859478568272209</v>
          </cell>
          <cell r="EQ271">
            <v>-24665</v>
          </cell>
          <cell r="ER271">
            <v>-39.002213788741301</v>
          </cell>
          <cell r="ES271">
            <v>82025</v>
          </cell>
          <cell r="ET271">
            <v>133.9402351404311</v>
          </cell>
          <cell r="EU271">
            <v>122035</v>
          </cell>
          <cell r="EV271">
            <v>207.11982348947726</v>
          </cell>
          <cell r="EW271">
            <v>137362</v>
          </cell>
          <cell r="EX271">
            <v>237.44511668107174</v>
          </cell>
          <cell r="EY271">
            <v>168817</v>
          </cell>
          <cell r="EZ271">
            <v>307.77939835916135</v>
          </cell>
          <cell r="FA271">
            <v>228679</v>
          </cell>
          <cell r="FB271">
            <v>416.91704649042845</v>
          </cell>
          <cell r="FC271">
            <v>40985</v>
          </cell>
          <cell r="FD271">
            <v>74.681122448979593</v>
          </cell>
          <cell r="FE271">
            <v>-193357</v>
          </cell>
          <cell r="FF271">
            <v>-345.71249776506352</v>
          </cell>
          <cell r="FG271">
            <v>123155</v>
          </cell>
          <cell r="FH271">
            <v>224.61243844610615</v>
          </cell>
          <cell r="FI271">
            <v>-212815</v>
          </cell>
          <cell r="FJ271">
            <v>-404.36063081892462</v>
          </cell>
          <cell r="FK271">
            <v>-351166</v>
          </cell>
          <cell r="FL271">
            <v>-713.60699044909563</v>
          </cell>
          <cell r="FM271">
            <v>54176</v>
          </cell>
          <cell r="FN271">
            <v>118.00479198431714</v>
          </cell>
          <cell r="FO271">
            <v>7.613927723084625E-2</v>
          </cell>
          <cell r="FP271">
            <v>1.6671055651646432E-2</v>
          </cell>
          <cell r="FQ271">
            <v>-6.5411078061551383E-3</v>
          </cell>
          <cell r="FR271">
            <v>2.15946244720473E-2</v>
          </cell>
          <cell r="FS271">
            <v>3.2774253914728664E-2</v>
          </cell>
          <cell r="FT271">
            <v>3.5999774611565311E-2</v>
          </cell>
          <cell r="FU271">
            <v>4.2528690749555675E-2</v>
          </cell>
          <cell r="FV271">
            <v>5.9977569948346889E-2</v>
          </cell>
          <cell r="FW271">
            <v>1.0363822383024218E-2</v>
          </cell>
          <cell r="FX271">
            <v>-4.7517541042143473E-2</v>
          </cell>
          <cell r="FY271">
            <v>2.954906336991046E-2</v>
          </cell>
          <cell r="FZ271">
            <v>-4.9484268312480512E-2</v>
          </cell>
          <cell r="GA271">
            <v>-7.7512662142302485E-2</v>
          </cell>
          <cell r="GB271">
            <v>1.1119306692181087E-2</v>
          </cell>
          <cell r="GC271">
            <v>3517135</v>
          </cell>
          <cell r="GD271">
            <v>3838633</v>
          </cell>
          <cell r="GE271">
            <v>3795433</v>
          </cell>
          <cell r="GF271">
            <v>3716374</v>
          </cell>
          <cell r="GG271">
            <v>3601467</v>
          </cell>
          <cell r="GH271">
            <v>3678273</v>
          </cell>
          <cell r="GI271">
            <v>3800668</v>
          </cell>
          <cell r="GJ271">
            <v>3812742</v>
          </cell>
          <cell r="GK271">
            <v>3954622</v>
          </cell>
          <cell r="GL271">
            <v>4069171</v>
          </cell>
          <cell r="GM271">
            <v>4167814</v>
          </cell>
          <cell r="GN271">
            <v>4300659.7300000004</v>
          </cell>
          <cell r="GO271">
            <v>4662776</v>
          </cell>
          <cell r="GP271">
            <v>4872246.22</v>
          </cell>
          <cell r="GQ271">
            <v>0.20511509267774022</v>
          </cell>
          <cell r="GR271">
            <v>0.20186367453993367</v>
          </cell>
          <cell r="GS271">
            <v>0.1974314232357596</v>
          </cell>
          <cell r="GT271">
            <v>0.14790810203949176</v>
          </cell>
          <cell r="GU271">
            <v>7.7810780163897947E-2</v>
          </cell>
          <cell r="GV271">
            <v>2.1292807828346753E-2</v>
          </cell>
          <cell r="GW271">
            <v>-8.6520798744076765E-3</v>
          </cell>
          <cell r="GX271">
            <v>-5.3104548521927628E-2</v>
          </cell>
          <cell r="GY271">
            <v>-0.10070490777010309</v>
          </cell>
          <cell r="GZ271">
            <v>10.541388779913692</v>
          </cell>
          <cell r="HA271">
            <v>10.760222310440652</v>
          </cell>
          <cell r="HB271">
            <v>10.310229727076379</v>
          </cell>
          <cell r="HC271">
            <v>10.185619382571316</v>
          </cell>
          <cell r="HD271">
            <v>9.5626055941430437</v>
          </cell>
          <cell r="HE271">
            <v>9.506976744186046</v>
          </cell>
          <cell r="HF271">
            <v>9.5141776937618161</v>
          </cell>
          <cell r="HG271">
            <v>10.470212765957447</v>
          </cell>
          <cell r="HH271">
            <v>5625</v>
          </cell>
          <cell r="HI271" t="str">
            <v>Y</v>
          </cell>
        </row>
        <row r="272">
          <cell r="A272">
            <v>267</v>
          </cell>
          <cell r="B272">
            <v>5616</v>
          </cell>
          <cell r="C272" t="str">
            <v>Rockwell-Swaledale</v>
          </cell>
          <cell r="D272">
            <v>11.248220898535838</v>
          </cell>
          <cell r="E272">
            <v>250</v>
          </cell>
          <cell r="F272">
            <v>5.4</v>
          </cell>
          <cell r="G272">
            <v>1</v>
          </cell>
          <cell r="H272">
            <v>3.6128891952211761</v>
          </cell>
          <cell r="I272">
            <v>288</v>
          </cell>
          <cell r="J272">
            <v>0.70929927760277611</v>
          </cell>
          <cell r="K272">
            <v>111</v>
          </cell>
          <cell r="L272">
            <v>1.5260311480266269</v>
          </cell>
          <cell r="M272">
            <v>194</v>
          </cell>
          <cell r="N272">
            <v>0</v>
          </cell>
          <cell r="O272">
            <v>6</v>
          </cell>
          <cell r="P272">
            <v>0.3472912420328213</v>
          </cell>
          <cell r="Q272">
            <v>169</v>
          </cell>
          <cell r="R272">
            <v>0</v>
          </cell>
          <cell r="S272">
            <v>8</v>
          </cell>
          <cell r="T272">
            <v>11.595512140568658</v>
          </cell>
          <cell r="U272">
            <v>256</v>
          </cell>
          <cell r="V272">
            <v>1.17065</v>
          </cell>
          <cell r="W272">
            <v>83</v>
          </cell>
          <cell r="X272">
            <v>0</v>
          </cell>
          <cell r="Y272">
            <v>1</v>
          </cell>
          <cell r="Z272">
            <v>0.67</v>
          </cell>
          <cell r="AA272">
            <v>81</v>
          </cell>
          <cell r="AB272">
            <v>0.33</v>
          </cell>
          <cell r="AC272">
            <v>1</v>
          </cell>
          <cell r="AD272">
            <v>1</v>
          </cell>
          <cell r="AE272">
            <v>78</v>
          </cell>
          <cell r="AF272">
            <v>0</v>
          </cell>
          <cell r="AG272">
            <v>19</v>
          </cell>
          <cell r="AH272">
            <v>0</v>
          </cell>
          <cell r="AI272">
            <v>184</v>
          </cell>
          <cell r="AJ272">
            <v>2.1706500000000002</v>
          </cell>
          <cell r="AK272">
            <v>188</v>
          </cell>
          <cell r="AL272">
            <v>13.766159999999999</v>
          </cell>
          <cell r="AM272">
            <v>261</v>
          </cell>
          <cell r="AN272">
            <v>1646313</v>
          </cell>
          <cell r="AO272">
            <v>289</v>
          </cell>
          <cell r="AP272">
            <v>119591268</v>
          </cell>
          <cell r="AQ272">
            <v>272</v>
          </cell>
          <cell r="AR272">
            <v>0.08</v>
          </cell>
          <cell r="AS272">
            <v>8.5323603750928859E-2</v>
          </cell>
          <cell r="AT272">
            <v>0</v>
          </cell>
          <cell r="AU272">
            <v>0.08</v>
          </cell>
          <cell r="AV272">
            <v>120379</v>
          </cell>
          <cell r="AW272">
            <v>210</v>
          </cell>
          <cell r="AX272">
            <v>0</v>
          </cell>
          <cell r="AY272">
            <v>89</v>
          </cell>
          <cell r="AZ272">
            <v>2019</v>
          </cell>
          <cell r="BA272">
            <v>2011</v>
          </cell>
          <cell r="BB272">
            <v>0</v>
          </cell>
          <cell r="BC272">
            <v>267</v>
          </cell>
          <cell r="BD272">
            <v>119591268</v>
          </cell>
          <cell r="BE272">
            <v>275</v>
          </cell>
          <cell r="BF272">
            <v>313.60000000000002</v>
          </cell>
          <cell r="BG272">
            <v>304</v>
          </cell>
          <cell r="BH272">
            <v>381349.70663265302</v>
          </cell>
          <cell r="BI272">
            <v>64</v>
          </cell>
          <cell r="BJ272">
            <v>0</v>
          </cell>
          <cell r="BK272">
            <v>267</v>
          </cell>
          <cell r="BL272">
            <v>381349.70663265302</v>
          </cell>
          <cell r="BM272">
            <v>75</v>
          </cell>
          <cell r="BN272">
            <v>0</v>
          </cell>
          <cell r="BO272">
            <v>267</v>
          </cell>
          <cell r="BP272">
            <v>645793</v>
          </cell>
          <cell r="BQ272">
            <v>274</v>
          </cell>
          <cell r="BR272">
            <v>432070</v>
          </cell>
          <cell r="BS272">
            <v>301</v>
          </cell>
          <cell r="BT272">
            <v>84826</v>
          </cell>
          <cell r="BU272">
            <v>160</v>
          </cell>
          <cell r="BV272">
            <v>182500</v>
          </cell>
          <cell r="BW272">
            <v>250</v>
          </cell>
          <cell r="BX272">
            <v>0</v>
          </cell>
          <cell r="BY272">
            <v>6</v>
          </cell>
          <cell r="BZ272">
            <v>1345189</v>
          </cell>
          <cell r="CA272">
            <v>285</v>
          </cell>
          <cell r="CB272">
            <v>41533</v>
          </cell>
          <cell r="CC272">
            <v>198</v>
          </cell>
          <cell r="CD272">
            <v>140000</v>
          </cell>
          <cell r="CE272">
            <v>201</v>
          </cell>
          <cell r="CF272">
            <v>0</v>
          </cell>
          <cell r="CG272">
            <v>2</v>
          </cell>
          <cell r="CH272">
            <v>80126</v>
          </cell>
          <cell r="CI272">
            <v>167</v>
          </cell>
          <cell r="CJ272">
            <v>39465</v>
          </cell>
          <cell r="CK272">
            <v>256</v>
          </cell>
          <cell r="CL272">
            <v>119591</v>
          </cell>
          <cell r="CM272">
            <v>195</v>
          </cell>
          <cell r="CN272">
            <v>0</v>
          </cell>
          <cell r="CO272">
            <v>19</v>
          </cell>
          <cell r="CP272">
            <v>0</v>
          </cell>
          <cell r="CQ272">
            <v>185</v>
          </cell>
          <cell r="CR272">
            <v>1646313</v>
          </cell>
          <cell r="CS272">
            <v>289</v>
          </cell>
          <cell r="CT272">
            <v>313.60000000000002</v>
          </cell>
          <cell r="CU272">
            <v>304</v>
          </cell>
          <cell r="CV272">
            <v>5810</v>
          </cell>
          <cell r="CW272">
            <v>109</v>
          </cell>
          <cell r="CX272">
            <v>1915480</v>
          </cell>
          <cell r="CY272">
            <v>302</v>
          </cell>
          <cell r="CZ272">
            <v>328.2</v>
          </cell>
          <cell r="DA272">
            <v>301</v>
          </cell>
          <cell r="DB272">
            <v>5925</v>
          </cell>
          <cell r="DC272">
            <v>109</v>
          </cell>
          <cell r="DD272">
            <v>1977912</v>
          </cell>
          <cell r="DE272">
            <v>302</v>
          </cell>
          <cell r="DF272">
            <v>62432</v>
          </cell>
          <cell r="DG272">
            <v>149</v>
          </cell>
          <cell r="DH272">
            <v>33327</v>
          </cell>
          <cell r="DI272">
            <v>175</v>
          </cell>
          <cell r="DJ272" t="str">
            <v>Scale down</v>
          </cell>
          <cell r="DK272">
            <v>446</v>
          </cell>
          <cell r="DL272">
            <v>450.1</v>
          </cell>
          <cell r="DM272">
            <v>443.5</v>
          </cell>
          <cell r="DN272">
            <v>472.2</v>
          </cell>
          <cell r="DO272">
            <v>463.3</v>
          </cell>
          <cell r="DP272">
            <v>451.4</v>
          </cell>
          <cell r="DQ272">
            <v>444.9</v>
          </cell>
          <cell r="DR272">
            <v>276</v>
          </cell>
          <cell r="DS272">
            <v>433.1</v>
          </cell>
          <cell r="DT272">
            <v>281</v>
          </cell>
          <cell r="DU272">
            <v>411.3</v>
          </cell>
          <cell r="DV272">
            <v>281</v>
          </cell>
          <cell r="DW272">
            <v>391.4</v>
          </cell>
          <cell r="DX272">
            <v>285</v>
          </cell>
          <cell r="DY272">
            <v>378.3</v>
          </cell>
          <cell r="DZ272">
            <v>286</v>
          </cell>
          <cell r="EA272">
            <v>357.6</v>
          </cell>
          <cell r="EB272">
            <v>291</v>
          </cell>
          <cell r="EC272">
            <v>319.5</v>
          </cell>
          <cell r="ED272">
            <v>304</v>
          </cell>
          <cell r="EE272">
            <v>313.60000000000002</v>
          </cell>
          <cell r="EF272">
            <v>304</v>
          </cell>
          <cell r="EG272">
            <v>328.2</v>
          </cell>
          <cell r="EH272">
            <v>300</v>
          </cell>
          <cell r="EI272">
            <v>5016.188299817185</v>
          </cell>
          <cell r="EJ272">
            <v>95</v>
          </cell>
          <cell r="EK272">
            <v>4098.6867763558803</v>
          </cell>
          <cell r="EL272">
            <v>86</v>
          </cell>
          <cell r="EM272">
            <v>498757</v>
          </cell>
          <cell r="EN272">
            <v>1118.2892376681614</v>
          </cell>
          <cell r="EO272">
            <v>580703</v>
          </cell>
          <cell r="EP272">
            <v>1290.1644079093535</v>
          </cell>
          <cell r="EQ272">
            <v>546556</v>
          </cell>
          <cell r="ER272">
            <v>1232.3697857948139</v>
          </cell>
          <cell r="ES272">
            <v>572027</v>
          </cell>
          <cell r="ET272">
            <v>1211.4083015671326</v>
          </cell>
          <cell r="EU272">
            <v>638330</v>
          </cell>
          <cell r="EV272">
            <v>1377.7897690481329</v>
          </cell>
          <cell r="EW272">
            <v>636227</v>
          </cell>
          <cell r="EX272">
            <v>1409.4528134692071</v>
          </cell>
          <cell r="EY272">
            <v>543391</v>
          </cell>
          <cell r="EZ272">
            <v>1221.3778377163408</v>
          </cell>
          <cell r="FA272">
            <v>470187</v>
          </cell>
          <cell r="FB272">
            <v>1056.8374915711397</v>
          </cell>
          <cell r="FC272">
            <v>388987</v>
          </cell>
          <cell r="FD272">
            <v>898.14592472870004</v>
          </cell>
          <cell r="FE272">
            <v>284952</v>
          </cell>
          <cell r="FF272">
            <v>692.80816921954772</v>
          </cell>
          <cell r="FG272">
            <v>447236</v>
          </cell>
          <cell r="FH272">
            <v>1142.6571282575371</v>
          </cell>
          <cell r="FI272">
            <v>370929</v>
          </cell>
          <cell r="FJ272">
            <v>980.51546391752572</v>
          </cell>
          <cell r="FK272">
            <v>372222</v>
          </cell>
          <cell r="FL272">
            <v>1186.9323979591836</v>
          </cell>
          <cell r="FM272">
            <v>249811</v>
          </cell>
          <cell r="FN272">
            <v>761.15478366849482</v>
          </cell>
          <cell r="FO272">
            <v>0.18083833116934678</v>
          </cell>
          <cell r="FP272">
            <v>0.19387955424292544</v>
          </cell>
          <cell r="FQ272">
            <v>0.16922506268271492</v>
          </cell>
          <cell r="FR272">
            <v>0.17617694968937958</v>
          </cell>
          <cell r="FS272">
            <v>0.17742113010530811</v>
          </cell>
          <cell r="FT272">
            <v>0.17438305908407553</v>
          </cell>
          <cell r="FU272">
            <v>0.14761490940711558</v>
          </cell>
          <cell r="FV272">
            <v>0.14590132242632353</v>
          </cell>
          <cell r="FW272">
            <v>0.12273171433538556</v>
          </cell>
          <cell r="FX272">
            <v>8.6583574972584842E-2</v>
          </cell>
          <cell r="FY272">
            <v>0.13776125788821475</v>
          </cell>
          <cell r="FZ272">
            <v>0.11448572919948602</v>
          </cell>
          <cell r="GA272">
            <v>0.11318844123002594</v>
          </cell>
          <cell r="GB272">
            <v>5.9729867239502354E-2</v>
          </cell>
          <cell r="GC272">
            <v>2259270</v>
          </cell>
          <cell r="GD272">
            <v>2414471</v>
          </cell>
          <cell r="GE272">
            <v>2683202</v>
          </cell>
          <cell r="GF272">
            <v>2674862</v>
          </cell>
          <cell r="GG272">
            <v>2959494</v>
          </cell>
          <cell r="GH272">
            <v>3012218</v>
          </cell>
          <cell r="GI272">
            <v>3137748</v>
          </cell>
          <cell r="GJ272">
            <v>3222637</v>
          </cell>
          <cell r="GK272">
            <v>3169409</v>
          </cell>
          <cell r="GL272">
            <v>3291063</v>
          </cell>
          <cell r="GM272">
            <v>3246457</v>
          </cell>
          <cell r="GN272">
            <v>3239958.4</v>
          </cell>
          <cell r="GO272">
            <v>3287223</v>
          </cell>
          <cell r="GP272">
            <v>4182346.48</v>
          </cell>
          <cell r="GQ272">
            <v>0.16301783081075671</v>
          </cell>
          <cell r="GR272">
            <v>0.10843964516288632</v>
          </cell>
          <cell r="GS272">
            <v>8.7444933632430194E-2</v>
          </cell>
          <cell r="GT272">
            <v>9.2069907543593288E-2</v>
          </cell>
          <cell r="GU272">
            <v>7.3676226426032776E-2</v>
          </cell>
          <cell r="GV272">
            <v>6.8387170165251962E-2</v>
          </cell>
          <cell r="GW272">
            <v>9.647744842917895E-2</v>
          </cell>
          <cell r="GX272">
            <v>0.13514874943271943</v>
          </cell>
          <cell r="GY272">
            <v>8.5158894465733923E-2</v>
          </cell>
          <cell r="GZ272">
            <v>12.147826086956522</v>
          </cell>
          <cell r="HA272">
            <v>11.150916784203103</v>
          </cell>
          <cell r="HB272">
            <v>11.375186846038863</v>
          </cell>
          <cell r="HC272">
            <v>11.914614121510674</v>
          </cell>
          <cell r="HD272">
            <v>11.25320512820513</v>
          </cell>
          <cell r="HE272">
            <v>9.8706624605678233</v>
          </cell>
          <cell r="HF272">
            <v>9.8232044198895032</v>
          </cell>
          <cell r="HG272">
            <v>8.0410256410256409</v>
          </cell>
          <cell r="HH272">
            <v>5616</v>
          </cell>
          <cell r="HI272" t="str">
            <v>Y</v>
          </cell>
        </row>
        <row r="273">
          <cell r="A273">
            <v>268</v>
          </cell>
          <cell r="B273">
            <v>5643</v>
          </cell>
          <cell r="C273" t="str">
            <v>Roland-Story</v>
          </cell>
          <cell r="D273">
            <v>12.266833247449719</v>
          </cell>
          <cell r="E273">
            <v>174</v>
          </cell>
          <cell r="F273">
            <v>5.4</v>
          </cell>
          <cell r="G273">
            <v>1</v>
          </cell>
          <cell r="H273">
            <v>4.6659097023024403</v>
          </cell>
          <cell r="I273">
            <v>157</v>
          </cell>
          <cell r="J273">
            <v>0.72366272696057665</v>
          </cell>
          <cell r="K273">
            <v>108</v>
          </cell>
          <cell r="L273">
            <v>1.4772589408016252</v>
          </cell>
          <cell r="M273">
            <v>202</v>
          </cell>
          <cell r="N273">
            <v>0</v>
          </cell>
          <cell r="O273">
            <v>6</v>
          </cell>
          <cell r="P273">
            <v>0.43127941665728819</v>
          </cell>
          <cell r="Q273">
            <v>150</v>
          </cell>
          <cell r="R273">
            <v>0</v>
          </cell>
          <cell r="S273">
            <v>8</v>
          </cell>
          <cell r="T273">
            <v>12.698112664107008</v>
          </cell>
          <cell r="U273">
            <v>179</v>
          </cell>
          <cell r="V273">
            <v>0.84414999999999996</v>
          </cell>
          <cell r="W273">
            <v>173</v>
          </cell>
          <cell r="X273">
            <v>0</v>
          </cell>
          <cell r="Y273">
            <v>1</v>
          </cell>
          <cell r="Z273">
            <v>0.87946999999999997</v>
          </cell>
          <cell r="AA273">
            <v>61</v>
          </cell>
          <cell r="AB273">
            <v>0.33</v>
          </cell>
          <cell r="AC273">
            <v>1</v>
          </cell>
          <cell r="AD273">
            <v>1.20947</v>
          </cell>
          <cell r="AE273">
            <v>59</v>
          </cell>
          <cell r="AF273">
            <v>0</v>
          </cell>
          <cell r="AG273">
            <v>19</v>
          </cell>
          <cell r="AH273">
            <v>0</v>
          </cell>
          <cell r="AI273">
            <v>184</v>
          </cell>
          <cell r="AJ273">
            <v>2.05362</v>
          </cell>
          <cell r="AK273">
            <v>203</v>
          </cell>
          <cell r="AL273">
            <v>14.75173</v>
          </cell>
          <cell r="AM273">
            <v>189</v>
          </cell>
          <cell r="AN273">
            <v>3530634</v>
          </cell>
          <cell r="AO273">
            <v>128</v>
          </cell>
          <cell r="AP273">
            <v>236925288</v>
          </cell>
          <cell r="AQ273">
            <v>122</v>
          </cell>
          <cell r="AR273">
            <v>0.06</v>
          </cell>
          <cell r="AS273">
            <v>7.5402671540662436E-2</v>
          </cell>
          <cell r="AT273">
            <v>0.02</v>
          </cell>
          <cell r="AU273">
            <v>0.08</v>
          </cell>
          <cell r="AV273">
            <v>320028</v>
          </cell>
          <cell r="AW273">
            <v>62</v>
          </cell>
          <cell r="AX273">
            <v>106676</v>
          </cell>
          <cell r="AY273">
            <v>38</v>
          </cell>
          <cell r="AZ273">
            <v>2017</v>
          </cell>
          <cell r="BA273">
            <v>2014</v>
          </cell>
          <cell r="BB273">
            <v>29414018</v>
          </cell>
          <cell r="BC273">
            <v>62</v>
          </cell>
          <cell r="BD273">
            <v>266339306</v>
          </cell>
          <cell r="BE273">
            <v>109</v>
          </cell>
          <cell r="BF273">
            <v>992.5</v>
          </cell>
          <cell r="BG273">
            <v>113</v>
          </cell>
          <cell r="BH273">
            <v>238715.65541561713</v>
          </cell>
          <cell r="BI273">
            <v>255</v>
          </cell>
          <cell r="BJ273">
            <v>29636.290176322418</v>
          </cell>
          <cell r="BK273">
            <v>37</v>
          </cell>
          <cell r="BL273">
            <v>268351.94559193956</v>
          </cell>
          <cell r="BM273">
            <v>215</v>
          </cell>
          <cell r="BN273">
            <v>0.11043814163877111</v>
          </cell>
          <cell r="BO273">
            <v>30</v>
          </cell>
          <cell r="BP273">
            <v>1279397</v>
          </cell>
          <cell r="BQ273">
            <v>124</v>
          </cell>
          <cell r="BR273">
            <v>1105472</v>
          </cell>
          <cell r="BS273">
            <v>123</v>
          </cell>
          <cell r="BT273">
            <v>171454</v>
          </cell>
          <cell r="BU273">
            <v>94</v>
          </cell>
          <cell r="BV273">
            <v>350000</v>
          </cell>
          <cell r="BW273">
            <v>163</v>
          </cell>
          <cell r="BX273">
            <v>0</v>
          </cell>
          <cell r="BY273">
            <v>6</v>
          </cell>
          <cell r="BZ273">
            <v>2906323</v>
          </cell>
          <cell r="CA273">
            <v>126</v>
          </cell>
          <cell r="CB273">
            <v>102181</v>
          </cell>
          <cell r="CC273">
            <v>122</v>
          </cell>
          <cell r="CD273">
            <v>200000</v>
          </cell>
          <cell r="CE273">
            <v>128</v>
          </cell>
          <cell r="CF273">
            <v>0</v>
          </cell>
          <cell r="CG273">
            <v>2</v>
          </cell>
          <cell r="CH273">
            <v>234238</v>
          </cell>
          <cell r="CI273">
            <v>67</v>
          </cell>
          <cell r="CJ273">
            <v>87892</v>
          </cell>
          <cell r="CK273">
            <v>98</v>
          </cell>
          <cell r="CL273">
            <v>322130</v>
          </cell>
          <cell r="CM273">
            <v>73</v>
          </cell>
          <cell r="CN273">
            <v>0</v>
          </cell>
          <cell r="CO273">
            <v>19</v>
          </cell>
          <cell r="CP273">
            <v>0</v>
          </cell>
          <cell r="CQ273">
            <v>185</v>
          </cell>
          <cell r="CR273">
            <v>3530634</v>
          </cell>
          <cell r="CS273">
            <v>128</v>
          </cell>
          <cell r="CT273">
            <v>992.5</v>
          </cell>
          <cell r="CU273">
            <v>113</v>
          </cell>
          <cell r="CV273">
            <v>5768</v>
          </cell>
          <cell r="CW273">
            <v>184</v>
          </cell>
          <cell r="CX273">
            <v>5724740</v>
          </cell>
          <cell r="CY273">
            <v>114</v>
          </cell>
          <cell r="CZ273">
            <v>992.5</v>
          </cell>
          <cell r="DA273">
            <v>111</v>
          </cell>
          <cell r="DB273">
            <v>5883</v>
          </cell>
          <cell r="DC273">
            <v>185</v>
          </cell>
          <cell r="DD273">
            <v>5838878</v>
          </cell>
          <cell r="DE273">
            <v>112</v>
          </cell>
          <cell r="DF273">
            <v>114138</v>
          </cell>
          <cell r="DG273">
            <v>93</v>
          </cell>
          <cell r="DH273">
            <v>0</v>
          </cell>
          <cell r="DI273">
            <v>223</v>
          </cell>
          <cell r="DJ273" t="str">
            <v>No Guar</v>
          </cell>
          <cell r="DK273">
            <v>1079.5999999999999</v>
          </cell>
          <cell r="DL273">
            <v>1113</v>
          </cell>
          <cell r="DM273">
            <v>1100.9000000000001</v>
          </cell>
          <cell r="DN273">
            <v>1127.7</v>
          </cell>
          <cell r="DO273">
            <v>1140.8</v>
          </cell>
          <cell r="DP273">
            <v>1136.7</v>
          </cell>
          <cell r="DQ273">
            <v>1123.7</v>
          </cell>
          <cell r="DR273">
            <v>102</v>
          </cell>
          <cell r="DS273">
            <v>1105.0999999999999</v>
          </cell>
          <cell r="DT273">
            <v>101</v>
          </cell>
          <cell r="DU273">
            <v>1080.5</v>
          </cell>
          <cell r="DV273">
            <v>104</v>
          </cell>
          <cell r="DW273">
            <v>1051.9000000000001</v>
          </cell>
          <cell r="DX273">
            <v>104</v>
          </cell>
          <cell r="DY273">
            <v>1035.4000000000001</v>
          </cell>
          <cell r="DZ273">
            <v>111</v>
          </cell>
          <cell r="EA273">
            <v>1013.6</v>
          </cell>
          <cell r="EB273">
            <v>110</v>
          </cell>
          <cell r="EC273">
            <v>995.1</v>
          </cell>
          <cell r="ED273">
            <v>114</v>
          </cell>
          <cell r="EE273">
            <v>992.5</v>
          </cell>
          <cell r="EF273">
            <v>113</v>
          </cell>
          <cell r="EG273">
            <v>992.5</v>
          </cell>
          <cell r="EH273">
            <v>111</v>
          </cell>
          <cell r="EI273">
            <v>3557.313853904282</v>
          </cell>
          <cell r="EJ273">
            <v>289</v>
          </cell>
          <cell r="EK273">
            <v>2928.2851385390427</v>
          </cell>
          <cell r="EL273">
            <v>271</v>
          </cell>
          <cell r="EM273">
            <v>212155</v>
          </cell>
          <cell r="EN273">
            <v>196.5125972582438</v>
          </cell>
          <cell r="EO273">
            <v>355902</v>
          </cell>
          <cell r="EP273">
            <v>319.76819407008088</v>
          </cell>
          <cell r="EQ273">
            <v>405057</v>
          </cell>
          <cell r="ER273">
            <v>367.93260059950944</v>
          </cell>
          <cell r="ES273">
            <v>527066</v>
          </cell>
          <cell r="ET273">
            <v>467.38139576128401</v>
          </cell>
          <cell r="EU273">
            <v>584231</v>
          </cell>
          <cell r="EV273">
            <v>512.12394810659191</v>
          </cell>
          <cell r="EW273">
            <v>617877</v>
          </cell>
          <cell r="EX273">
            <v>543.57086302454468</v>
          </cell>
          <cell r="EY273">
            <v>780721</v>
          </cell>
          <cell r="EZ273">
            <v>694.77707573195687</v>
          </cell>
          <cell r="FA273">
            <v>726892</v>
          </cell>
          <cell r="FB273">
            <v>646.87372074397081</v>
          </cell>
          <cell r="FC273">
            <v>573604</v>
          </cell>
          <cell r="FD273">
            <v>519.05166953216906</v>
          </cell>
          <cell r="FE273">
            <v>491262</v>
          </cell>
          <cell r="FF273">
            <v>454.66173068024062</v>
          </cell>
          <cell r="FG273">
            <v>1064598</v>
          </cell>
          <cell r="FH273">
            <v>1012.0714896853312</v>
          </cell>
          <cell r="FI273">
            <v>1060505</v>
          </cell>
          <cell r="FJ273">
            <v>1024.2466679544136</v>
          </cell>
          <cell r="FK273">
            <v>808723</v>
          </cell>
          <cell r="FL273">
            <v>814.83425692695209</v>
          </cell>
          <cell r="FM273">
            <v>503594</v>
          </cell>
          <cell r="FN273">
            <v>507.39949622166245</v>
          </cell>
          <cell r="FO273">
            <v>4.0003997477064006E-2</v>
          </cell>
          <cell r="FP273">
            <v>6.034325778515208E-2</v>
          </cell>
          <cell r="FQ273">
            <v>6.4386630384210108E-2</v>
          </cell>
          <cell r="FR273">
            <v>8.0122257030417712E-2</v>
          </cell>
          <cell r="FS273">
            <v>8.2617293503785744E-2</v>
          </cell>
          <cell r="FT273">
            <v>8.3154676685973691E-2</v>
          </cell>
          <cell r="FU273">
            <v>9.8262510795747604E-2</v>
          </cell>
          <cell r="FV273">
            <v>0.10232801974449951</v>
          </cell>
          <cell r="FW273">
            <v>7.81549670296251E-2</v>
          </cell>
          <cell r="FX273">
            <v>6.4868440772433866E-2</v>
          </cell>
          <cell r="FY273">
            <v>0.13791860662303337</v>
          </cell>
          <cell r="FZ273">
            <v>0.13302963181626992</v>
          </cell>
          <cell r="GA273">
            <v>9.9100960383168041E-2</v>
          </cell>
          <cell r="GB273">
            <v>5.6812576937270383E-2</v>
          </cell>
          <cell r="GC273">
            <v>5091190</v>
          </cell>
          <cell r="GD273">
            <v>5542056</v>
          </cell>
          <cell r="GE273">
            <v>5885954</v>
          </cell>
          <cell r="GF273">
            <v>6051206</v>
          </cell>
          <cell r="GG273">
            <v>6487303</v>
          </cell>
          <cell r="GH273">
            <v>6812577</v>
          </cell>
          <cell r="GI273">
            <v>7164537</v>
          </cell>
          <cell r="GJ273">
            <v>7103548</v>
          </cell>
          <cell r="GK273">
            <v>7339316</v>
          </cell>
          <cell r="GL273">
            <v>7573205</v>
          </cell>
          <cell r="GM273">
            <v>7719031</v>
          </cell>
          <cell r="GN273">
            <v>7971945.6900000004</v>
          </cell>
          <cell r="GO273">
            <v>8412379</v>
          </cell>
          <cell r="GP273">
            <v>8864128.8100000005</v>
          </cell>
          <cell r="GQ273">
            <v>0.15927982162314674</v>
          </cell>
          <cell r="GR273">
            <v>0.150271901936019</v>
          </cell>
          <cell r="GS273">
            <v>0.15162558712337348</v>
          </cell>
          <cell r="GT273">
            <v>0.12315022306284822</v>
          </cell>
          <cell r="GU273">
            <v>8.2852097710086711E-2</v>
          </cell>
          <cell r="GV273">
            <v>4.7351347919894357E-2</v>
          </cell>
          <cell r="GW273">
            <v>6.6971442780820734E-2</v>
          </cell>
          <cell r="GX273">
            <v>6.996510030227443E-2</v>
          </cell>
          <cell r="GY273">
            <v>2.1275459997784997E-2</v>
          </cell>
          <cell r="GZ273">
            <v>14.71280542407573</v>
          </cell>
          <cell r="HA273">
            <v>14.318211026860299</v>
          </cell>
          <cell r="HB273">
            <v>14.387430389817023</v>
          </cell>
          <cell r="HC273">
            <v>14.234761778014372</v>
          </cell>
          <cell r="HD273">
            <v>14.33585313174946</v>
          </cell>
          <cell r="HE273">
            <v>14.050411106618144</v>
          </cell>
          <cell r="HF273">
            <v>14.179044018363488</v>
          </cell>
          <cell r="HG273">
            <v>14.178571428571429</v>
          </cell>
          <cell r="HH273">
            <v>5643</v>
          </cell>
          <cell r="HI273" t="str">
            <v>Y</v>
          </cell>
        </row>
        <row r="274">
          <cell r="A274">
            <v>269</v>
          </cell>
          <cell r="B274">
            <v>5697</v>
          </cell>
          <cell r="C274" t="str">
            <v>Rudd-Rockford-Marble Rk</v>
          </cell>
          <cell r="D274">
            <v>10.409084917368247</v>
          </cell>
          <cell r="E274">
            <v>295</v>
          </cell>
          <cell r="F274">
            <v>5.4</v>
          </cell>
          <cell r="G274">
            <v>1</v>
          </cell>
          <cell r="H274">
            <v>4.1113805642964385</v>
          </cell>
          <cell r="I274">
            <v>232</v>
          </cell>
          <cell r="J274">
            <v>0</v>
          </cell>
          <cell r="K274">
            <v>272</v>
          </cell>
          <cell r="L274">
            <v>0.89770537240178006</v>
          </cell>
          <cell r="M274">
            <v>265</v>
          </cell>
          <cell r="N274">
            <v>0</v>
          </cell>
          <cell r="O274">
            <v>6</v>
          </cell>
          <cell r="P274">
            <v>1.4525683756119745</v>
          </cell>
          <cell r="Q274">
            <v>37</v>
          </cell>
          <cell r="R274">
            <v>0</v>
          </cell>
          <cell r="S274">
            <v>8</v>
          </cell>
          <cell r="T274">
            <v>11.861653292980222</v>
          </cell>
          <cell r="U274">
            <v>235</v>
          </cell>
          <cell r="V274">
            <v>1.1583300000000001</v>
          </cell>
          <cell r="W274">
            <v>87</v>
          </cell>
          <cell r="X274">
            <v>0</v>
          </cell>
          <cell r="Y274">
            <v>1</v>
          </cell>
          <cell r="Z274">
            <v>0.67</v>
          </cell>
          <cell r="AA274">
            <v>81</v>
          </cell>
          <cell r="AB274">
            <v>0.33</v>
          </cell>
          <cell r="AC274">
            <v>1</v>
          </cell>
          <cell r="AD274">
            <v>1</v>
          </cell>
          <cell r="AE274">
            <v>78</v>
          </cell>
          <cell r="AF274">
            <v>0</v>
          </cell>
          <cell r="AG274">
            <v>19</v>
          </cell>
          <cell r="AH274">
            <v>0</v>
          </cell>
          <cell r="AI274">
            <v>184</v>
          </cell>
          <cell r="AJ274">
            <v>2.1583300000000003</v>
          </cell>
          <cell r="AK274">
            <v>191</v>
          </cell>
          <cell r="AL274">
            <v>14.01998</v>
          </cell>
          <cell r="AM274">
            <v>242</v>
          </cell>
          <cell r="AN274">
            <v>2422338</v>
          </cell>
          <cell r="AO274">
            <v>212</v>
          </cell>
          <cell r="AP274">
            <v>172662440</v>
          </cell>
          <cell r="AQ274">
            <v>197</v>
          </cell>
          <cell r="AR274">
            <v>0</v>
          </cell>
          <cell r="AS274">
            <v>8.5194994131164339E-2</v>
          </cell>
          <cell r="AT274">
            <v>0</v>
          </cell>
          <cell r="AU274">
            <v>0</v>
          </cell>
          <cell r="AV274">
            <v>0</v>
          </cell>
          <cell r="AW274">
            <v>284</v>
          </cell>
          <cell r="AX274">
            <v>0</v>
          </cell>
          <cell r="AY274">
            <v>89</v>
          </cell>
          <cell r="AZ274">
            <v>2014</v>
          </cell>
          <cell r="BA274">
            <v>2015</v>
          </cell>
          <cell r="BB274">
            <v>1613822</v>
          </cell>
          <cell r="BC274">
            <v>223</v>
          </cell>
          <cell r="BD274">
            <v>174276262</v>
          </cell>
          <cell r="BE274">
            <v>202</v>
          </cell>
          <cell r="BF274">
            <v>536</v>
          </cell>
          <cell r="BG274">
            <v>222</v>
          </cell>
          <cell r="BH274">
            <v>322131.41791044775</v>
          </cell>
          <cell r="BI274">
            <v>126</v>
          </cell>
          <cell r="BJ274">
            <v>3010.8619402985073</v>
          </cell>
          <cell r="BK274">
            <v>221</v>
          </cell>
          <cell r="BL274">
            <v>325142.27985074627</v>
          </cell>
          <cell r="BM274">
            <v>138</v>
          </cell>
          <cell r="BN274">
            <v>9.2601366444272255E-3</v>
          </cell>
          <cell r="BO274">
            <v>223</v>
          </cell>
          <cell r="BP274">
            <v>932377</v>
          </cell>
          <cell r="BQ274">
            <v>201</v>
          </cell>
          <cell r="BR274">
            <v>709881</v>
          </cell>
          <cell r="BS274">
            <v>205</v>
          </cell>
          <cell r="BT274">
            <v>0</v>
          </cell>
          <cell r="BU274">
            <v>272</v>
          </cell>
          <cell r="BV274">
            <v>155000</v>
          </cell>
          <cell r="BW274">
            <v>262</v>
          </cell>
          <cell r="BX274">
            <v>0</v>
          </cell>
          <cell r="BY274">
            <v>6</v>
          </cell>
          <cell r="BZ274">
            <v>1797258</v>
          </cell>
          <cell r="CA274">
            <v>231</v>
          </cell>
          <cell r="CB274">
            <v>250804</v>
          </cell>
          <cell r="CC274">
            <v>56</v>
          </cell>
          <cell r="CD274">
            <v>200000</v>
          </cell>
          <cell r="CE274">
            <v>128</v>
          </cell>
          <cell r="CF274">
            <v>0</v>
          </cell>
          <cell r="CG274">
            <v>2</v>
          </cell>
          <cell r="CH274">
            <v>116765</v>
          </cell>
          <cell r="CI274">
            <v>129</v>
          </cell>
          <cell r="CJ274">
            <v>57511</v>
          </cell>
          <cell r="CK274">
            <v>188</v>
          </cell>
          <cell r="CL274">
            <v>174276</v>
          </cell>
          <cell r="CM274">
            <v>139</v>
          </cell>
          <cell r="CN274">
            <v>0</v>
          </cell>
          <cell r="CO274">
            <v>19</v>
          </cell>
          <cell r="CP274">
            <v>0</v>
          </cell>
          <cell r="CQ274">
            <v>185</v>
          </cell>
          <cell r="CR274">
            <v>2422338</v>
          </cell>
          <cell r="CS274">
            <v>212</v>
          </cell>
          <cell r="CT274">
            <v>536</v>
          </cell>
          <cell r="CU274">
            <v>222</v>
          </cell>
          <cell r="CV274">
            <v>5768</v>
          </cell>
          <cell r="CW274">
            <v>184</v>
          </cell>
          <cell r="CX274">
            <v>3170426</v>
          </cell>
          <cell r="CY274">
            <v>221</v>
          </cell>
          <cell r="CZ274">
            <v>514.1</v>
          </cell>
          <cell r="DA274">
            <v>228</v>
          </cell>
          <cell r="DB274">
            <v>5883</v>
          </cell>
          <cell r="DC274">
            <v>185</v>
          </cell>
          <cell r="DD274">
            <v>3122564</v>
          </cell>
          <cell r="DE274">
            <v>226</v>
          </cell>
          <cell r="DF274">
            <v>-47862</v>
          </cell>
          <cell r="DG274">
            <v>320</v>
          </cell>
          <cell r="DH274">
            <v>98114</v>
          </cell>
          <cell r="DI274">
            <v>90</v>
          </cell>
          <cell r="DJ274" t="str">
            <v>101</v>
          </cell>
          <cell r="DK274">
            <v>683.2</v>
          </cell>
          <cell r="DL274">
            <v>690.2</v>
          </cell>
          <cell r="DM274">
            <v>696.2</v>
          </cell>
          <cell r="DN274">
            <v>697.4</v>
          </cell>
          <cell r="DO274">
            <v>696.6</v>
          </cell>
          <cell r="DP274">
            <v>655.29999999999995</v>
          </cell>
          <cell r="DQ274">
            <v>670.3</v>
          </cell>
          <cell r="DR274">
            <v>196</v>
          </cell>
          <cell r="DS274">
            <v>663.1</v>
          </cell>
          <cell r="DT274">
            <v>191</v>
          </cell>
          <cell r="DU274">
            <v>637.79999999999995</v>
          </cell>
          <cell r="DV274">
            <v>197</v>
          </cell>
          <cell r="DW274">
            <v>614.70000000000005</v>
          </cell>
          <cell r="DX274">
            <v>202</v>
          </cell>
          <cell r="DY274">
            <v>595.6</v>
          </cell>
          <cell r="DZ274">
            <v>210</v>
          </cell>
          <cell r="EA274">
            <v>598</v>
          </cell>
          <cell r="EB274">
            <v>207</v>
          </cell>
          <cell r="EC274">
            <v>566</v>
          </cell>
          <cell r="ED274">
            <v>219</v>
          </cell>
          <cell r="EE274">
            <v>536</v>
          </cell>
          <cell r="EF274">
            <v>220</v>
          </cell>
          <cell r="EG274">
            <v>514.1</v>
          </cell>
          <cell r="EH274">
            <v>228</v>
          </cell>
          <cell r="EI274">
            <v>4711.8031511379104</v>
          </cell>
          <cell r="EJ274">
            <v>130</v>
          </cell>
          <cell r="EK274">
            <v>3495.9307527718342</v>
          </cell>
          <cell r="EL274">
            <v>156</v>
          </cell>
          <cell r="EM274">
            <v>176767</v>
          </cell>
          <cell r="EN274">
            <v>258.73389929742387</v>
          </cell>
          <cell r="EO274">
            <v>243437</v>
          </cell>
          <cell r="EP274">
            <v>352.7050130396986</v>
          </cell>
          <cell r="EQ274">
            <v>294770</v>
          </cell>
          <cell r="ER274">
            <v>423.39844872163167</v>
          </cell>
          <cell r="ES274">
            <v>276643</v>
          </cell>
          <cell r="ET274">
            <v>396.67765987955266</v>
          </cell>
          <cell r="EU274">
            <v>441451</v>
          </cell>
          <cell r="EV274">
            <v>633.72236577662932</v>
          </cell>
          <cell r="EW274">
            <v>631933</v>
          </cell>
          <cell r="EX274">
            <v>964.34152296658021</v>
          </cell>
          <cell r="EY274">
            <v>736572</v>
          </cell>
          <cell r="EZ274">
            <v>1098.8691630613159</v>
          </cell>
          <cell r="FA274">
            <v>720725</v>
          </cell>
          <cell r="FB274">
            <v>1075.2275100701179</v>
          </cell>
          <cell r="FC274">
            <v>583489</v>
          </cell>
          <cell r="FD274">
            <v>879.94118534157747</v>
          </cell>
          <cell r="FE274">
            <v>643726</v>
          </cell>
          <cell r="FF274">
            <v>1009.2913138915021</v>
          </cell>
          <cell r="FG274">
            <v>1001945</v>
          </cell>
          <cell r="FH274">
            <v>1629.973971042785</v>
          </cell>
          <cell r="FI274">
            <v>1003381</v>
          </cell>
          <cell r="FJ274">
            <v>1684.655809267965</v>
          </cell>
          <cell r="FK274">
            <v>848447</v>
          </cell>
          <cell r="FL274">
            <v>1582.9235074626865</v>
          </cell>
          <cell r="FM274">
            <v>926214</v>
          </cell>
          <cell r="FN274">
            <v>1801.6222524800621</v>
          </cell>
          <cell r="FO274">
            <v>5.1202735802492023E-2</v>
          </cell>
          <cell r="FP274">
            <v>6.8072653856747573E-2</v>
          </cell>
          <cell r="FQ274">
            <v>7.6678395042138386E-2</v>
          </cell>
          <cell r="FR274">
            <v>6.6938524851964484E-2</v>
          </cell>
          <cell r="FS274">
            <v>0.10238807555617509</v>
          </cell>
          <cell r="FT274">
            <v>0.1350626750844712</v>
          </cell>
          <cell r="FU274">
            <v>0.15110957748229892</v>
          </cell>
          <cell r="FV274">
            <v>0.170025258738705</v>
          </cell>
          <cell r="FW274">
            <v>0.12957300282823114</v>
          </cell>
          <cell r="FX274">
            <v>0.14064377596135108</v>
          </cell>
          <cell r="FY274">
            <v>0.21616120211211012</v>
          </cell>
          <cell r="FZ274">
            <v>0.21283187141646909</v>
          </cell>
          <cell r="GA274">
            <v>0.17608483647784254</v>
          </cell>
          <cell r="GB274">
            <v>0.18485318641781268</v>
          </cell>
          <cell r="GC274">
            <v>3275529</v>
          </cell>
          <cell r="GD274">
            <v>3332698</v>
          </cell>
          <cell r="GE274">
            <v>3549468</v>
          </cell>
          <cell r="GF274">
            <v>3856149</v>
          </cell>
          <cell r="GG274">
            <v>3870096</v>
          </cell>
          <cell r="GH274">
            <v>4046880</v>
          </cell>
          <cell r="GI274">
            <v>4137851</v>
          </cell>
          <cell r="GJ274">
            <v>4238929</v>
          </cell>
          <cell r="GK274">
            <v>4503168</v>
          </cell>
          <cell r="GL274">
            <v>4576996</v>
          </cell>
          <cell r="GM274">
            <v>4635175</v>
          </cell>
          <cell r="GN274">
            <v>4714430.1900000004</v>
          </cell>
          <cell r="GO274">
            <v>4973333</v>
          </cell>
          <cell r="GP274">
            <v>5010538.46</v>
          </cell>
          <cell r="GQ274">
            <v>0.13984097541891644</v>
          </cell>
          <cell r="GR274">
            <v>0.12835806207553022</v>
          </cell>
          <cell r="GS274">
            <v>0.16274143631567967</v>
          </cell>
          <cell r="GT274">
            <v>0.14430260005065795</v>
          </cell>
          <cell r="GU274">
            <v>9.9117720447967336E-2</v>
          </cell>
          <cell r="GV274">
            <v>0.12257424820048962</v>
          </cell>
          <cell r="GW274">
            <v>0.13385803606971233</v>
          </cell>
          <cell r="GX274">
            <v>0.11141994649242999</v>
          </cell>
          <cell r="GY274">
            <v>0.12678332205967277</v>
          </cell>
          <cell r="GZ274">
            <v>13.491489361702127</v>
          </cell>
          <cell r="HA274">
            <v>13.14782608695652</v>
          </cell>
          <cell r="HB274">
            <v>12.493478260869566</v>
          </cell>
          <cell r="HC274">
            <v>12.120430107526882</v>
          </cell>
          <cell r="HD274">
            <v>12.606741573033707</v>
          </cell>
          <cell r="HE274">
            <v>11.888888888888889</v>
          </cell>
          <cell r="HF274">
            <v>11.685393258426966</v>
          </cell>
          <cell r="HG274">
            <v>13.073170731707316</v>
          </cell>
          <cell r="HH274">
            <v>5697</v>
          </cell>
          <cell r="HI274" t="str">
            <v>Y</v>
          </cell>
        </row>
        <row r="275">
          <cell r="A275">
            <v>270</v>
          </cell>
          <cell r="B275">
            <v>5724</v>
          </cell>
          <cell r="C275" t="str">
            <v>Ruthven-Ayrshire</v>
          </cell>
          <cell r="D275">
            <v>12.807191787996866</v>
          </cell>
          <cell r="E275">
            <v>135</v>
          </cell>
          <cell r="F275">
            <v>5.4</v>
          </cell>
          <cell r="G275">
            <v>1</v>
          </cell>
          <cell r="H275">
            <v>3.4333904702970566</v>
          </cell>
          <cell r="I275">
            <v>304</v>
          </cell>
          <cell r="J275">
            <v>1.2433763551521579</v>
          </cell>
          <cell r="K275">
            <v>41</v>
          </cell>
          <cell r="L275">
            <v>2.7348554116145158</v>
          </cell>
          <cell r="M275">
            <v>71</v>
          </cell>
          <cell r="N275">
            <v>0</v>
          </cell>
          <cell r="O275">
            <v>6</v>
          </cell>
          <cell r="P275">
            <v>9.5254780729437341E-2</v>
          </cell>
          <cell r="Q275">
            <v>276</v>
          </cell>
          <cell r="R275">
            <v>0</v>
          </cell>
          <cell r="S275">
            <v>8</v>
          </cell>
          <cell r="T275">
            <v>12.902446568726303</v>
          </cell>
          <cell r="U275">
            <v>165</v>
          </cell>
          <cell r="V275">
            <v>1.0301899999999999</v>
          </cell>
          <cell r="W275">
            <v>118</v>
          </cell>
          <cell r="X275">
            <v>0</v>
          </cell>
          <cell r="Y275">
            <v>1</v>
          </cell>
          <cell r="Z275">
            <v>0.67</v>
          </cell>
          <cell r="AA275">
            <v>81</v>
          </cell>
          <cell r="AB275">
            <v>0.33</v>
          </cell>
          <cell r="AC275">
            <v>1</v>
          </cell>
          <cell r="AD275">
            <v>1</v>
          </cell>
          <cell r="AE275">
            <v>78</v>
          </cell>
          <cell r="AF275">
            <v>0</v>
          </cell>
          <cell r="AG275">
            <v>19</v>
          </cell>
          <cell r="AH275">
            <v>0</v>
          </cell>
          <cell r="AI275">
            <v>184</v>
          </cell>
          <cell r="AJ275">
            <v>2.0301900000000002</v>
          </cell>
          <cell r="AK275">
            <v>206</v>
          </cell>
          <cell r="AL275">
            <v>14.93707</v>
          </cell>
          <cell r="AM275">
            <v>177</v>
          </cell>
          <cell r="AN275">
            <v>1377026</v>
          </cell>
          <cell r="AO275">
            <v>310</v>
          </cell>
          <cell r="AP275">
            <v>92215844</v>
          </cell>
          <cell r="AQ275">
            <v>317</v>
          </cell>
          <cell r="AR275">
            <v>0.12</v>
          </cell>
          <cell r="AS275">
            <v>8.4464824287927912E-2</v>
          </cell>
          <cell r="AT275">
            <v>0</v>
          </cell>
          <cell r="AU275">
            <v>0.12</v>
          </cell>
          <cell r="AV275">
            <v>111356</v>
          </cell>
          <cell r="AW275">
            <v>224</v>
          </cell>
          <cell r="AX275">
            <v>0</v>
          </cell>
          <cell r="AY275">
            <v>89</v>
          </cell>
          <cell r="AZ275">
            <v>2015</v>
          </cell>
          <cell r="BA275">
            <v>2015</v>
          </cell>
          <cell r="BB275">
            <v>0</v>
          </cell>
          <cell r="BC275">
            <v>267</v>
          </cell>
          <cell r="BD275">
            <v>92215844</v>
          </cell>
          <cell r="BE275">
            <v>319</v>
          </cell>
          <cell r="BF275">
            <v>250</v>
          </cell>
          <cell r="BG275">
            <v>327</v>
          </cell>
          <cell r="BH275">
            <v>368863.37599999999</v>
          </cell>
          <cell r="BI275">
            <v>70</v>
          </cell>
          <cell r="BJ275">
            <v>0</v>
          </cell>
          <cell r="BK275">
            <v>267</v>
          </cell>
          <cell r="BL275">
            <v>368863.37599999999</v>
          </cell>
          <cell r="BM275">
            <v>86</v>
          </cell>
          <cell r="BN275">
            <v>0</v>
          </cell>
          <cell r="BO275">
            <v>267</v>
          </cell>
          <cell r="BP275">
            <v>497557</v>
          </cell>
          <cell r="BQ275">
            <v>317</v>
          </cell>
          <cell r="BR275">
            <v>316613</v>
          </cell>
          <cell r="BS275">
            <v>337</v>
          </cell>
          <cell r="BT275">
            <v>114659</v>
          </cell>
          <cell r="BU275">
            <v>122</v>
          </cell>
          <cell r="BV275">
            <v>252197</v>
          </cell>
          <cell r="BW275">
            <v>213</v>
          </cell>
          <cell r="BX275">
            <v>0</v>
          </cell>
          <cell r="BY275">
            <v>6</v>
          </cell>
          <cell r="BZ275">
            <v>1181026</v>
          </cell>
          <cell r="CA275">
            <v>302</v>
          </cell>
          <cell r="CB275">
            <v>8784</v>
          </cell>
          <cell r="CC275">
            <v>306</v>
          </cell>
          <cell r="CD275">
            <v>95000</v>
          </cell>
          <cell r="CE275">
            <v>267</v>
          </cell>
          <cell r="CF275">
            <v>0</v>
          </cell>
          <cell r="CG275">
            <v>2</v>
          </cell>
          <cell r="CH275">
            <v>61785</v>
          </cell>
          <cell r="CI275">
            <v>189</v>
          </cell>
          <cell r="CJ275">
            <v>30431</v>
          </cell>
          <cell r="CK275">
            <v>296</v>
          </cell>
          <cell r="CL275">
            <v>92216</v>
          </cell>
          <cell r="CM275">
            <v>229</v>
          </cell>
          <cell r="CN275">
            <v>0</v>
          </cell>
          <cell r="CO275">
            <v>19</v>
          </cell>
          <cell r="CP275">
            <v>0</v>
          </cell>
          <cell r="CQ275">
            <v>185</v>
          </cell>
          <cell r="CR275">
            <v>1377026</v>
          </cell>
          <cell r="CS275">
            <v>310</v>
          </cell>
          <cell r="CT275">
            <v>250</v>
          </cell>
          <cell r="CU275">
            <v>327</v>
          </cell>
          <cell r="CV275">
            <v>5782</v>
          </cell>
          <cell r="CW275">
            <v>154</v>
          </cell>
          <cell r="CX275">
            <v>1445500</v>
          </cell>
          <cell r="CY275">
            <v>331</v>
          </cell>
          <cell r="CZ275">
            <v>247</v>
          </cell>
          <cell r="DA275">
            <v>327</v>
          </cell>
          <cell r="DB275">
            <v>5897</v>
          </cell>
          <cell r="DC275">
            <v>155</v>
          </cell>
          <cell r="DD275">
            <v>1459955</v>
          </cell>
          <cell r="DE275">
            <v>330</v>
          </cell>
          <cell r="DF275">
            <v>14455</v>
          </cell>
          <cell r="DG275">
            <v>259</v>
          </cell>
          <cell r="DH275">
            <v>3396</v>
          </cell>
          <cell r="DI275">
            <v>220</v>
          </cell>
          <cell r="DJ275" t="str">
            <v>101</v>
          </cell>
          <cell r="DK275">
            <v>350</v>
          </cell>
          <cell r="DL275">
            <v>303</v>
          </cell>
          <cell r="DM275">
            <v>309</v>
          </cell>
          <cell r="DN275">
            <v>304.10000000000002</v>
          </cell>
          <cell r="DO275">
            <v>304.2</v>
          </cell>
          <cell r="DP275">
            <v>288.39999999999998</v>
          </cell>
          <cell r="DQ275">
            <v>273.10000000000002</v>
          </cell>
          <cell r="DR275">
            <v>339</v>
          </cell>
          <cell r="DS275">
            <v>266</v>
          </cell>
          <cell r="DT275">
            <v>338</v>
          </cell>
          <cell r="DU275">
            <v>261</v>
          </cell>
          <cell r="DV275">
            <v>338</v>
          </cell>
          <cell r="DW275">
            <v>248.1</v>
          </cell>
          <cell r="DX275">
            <v>338</v>
          </cell>
          <cell r="DY275">
            <v>244</v>
          </cell>
          <cell r="DZ275">
            <v>334</v>
          </cell>
          <cell r="EA275">
            <v>256</v>
          </cell>
          <cell r="EB275">
            <v>330</v>
          </cell>
          <cell r="EC275">
            <v>253</v>
          </cell>
          <cell r="ED275">
            <v>330</v>
          </cell>
          <cell r="EE275">
            <v>250</v>
          </cell>
          <cell r="EF275">
            <v>327</v>
          </cell>
          <cell r="EG275">
            <v>247</v>
          </cell>
          <cell r="EH275">
            <v>326</v>
          </cell>
          <cell r="EI275">
            <v>5575.0040485829959</v>
          </cell>
          <cell r="EJ275">
            <v>59</v>
          </cell>
          <cell r="EK275">
            <v>4781.4817813765185</v>
          </cell>
          <cell r="EL275">
            <v>49</v>
          </cell>
          <cell r="EM275">
            <v>655423</v>
          </cell>
          <cell r="EN275">
            <v>1872.6371428571429</v>
          </cell>
          <cell r="EO275">
            <v>574280</v>
          </cell>
          <cell r="EP275">
            <v>1895.3135313531352</v>
          </cell>
          <cell r="EQ275">
            <v>481924</v>
          </cell>
          <cell r="ER275">
            <v>1559.6245954692556</v>
          </cell>
          <cell r="ES275">
            <v>420388</v>
          </cell>
          <cell r="ET275">
            <v>1382.4005261427162</v>
          </cell>
          <cell r="EU275">
            <v>466162</v>
          </cell>
          <cell r="EV275">
            <v>1532.4194608809994</v>
          </cell>
          <cell r="EW275">
            <v>550325</v>
          </cell>
          <cell r="EX275">
            <v>1908.2004160887657</v>
          </cell>
          <cell r="EY275">
            <v>588016</v>
          </cell>
          <cell r="EZ275">
            <v>2153.1160746979126</v>
          </cell>
          <cell r="FA275">
            <v>708197</v>
          </cell>
          <cell r="FB275">
            <v>2593.1783229586231</v>
          </cell>
          <cell r="FC275">
            <v>848157</v>
          </cell>
          <cell r="FD275">
            <v>3188.5601503759399</v>
          </cell>
          <cell r="FE275">
            <v>798931</v>
          </cell>
          <cell r="FF275">
            <v>3061.0383141762454</v>
          </cell>
          <cell r="FG275">
            <v>896565</v>
          </cell>
          <cell r="FH275">
            <v>3613.7243047158404</v>
          </cell>
          <cell r="FI275">
            <v>859510</v>
          </cell>
          <cell r="FJ275">
            <v>3522.5819672131147</v>
          </cell>
          <cell r="FK275">
            <v>654210</v>
          </cell>
          <cell r="FL275">
            <v>2616.84</v>
          </cell>
          <cell r="FM275">
            <v>479997</v>
          </cell>
          <cell r="FN275">
            <v>1943.3076923076924</v>
          </cell>
          <cell r="FO275">
            <v>0.2432690441168556</v>
          </cell>
          <cell r="FP275">
            <v>0.21893538722185601</v>
          </cell>
          <cell r="FQ275">
            <v>0.18676893814027862</v>
          </cell>
          <cell r="FR275">
            <v>0.16450870015242142</v>
          </cell>
          <cell r="FS275">
            <v>0.18696699334412231</v>
          </cell>
          <cell r="FT275">
            <v>0.20777236462374638</v>
          </cell>
          <cell r="FU275">
            <v>0.21601636977469518</v>
          </cell>
          <cell r="FV275">
            <v>0.34661762510614658</v>
          </cell>
          <cell r="FW275">
            <v>0.40523177785942494</v>
          </cell>
          <cell r="FX275">
            <v>0.34619927894198604</v>
          </cell>
          <cell r="FY275">
            <v>0.39390923829231966</v>
          </cell>
          <cell r="FZ275">
            <v>0.34173481483333379</v>
          </cell>
          <cell r="GA275">
            <v>0.26576595241635326</v>
          </cell>
          <cell r="GB275">
            <v>0.1755572286182733</v>
          </cell>
          <cell r="GC275">
            <v>2038808</v>
          </cell>
          <cell r="GD275">
            <v>2048777</v>
          </cell>
          <cell r="GE275">
            <v>2098398</v>
          </cell>
          <cell r="GF275">
            <v>2135027</v>
          </cell>
          <cell r="GG275">
            <v>2027123</v>
          </cell>
          <cell r="GH275">
            <v>2098367</v>
          </cell>
          <cell r="GI275">
            <v>2134074</v>
          </cell>
          <cell r="GJ275">
            <v>2043165</v>
          </cell>
          <cell r="GK275">
            <v>2093017</v>
          </cell>
          <cell r="GL275">
            <v>2307720</v>
          </cell>
          <cell r="GM275">
            <v>2276070</v>
          </cell>
          <cell r="GN275">
            <v>2515137.36</v>
          </cell>
          <cell r="GO275">
            <v>2666902</v>
          </cell>
          <cell r="GP275">
            <v>2734134.07</v>
          </cell>
          <cell r="GQ275">
            <v>0.13291371525285267</v>
          </cell>
          <cell r="GR275">
            <v>0.13452561251368186</v>
          </cell>
          <cell r="GS275">
            <v>0.20628400954091977</v>
          </cell>
          <cell r="GT275">
            <v>0.24473991775760953</v>
          </cell>
          <cell r="GU275">
            <v>0.18853016711527332</v>
          </cell>
          <cell r="GV275">
            <v>0.14979613021584903</v>
          </cell>
          <cell r="GW275">
            <v>0.10984130925744766</v>
          </cell>
          <cell r="GX275">
            <v>7.5901019423577271E-2</v>
          </cell>
          <cell r="GY275">
            <v>3.8969611723541166E-2</v>
          </cell>
          <cell r="GZ275">
            <v>10.864754098360658</v>
          </cell>
          <cell r="HA275">
            <v>11</v>
          </cell>
          <cell r="HB275">
            <v>10.439130434782609</v>
          </cell>
          <cell r="HC275">
            <v>10.020618556701031</v>
          </cell>
          <cell r="HD275">
            <v>9.9009900990099009</v>
          </cell>
          <cell r="HE275">
            <v>9.4208494208494216</v>
          </cell>
          <cell r="HF275">
            <v>8.9575289575289574</v>
          </cell>
          <cell r="HG275">
            <v>8.6206896551724146</v>
          </cell>
          <cell r="HH275">
            <v>5724</v>
          </cell>
          <cell r="HI275" t="str">
            <v>Y</v>
          </cell>
        </row>
        <row r="276">
          <cell r="A276">
            <v>271</v>
          </cell>
          <cell r="B276">
            <v>5742</v>
          </cell>
          <cell r="C276" t="str">
            <v>Sac</v>
          </cell>
          <cell r="D276">
            <v>11.026462004523566</v>
          </cell>
          <cell r="E276">
            <v>265</v>
          </cell>
          <cell r="F276">
            <v>5.4</v>
          </cell>
          <cell r="G276">
            <v>1</v>
          </cell>
          <cell r="H276">
            <v>4.9032443137578792</v>
          </cell>
          <cell r="I276">
            <v>127</v>
          </cell>
          <cell r="J276">
            <v>0</v>
          </cell>
          <cell r="K276">
            <v>272</v>
          </cell>
          <cell r="L276">
            <v>0.72321504379862622</v>
          </cell>
          <cell r="M276">
            <v>274</v>
          </cell>
          <cell r="N276">
            <v>0</v>
          </cell>
          <cell r="O276">
            <v>6</v>
          </cell>
          <cell r="P276">
            <v>0</v>
          </cell>
          <cell r="Q276">
            <v>342</v>
          </cell>
          <cell r="R276">
            <v>0</v>
          </cell>
          <cell r="S276">
            <v>8</v>
          </cell>
          <cell r="T276">
            <v>11.026462004523566</v>
          </cell>
          <cell r="U276">
            <v>293</v>
          </cell>
          <cell r="V276">
            <v>0.67801</v>
          </cell>
          <cell r="W276">
            <v>238</v>
          </cell>
          <cell r="X276">
            <v>0</v>
          </cell>
          <cell r="Y276">
            <v>1</v>
          </cell>
          <cell r="Z276">
            <v>0</v>
          </cell>
          <cell r="AA276">
            <v>249</v>
          </cell>
          <cell r="AB276">
            <v>0.33</v>
          </cell>
          <cell r="AC276">
            <v>1</v>
          </cell>
          <cell r="AD276">
            <v>0.33</v>
          </cell>
          <cell r="AE276">
            <v>244</v>
          </cell>
          <cell r="AF276">
            <v>0</v>
          </cell>
          <cell r="AG276">
            <v>19</v>
          </cell>
          <cell r="AH276">
            <v>0</v>
          </cell>
          <cell r="AI276">
            <v>184</v>
          </cell>
          <cell r="AJ276">
            <v>1.0080100000000001</v>
          </cell>
          <cell r="AK276">
            <v>328</v>
          </cell>
          <cell r="AL276">
            <v>12.034470000000001</v>
          </cell>
          <cell r="AM276">
            <v>326</v>
          </cell>
          <cell r="AN276">
            <v>1331220</v>
          </cell>
          <cell r="AO276">
            <v>316</v>
          </cell>
          <cell r="AP276">
            <v>110617168</v>
          </cell>
          <cell r="AQ276">
            <v>290</v>
          </cell>
          <cell r="AR276">
            <v>0</v>
          </cell>
          <cell r="AS276">
            <v>0</v>
          </cell>
          <cell r="AT276">
            <v>0</v>
          </cell>
          <cell r="AU276">
            <v>0</v>
          </cell>
          <cell r="AV276">
            <v>0</v>
          </cell>
          <cell r="AW276">
            <v>284</v>
          </cell>
          <cell r="AX276">
            <v>0</v>
          </cell>
          <cell r="AY276">
            <v>89</v>
          </cell>
          <cell r="AZ276">
            <v>2011</v>
          </cell>
          <cell r="BA276">
            <v>0</v>
          </cell>
          <cell r="BB276">
            <v>0</v>
          </cell>
          <cell r="BC276">
            <v>267</v>
          </cell>
          <cell r="BD276">
            <v>110617168</v>
          </cell>
          <cell r="BE276">
            <v>293</v>
          </cell>
          <cell r="BF276">
            <v>432.3</v>
          </cell>
          <cell r="BG276">
            <v>263</v>
          </cell>
          <cell r="BH276">
            <v>255880.56442285448</v>
          </cell>
          <cell r="BI276">
            <v>219</v>
          </cell>
          <cell r="BJ276">
            <v>0</v>
          </cell>
          <cell r="BK276">
            <v>267</v>
          </cell>
          <cell r="BL276">
            <v>255880.56442285448</v>
          </cell>
          <cell r="BM276">
            <v>243</v>
          </cell>
          <cell r="BN276">
            <v>0</v>
          </cell>
          <cell r="BO276">
            <v>267</v>
          </cell>
          <cell r="BP276">
            <v>597333</v>
          </cell>
          <cell r="BQ276">
            <v>291</v>
          </cell>
          <cell r="BR276">
            <v>542383</v>
          </cell>
          <cell r="BS276">
            <v>262</v>
          </cell>
          <cell r="BT276">
            <v>0</v>
          </cell>
          <cell r="BU276">
            <v>272</v>
          </cell>
          <cell r="BV276">
            <v>80000</v>
          </cell>
          <cell r="BW276">
            <v>293</v>
          </cell>
          <cell r="BX276">
            <v>0</v>
          </cell>
          <cell r="BY276">
            <v>6</v>
          </cell>
          <cell r="BZ276">
            <v>1219716</v>
          </cell>
          <cell r="CA276">
            <v>296</v>
          </cell>
          <cell r="CB276">
            <v>0</v>
          </cell>
          <cell r="CC276">
            <v>342</v>
          </cell>
          <cell r="CD276">
            <v>75000</v>
          </cell>
          <cell r="CE276">
            <v>287</v>
          </cell>
          <cell r="CF276">
            <v>0</v>
          </cell>
          <cell r="CG276">
            <v>2</v>
          </cell>
          <cell r="CH276">
            <v>0</v>
          </cell>
          <cell r="CI276">
            <v>249</v>
          </cell>
          <cell r="CJ276">
            <v>36504</v>
          </cell>
          <cell r="CK276">
            <v>271</v>
          </cell>
          <cell r="CL276">
            <v>36504</v>
          </cell>
          <cell r="CM276">
            <v>320</v>
          </cell>
          <cell r="CN276">
            <v>0</v>
          </cell>
          <cell r="CO276">
            <v>19</v>
          </cell>
          <cell r="CP276">
            <v>0</v>
          </cell>
          <cell r="CQ276">
            <v>185</v>
          </cell>
          <cell r="CR276">
            <v>1331220</v>
          </cell>
          <cell r="CS276">
            <v>316</v>
          </cell>
          <cell r="CT276">
            <v>432.3</v>
          </cell>
          <cell r="CU276">
            <v>263</v>
          </cell>
          <cell r="CV276">
            <v>5768</v>
          </cell>
          <cell r="CW276">
            <v>184</v>
          </cell>
          <cell r="CX276">
            <v>2549225</v>
          </cell>
          <cell r="CY276">
            <v>264</v>
          </cell>
          <cell r="CZ276">
            <v>427.1</v>
          </cell>
          <cell r="DA276">
            <v>263</v>
          </cell>
          <cell r="DB276">
            <v>5883</v>
          </cell>
          <cell r="DC276">
            <v>185</v>
          </cell>
          <cell r="DD276">
            <v>2518441</v>
          </cell>
          <cell r="DE276">
            <v>266</v>
          </cell>
          <cell r="DF276">
            <v>-30784</v>
          </cell>
          <cell r="DG276">
            <v>307</v>
          </cell>
          <cell r="DH276">
            <v>5812</v>
          </cell>
          <cell r="DI276">
            <v>215</v>
          </cell>
          <cell r="DJ276" t="str">
            <v>101</v>
          </cell>
          <cell r="DK276">
            <v>553</v>
          </cell>
          <cell r="DL276">
            <v>546</v>
          </cell>
          <cell r="DM276">
            <v>575</v>
          </cell>
          <cell r="DN276">
            <v>570</v>
          </cell>
          <cell r="DO276">
            <v>561.70000000000005</v>
          </cell>
          <cell r="DP276">
            <v>530.6</v>
          </cell>
          <cell r="DQ276">
            <v>521</v>
          </cell>
          <cell r="DR276">
            <v>252</v>
          </cell>
          <cell r="DS276">
            <v>525</v>
          </cell>
          <cell r="DT276">
            <v>241</v>
          </cell>
          <cell r="DU276">
            <v>495.2</v>
          </cell>
          <cell r="DV276">
            <v>254</v>
          </cell>
          <cell r="DW276">
            <v>476.3</v>
          </cell>
          <cell r="DX276">
            <v>263</v>
          </cell>
          <cell r="DY276">
            <v>456.3</v>
          </cell>
          <cell r="DZ276">
            <v>267</v>
          </cell>
          <cell r="EA276">
            <v>447.2</v>
          </cell>
          <cell r="EB276">
            <v>265</v>
          </cell>
          <cell r="EC276">
            <v>455.1</v>
          </cell>
          <cell r="ED276">
            <v>262</v>
          </cell>
          <cell r="EE276">
            <v>432.3</v>
          </cell>
          <cell r="EF276">
            <v>262</v>
          </cell>
          <cell r="EG276">
            <v>427.1</v>
          </cell>
          <cell r="EH276">
            <v>263</v>
          </cell>
          <cell r="EI276">
            <v>3116.8812924373683</v>
          </cell>
          <cell r="EJ276">
            <v>330</v>
          </cell>
          <cell r="EK276">
            <v>2855.8089440412082</v>
          </cell>
          <cell r="EL276">
            <v>289</v>
          </cell>
          <cell r="EM276">
            <v>745033</v>
          </cell>
          <cell r="EN276">
            <v>1347.25678119349</v>
          </cell>
          <cell r="EO276">
            <v>274228</v>
          </cell>
          <cell r="EP276">
            <v>502.24908424908426</v>
          </cell>
          <cell r="EQ276">
            <v>-60982</v>
          </cell>
          <cell r="ER276">
            <v>-106.05565217391305</v>
          </cell>
          <cell r="ES276">
            <v>-9217</v>
          </cell>
          <cell r="ET276">
            <v>-16.170175438596491</v>
          </cell>
          <cell r="EU276">
            <v>190696</v>
          </cell>
          <cell r="EV276">
            <v>339.49795264375996</v>
          </cell>
          <cell r="EW276">
            <v>286694</v>
          </cell>
          <cell r="EX276">
            <v>540.32039200904637</v>
          </cell>
          <cell r="EY276">
            <v>581653</v>
          </cell>
          <cell r="EZ276">
            <v>1116.4165067178503</v>
          </cell>
          <cell r="FA276">
            <v>600964</v>
          </cell>
          <cell r="FB276">
            <v>1153.4817658349327</v>
          </cell>
          <cell r="FC276">
            <v>673296</v>
          </cell>
          <cell r="FD276">
            <v>1282.4685714285715</v>
          </cell>
          <cell r="FE276">
            <v>752817</v>
          </cell>
          <cell r="FF276">
            <v>1520.2281906300484</v>
          </cell>
          <cell r="FG276">
            <v>1004265</v>
          </cell>
          <cell r="FH276">
            <v>2108.4715515431449</v>
          </cell>
          <cell r="FI276">
            <v>849916</v>
          </cell>
          <cell r="FJ276">
            <v>1862.6254657023887</v>
          </cell>
          <cell r="FK276">
            <v>822369</v>
          </cell>
          <cell r="FL276">
            <v>1902.3108952116586</v>
          </cell>
          <cell r="FM276">
            <v>1107840</v>
          </cell>
          <cell r="FN276">
            <v>2593.8656052446731</v>
          </cell>
          <cell r="FO276">
            <v>0.20531887364574775</v>
          </cell>
          <cell r="FP276">
            <v>7.9085584821732419E-2</v>
          </cell>
          <cell r="FQ276">
            <v>-1.9227040315239974E-2</v>
          </cell>
          <cell r="FR276">
            <v>-2.7603147184041745E-3</v>
          </cell>
          <cell r="FS276">
            <v>5.5924975086909877E-2</v>
          </cell>
          <cell r="FT276">
            <v>7.9201219508826137E-2</v>
          </cell>
          <cell r="FU276">
            <v>0.1526307378588142</v>
          </cell>
          <cell r="FV276">
            <v>0.17580436044334607</v>
          </cell>
          <cell r="FW276">
            <v>0.20609957977842863</v>
          </cell>
          <cell r="FX276">
            <v>0.22521218619314143</v>
          </cell>
          <cell r="FY276">
            <v>0.2884781107486617</v>
          </cell>
          <cell r="FZ276">
            <v>0.23997649285467421</v>
          </cell>
          <cell r="GA276">
            <v>0.19224514985821853</v>
          </cell>
          <cell r="GB276">
            <v>0.30558992390931161</v>
          </cell>
          <cell r="GC276">
            <v>2883630</v>
          </cell>
          <cell r="GD276">
            <v>3193256</v>
          </cell>
          <cell r="GE276">
            <v>3232661</v>
          </cell>
          <cell r="GF276">
            <v>3348329</v>
          </cell>
          <cell r="GG276">
            <v>3219158</v>
          </cell>
          <cell r="GH276">
            <v>3333124</v>
          </cell>
          <cell r="GI276">
            <v>3229198</v>
          </cell>
          <cell r="GJ276">
            <v>3418368</v>
          </cell>
          <cell r="GK276">
            <v>3266848</v>
          </cell>
          <cell r="GL276">
            <v>3342701</v>
          </cell>
          <cell r="GM276">
            <v>3481252</v>
          </cell>
          <cell r="GN276">
            <v>3541663.56</v>
          </cell>
          <cell r="GO276">
            <v>4305257</v>
          </cell>
          <cell r="GP276">
            <v>3625250.42</v>
          </cell>
          <cell r="GQ276">
            <v>7.5704628864458265E-2</v>
          </cell>
          <cell r="GR276">
            <v>0.1369676669084052</v>
          </cell>
          <cell r="GS276">
            <v>0.12750817044220308</v>
          </cell>
          <cell r="GT276">
            <v>0.19262513585626015</v>
          </cell>
          <cell r="GU276">
            <v>0.23305253524789565</v>
          </cell>
          <cell r="GV276">
            <v>0.20520367499489009</v>
          </cell>
          <cell r="GW276">
            <v>0.18741388046372578</v>
          </cell>
          <cell r="GX276">
            <v>0.11917760931995437</v>
          </cell>
          <cell r="GY276">
            <v>0.18431831973724017</v>
          </cell>
          <cell r="GZ276">
            <v>12.304147465437788</v>
          </cell>
          <cell r="HA276">
            <v>11.636363636363637</v>
          </cell>
          <cell r="HB276">
            <v>11.658018867924529</v>
          </cell>
          <cell r="HC276">
            <v>10.541202672605792</v>
          </cell>
          <cell r="HD276">
            <v>10.911694510739856</v>
          </cell>
          <cell r="HE276">
            <v>12.469168900804291</v>
          </cell>
          <cell r="HF276">
            <v>11.984</v>
          </cell>
          <cell r="HG276">
            <v>4.4112244897959183</v>
          </cell>
          <cell r="HH276">
            <v>5742</v>
          </cell>
          <cell r="HI276" t="str">
            <v>Y</v>
          </cell>
        </row>
        <row r="277">
          <cell r="A277">
            <v>272</v>
          </cell>
          <cell r="B277">
            <v>5805</v>
          </cell>
          <cell r="C277" t="str">
            <v>Saydel</v>
          </cell>
          <cell r="D277">
            <v>9.7825578092711503</v>
          </cell>
          <cell r="E277">
            <v>319</v>
          </cell>
          <cell r="F277">
            <v>5.4</v>
          </cell>
          <cell r="G277">
            <v>1</v>
          </cell>
          <cell r="H277">
            <v>2.8082560851750356</v>
          </cell>
          <cell r="I277">
            <v>345</v>
          </cell>
          <cell r="J277">
            <v>0.64949197278263049</v>
          </cell>
          <cell r="K277">
            <v>119</v>
          </cell>
          <cell r="L277">
            <v>0.92481002179207106</v>
          </cell>
          <cell r="M277">
            <v>263</v>
          </cell>
          <cell r="N277">
            <v>0</v>
          </cell>
          <cell r="O277">
            <v>6</v>
          </cell>
          <cell r="P277">
            <v>1.0417021214291593</v>
          </cell>
          <cell r="Q277">
            <v>65</v>
          </cell>
          <cell r="R277">
            <v>0</v>
          </cell>
          <cell r="S277">
            <v>8</v>
          </cell>
          <cell r="T277">
            <v>10.824259930700309</v>
          </cell>
          <cell r="U277">
            <v>299</v>
          </cell>
          <cell r="V277">
            <v>0.44540000000000002</v>
          </cell>
          <cell r="W277">
            <v>307</v>
          </cell>
          <cell r="X277">
            <v>0</v>
          </cell>
          <cell r="Y277">
            <v>1</v>
          </cell>
          <cell r="Z277">
            <v>1.34</v>
          </cell>
          <cell r="AA277">
            <v>2</v>
          </cell>
          <cell r="AB277">
            <v>0.33</v>
          </cell>
          <cell r="AC277">
            <v>1</v>
          </cell>
          <cell r="AD277">
            <v>1.6700000000000002</v>
          </cell>
          <cell r="AE277">
            <v>2</v>
          </cell>
          <cell r="AF277">
            <v>0</v>
          </cell>
          <cell r="AG277">
            <v>19</v>
          </cell>
          <cell r="AH277">
            <v>1.0375700000000001</v>
          </cell>
          <cell r="AI277">
            <v>132</v>
          </cell>
          <cell r="AJ277">
            <v>3.1529700000000003</v>
          </cell>
          <cell r="AK277">
            <v>93</v>
          </cell>
          <cell r="AL277">
            <v>13.97723</v>
          </cell>
          <cell r="AM277">
            <v>247</v>
          </cell>
          <cell r="AN277">
            <v>8636008</v>
          </cell>
          <cell r="AO277">
            <v>36</v>
          </cell>
          <cell r="AP277">
            <v>617424105</v>
          </cell>
          <cell r="AQ277">
            <v>36</v>
          </cell>
          <cell r="AR277">
            <v>0</v>
          </cell>
          <cell r="AS277">
            <v>8.9728397805669949E-2</v>
          </cell>
          <cell r="AT277">
            <v>0</v>
          </cell>
          <cell r="AU277">
            <v>0</v>
          </cell>
          <cell r="AV277">
            <v>0</v>
          </cell>
          <cell r="AW277">
            <v>284</v>
          </cell>
          <cell r="AX277">
            <v>0</v>
          </cell>
          <cell r="AY277">
            <v>89</v>
          </cell>
          <cell r="AZ277">
            <v>2016</v>
          </cell>
          <cell r="BA277">
            <v>2016</v>
          </cell>
          <cell r="BB277">
            <v>2265000</v>
          </cell>
          <cell r="BC277">
            <v>210</v>
          </cell>
          <cell r="BD277">
            <v>619689105</v>
          </cell>
          <cell r="BE277">
            <v>40</v>
          </cell>
          <cell r="BF277">
            <v>1255.8</v>
          </cell>
          <cell r="BG277">
            <v>87</v>
          </cell>
          <cell r="BH277">
            <v>491657.99092212139</v>
          </cell>
          <cell r="BI277">
            <v>19</v>
          </cell>
          <cell r="BJ277">
            <v>1803.6311514572385</v>
          </cell>
          <cell r="BK277">
            <v>235</v>
          </cell>
          <cell r="BL277">
            <v>493461.62207357859</v>
          </cell>
          <cell r="BM277">
            <v>21</v>
          </cell>
          <cell r="BN277">
            <v>3.655058612011583E-3</v>
          </cell>
          <cell r="BO277">
            <v>243</v>
          </cell>
          <cell r="BP277">
            <v>3334090</v>
          </cell>
          <cell r="BQ277">
            <v>36</v>
          </cell>
          <cell r="BR277">
            <v>1733885</v>
          </cell>
          <cell r="BS277">
            <v>70</v>
          </cell>
          <cell r="BT277">
            <v>401012</v>
          </cell>
          <cell r="BU277">
            <v>40</v>
          </cell>
          <cell r="BV277">
            <v>571000</v>
          </cell>
          <cell r="BW277">
            <v>78</v>
          </cell>
          <cell r="BX277">
            <v>0</v>
          </cell>
          <cell r="BY277">
            <v>6</v>
          </cell>
          <cell r="BZ277">
            <v>6039987</v>
          </cell>
          <cell r="CA277">
            <v>44</v>
          </cell>
          <cell r="CB277">
            <v>643172</v>
          </cell>
          <cell r="CC277">
            <v>29</v>
          </cell>
          <cell r="CD277">
            <v>275000</v>
          </cell>
          <cell r="CE277">
            <v>89</v>
          </cell>
          <cell r="CF277">
            <v>0</v>
          </cell>
          <cell r="CG277">
            <v>2</v>
          </cell>
          <cell r="CH277">
            <v>830383</v>
          </cell>
          <cell r="CI277">
            <v>21</v>
          </cell>
          <cell r="CJ277">
            <v>204498</v>
          </cell>
          <cell r="CK277">
            <v>37</v>
          </cell>
          <cell r="CL277">
            <v>1034881</v>
          </cell>
          <cell r="CM277">
            <v>23</v>
          </cell>
          <cell r="CN277">
            <v>0</v>
          </cell>
          <cell r="CO277">
            <v>19</v>
          </cell>
          <cell r="CP277">
            <v>642968</v>
          </cell>
          <cell r="CQ277">
            <v>41</v>
          </cell>
          <cell r="CR277">
            <v>8636008</v>
          </cell>
          <cell r="CS277">
            <v>36</v>
          </cell>
          <cell r="CT277">
            <v>1255.8</v>
          </cell>
          <cell r="CU277">
            <v>87</v>
          </cell>
          <cell r="CV277">
            <v>5836</v>
          </cell>
          <cell r="CW277">
            <v>71</v>
          </cell>
          <cell r="CX277">
            <v>7574173</v>
          </cell>
          <cell r="CY277">
            <v>84</v>
          </cell>
          <cell r="CZ277">
            <v>1224.8</v>
          </cell>
          <cell r="DA277">
            <v>91</v>
          </cell>
          <cell r="DB277">
            <v>5951</v>
          </cell>
          <cell r="DC277">
            <v>71</v>
          </cell>
          <cell r="DD277">
            <v>7402137</v>
          </cell>
          <cell r="DE277">
            <v>88</v>
          </cell>
          <cell r="DF277">
            <v>-172036</v>
          </cell>
          <cell r="DG277">
            <v>356</v>
          </cell>
          <cell r="DH277">
            <v>113352</v>
          </cell>
          <cell r="DI277">
            <v>73</v>
          </cell>
          <cell r="DJ277" t="str">
            <v>101</v>
          </cell>
          <cell r="DK277">
            <v>1418.7</v>
          </cell>
          <cell r="DL277">
            <v>1502.9</v>
          </cell>
          <cell r="DM277">
            <v>1501.4</v>
          </cell>
          <cell r="DN277">
            <v>1528.2</v>
          </cell>
          <cell r="DO277">
            <v>1514.2</v>
          </cell>
          <cell r="DP277">
            <v>1455</v>
          </cell>
          <cell r="DQ277">
            <v>1403.5</v>
          </cell>
          <cell r="DR277">
            <v>79</v>
          </cell>
          <cell r="DS277">
            <v>1468.1</v>
          </cell>
          <cell r="DT277">
            <v>74</v>
          </cell>
          <cell r="DU277">
            <v>1449.6</v>
          </cell>
          <cell r="DV277">
            <v>75</v>
          </cell>
          <cell r="DW277">
            <v>1409.9</v>
          </cell>
          <cell r="DX277">
            <v>77</v>
          </cell>
          <cell r="DY277">
            <v>1358.1</v>
          </cell>
          <cell r="DZ277">
            <v>83</v>
          </cell>
          <cell r="EA277">
            <v>1323.5</v>
          </cell>
          <cell r="EB277">
            <v>84</v>
          </cell>
          <cell r="EC277">
            <v>1335.8</v>
          </cell>
          <cell r="ED277">
            <v>82</v>
          </cell>
          <cell r="EE277">
            <v>1255.8</v>
          </cell>
          <cell r="EF277">
            <v>87</v>
          </cell>
          <cell r="EG277">
            <v>1224.8</v>
          </cell>
          <cell r="EH277">
            <v>91</v>
          </cell>
          <cell r="EI277">
            <v>7050.9536250816464</v>
          </cell>
          <cell r="EJ277">
            <v>16</v>
          </cell>
          <cell r="EK277">
            <v>4931.4067602873938</v>
          </cell>
          <cell r="EL277">
            <v>40</v>
          </cell>
          <cell r="EM277">
            <v>429808</v>
          </cell>
          <cell r="EN277">
            <v>302.95904701487274</v>
          </cell>
          <cell r="EO277">
            <v>-451860</v>
          </cell>
          <cell r="EP277">
            <v>-300.65872646217309</v>
          </cell>
          <cell r="EQ277">
            <v>255684</v>
          </cell>
          <cell r="ER277">
            <v>170.29705608099107</v>
          </cell>
          <cell r="ES277">
            <v>37365</v>
          </cell>
          <cell r="ET277">
            <v>24.450333725952099</v>
          </cell>
          <cell r="EU277">
            <v>237455</v>
          </cell>
          <cell r="EV277">
            <v>156.8187821952186</v>
          </cell>
          <cell r="EW277">
            <v>73714</v>
          </cell>
          <cell r="EX277">
            <v>50.662542955326458</v>
          </cell>
          <cell r="EY277">
            <v>270768</v>
          </cell>
          <cell r="EZ277">
            <v>192.92340577128607</v>
          </cell>
          <cell r="FA277">
            <v>587779</v>
          </cell>
          <cell r="FB277">
            <v>418.79515496971857</v>
          </cell>
          <cell r="FC277">
            <v>1783380</v>
          </cell>
          <cell r="FD277">
            <v>1214.7537633676181</v>
          </cell>
          <cell r="FE277">
            <v>2360284</v>
          </cell>
          <cell r="FF277">
            <v>1628.2312362030907</v>
          </cell>
          <cell r="FG277">
            <v>2864203</v>
          </cell>
          <cell r="FH277">
            <v>2031.4937229590751</v>
          </cell>
          <cell r="FI277">
            <v>3308695</v>
          </cell>
          <cell r="FJ277">
            <v>2436.2675797069437</v>
          </cell>
          <cell r="FK277">
            <v>3438703</v>
          </cell>
          <cell r="FL277">
            <v>2738.256888039497</v>
          </cell>
          <cell r="FM277">
            <v>3613914</v>
          </cell>
          <cell r="FN277">
            <v>2950.6156107119532</v>
          </cell>
          <cell r="FO277">
            <v>5.1904470983368541E-2</v>
          </cell>
          <cell r="FP277">
            <v>-5.3751864946803667E-2</v>
          </cell>
          <cell r="FQ277">
            <v>2.7533065975594077E-2</v>
          </cell>
          <cell r="FR277">
            <v>3.8129574222305674E-3</v>
          </cell>
          <cell r="FS277">
            <v>2.2472681054116428E-2</v>
          </cell>
          <cell r="FT277">
            <v>6.9033106653686787E-3</v>
          </cell>
          <cell r="FU277">
            <v>2.4261102535790922E-2</v>
          </cell>
          <cell r="FV277">
            <v>5.6491431890792913E-2</v>
          </cell>
          <cell r="FW277">
            <v>0.16935006696116348</v>
          </cell>
          <cell r="FX277">
            <v>0.21609408776374384</v>
          </cell>
          <cell r="FY277">
            <v>0.21553217662061522</v>
          </cell>
          <cell r="FZ277">
            <v>0.26643046667291692</v>
          </cell>
          <cell r="GA277">
            <v>0.25999215192897723</v>
          </cell>
          <cell r="GB277">
            <v>0.27122719372885229</v>
          </cell>
          <cell r="GC277">
            <v>7850943</v>
          </cell>
          <cell r="GD277">
            <v>8858266</v>
          </cell>
          <cell r="GE277">
            <v>9030750</v>
          </cell>
          <cell r="GF277">
            <v>9762115</v>
          </cell>
          <cell r="GG277">
            <v>10328930</v>
          </cell>
          <cell r="GH277">
            <v>10604351</v>
          </cell>
          <cell r="GI277">
            <v>10889813</v>
          </cell>
          <cell r="GJ277">
            <v>10404746</v>
          </cell>
          <cell r="GK277">
            <v>10530731</v>
          </cell>
          <cell r="GL277">
            <v>10922483</v>
          </cell>
          <cell r="GM277">
            <v>13288981</v>
          </cell>
          <cell r="GN277">
            <v>12418606.029999999</v>
          </cell>
          <cell r="GO277">
            <v>13096172</v>
          </cell>
          <cell r="GP277">
            <v>13324305.540000001</v>
          </cell>
          <cell r="GQ277">
            <v>0.14850643437109695</v>
          </cell>
          <cell r="GR277">
            <v>0.14671075499027925</v>
          </cell>
          <cell r="GS277">
            <v>0.19605066313607528</v>
          </cell>
          <cell r="GT277">
            <v>0.24599855271139684</v>
          </cell>
          <cell r="GU277">
            <v>0.25590183787518767</v>
          </cell>
          <cell r="GV277">
            <v>0.21775869073584156</v>
          </cell>
          <cell r="GW277">
            <v>0.1907616483086074</v>
          </cell>
          <cell r="GX277">
            <v>0.181468471636267</v>
          </cell>
          <cell r="GY277">
            <v>0.15861859583934215</v>
          </cell>
          <cell r="GZ277">
            <v>13.485314685314686</v>
          </cell>
          <cell r="HA277">
            <v>13.776303317535547</v>
          </cell>
          <cell r="HB277">
            <v>13.036866359447005</v>
          </cell>
          <cell r="HC277">
            <v>12.193073593073592</v>
          </cell>
          <cell r="HD277">
            <v>12.413333333333334</v>
          </cell>
          <cell r="HE277">
            <v>12.673777777777778</v>
          </cell>
          <cell r="HF277">
            <v>11.479452054794521</v>
          </cell>
          <cell r="HG277">
            <v>11.847169811320754</v>
          </cell>
          <cell r="HH277">
            <v>5805</v>
          </cell>
          <cell r="HI277" t="str">
            <v>Y</v>
          </cell>
        </row>
        <row r="278">
          <cell r="A278">
            <v>273</v>
          </cell>
          <cell r="B278">
            <v>5823</v>
          </cell>
          <cell r="C278" t="str">
            <v>Schaller-Crestland</v>
          </cell>
          <cell r="D278">
            <v>12.222702126336674</v>
          </cell>
          <cell r="E278">
            <v>178</v>
          </cell>
          <cell r="F278">
            <v>5.4</v>
          </cell>
          <cell r="G278">
            <v>1</v>
          </cell>
          <cell r="H278">
            <v>3.5919057070960223</v>
          </cell>
          <cell r="I278">
            <v>290</v>
          </cell>
          <cell r="J278">
            <v>0.61731123182923275</v>
          </cell>
          <cell r="K278">
            <v>124</v>
          </cell>
          <cell r="L278">
            <v>2.6134846843924842</v>
          </cell>
          <cell r="M278">
            <v>81</v>
          </cell>
          <cell r="N278">
            <v>0</v>
          </cell>
          <cell r="O278">
            <v>6</v>
          </cell>
          <cell r="P278">
            <v>0.40290094832167334</v>
          </cell>
          <cell r="Q278">
            <v>158</v>
          </cell>
          <cell r="R278">
            <v>0</v>
          </cell>
          <cell r="S278">
            <v>8</v>
          </cell>
          <cell r="T278">
            <v>12.625603074658347</v>
          </cell>
          <cell r="U278">
            <v>188</v>
          </cell>
          <cell r="V278">
            <v>0.61494000000000004</v>
          </cell>
          <cell r="W278">
            <v>264</v>
          </cell>
          <cell r="X278">
            <v>0</v>
          </cell>
          <cell r="Y278">
            <v>1</v>
          </cell>
          <cell r="Z278">
            <v>0.15262000000000001</v>
          </cell>
          <cell r="AA278">
            <v>232</v>
          </cell>
          <cell r="AB278">
            <v>0.33</v>
          </cell>
          <cell r="AC278">
            <v>1</v>
          </cell>
          <cell r="AD278">
            <v>0.48262000000000005</v>
          </cell>
          <cell r="AE278">
            <v>222</v>
          </cell>
          <cell r="AF278">
            <v>0</v>
          </cell>
          <cell r="AG278">
            <v>19</v>
          </cell>
          <cell r="AH278">
            <v>0</v>
          </cell>
          <cell r="AI278">
            <v>184</v>
          </cell>
          <cell r="AJ278">
            <v>1.0975600000000001</v>
          </cell>
          <cell r="AK278">
            <v>316</v>
          </cell>
          <cell r="AL278">
            <v>13.72316</v>
          </cell>
          <cell r="AM278">
            <v>265</v>
          </cell>
          <cell r="AN278">
            <v>2231634</v>
          </cell>
          <cell r="AO278">
            <v>231</v>
          </cell>
          <cell r="AP278">
            <v>162618133</v>
          </cell>
          <cell r="AQ278">
            <v>211</v>
          </cell>
          <cell r="AR278">
            <v>7.0000000000000007E-2</v>
          </cell>
          <cell r="AS278">
            <v>8.7972361501773261E-2</v>
          </cell>
          <cell r="AT278">
            <v>0.03</v>
          </cell>
          <cell r="AU278">
            <v>0.1</v>
          </cell>
          <cell r="AV278">
            <v>131813</v>
          </cell>
          <cell r="AW278">
            <v>191</v>
          </cell>
          <cell r="AX278">
            <v>56491</v>
          </cell>
          <cell r="AY278">
            <v>67</v>
          </cell>
          <cell r="AZ278">
            <v>2018</v>
          </cell>
          <cell r="BA278">
            <v>2014</v>
          </cell>
          <cell r="BB278">
            <v>0</v>
          </cell>
          <cell r="BC278">
            <v>267</v>
          </cell>
          <cell r="BD278">
            <v>162618133</v>
          </cell>
          <cell r="BE278">
            <v>220</v>
          </cell>
          <cell r="BF278">
            <v>392.4</v>
          </cell>
          <cell r="BG278">
            <v>275</v>
          </cell>
          <cell r="BH278">
            <v>414419.29918450565</v>
          </cell>
          <cell r="BI278">
            <v>43</v>
          </cell>
          <cell r="BJ278">
            <v>0</v>
          </cell>
          <cell r="BK278">
            <v>267</v>
          </cell>
          <cell r="BL278">
            <v>414419.29918450565</v>
          </cell>
          <cell r="BM278">
            <v>51</v>
          </cell>
          <cell r="BN278">
            <v>0</v>
          </cell>
          <cell r="BO278">
            <v>267</v>
          </cell>
          <cell r="BP278">
            <v>878138</v>
          </cell>
          <cell r="BQ278">
            <v>214</v>
          </cell>
          <cell r="BR278">
            <v>584109</v>
          </cell>
          <cell r="BS278">
            <v>251</v>
          </cell>
          <cell r="BT278">
            <v>100386</v>
          </cell>
          <cell r="BU278">
            <v>140</v>
          </cell>
          <cell r="BV278">
            <v>425000</v>
          </cell>
          <cell r="BW278">
            <v>121</v>
          </cell>
          <cell r="BX278">
            <v>0</v>
          </cell>
          <cell r="BY278">
            <v>6</v>
          </cell>
          <cell r="BZ278">
            <v>1987633</v>
          </cell>
          <cell r="CA278">
            <v>202</v>
          </cell>
          <cell r="CB278">
            <v>65519</v>
          </cell>
          <cell r="CC278">
            <v>161</v>
          </cell>
          <cell r="CD278">
            <v>100000</v>
          </cell>
          <cell r="CE278">
            <v>248</v>
          </cell>
          <cell r="CF278">
            <v>0</v>
          </cell>
          <cell r="CG278">
            <v>2</v>
          </cell>
          <cell r="CH278">
            <v>24818</v>
          </cell>
          <cell r="CI278">
            <v>227</v>
          </cell>
          <cell r="CJ278">
            <v>53664</v>
          </cell>
          <cell r="CK278">
            <v>206</v>
          </cell>
          <cell r="CL278">
            <v>78482</v>
          </cell>
          <cell r="CM278">
            <v>247</v>
          </cell>
          <cell r="CN278">
            <v>0</v>
          </cell>
          <cell r="CO278">
            <v>19</v>
          </cell>
          <cell r="CP278">
            <v>0</v>
          </cell>
          <cell r="CQ278">
            <v>185</v>
          </cell>
          <cell r="CR278">
            <v>2231634</v>
          </cell>
          <cell r="CS278">
            <v>231</v>
          </cell>
          <cell r="CT278">
            <v>392.4</v>
          </cell>
          <cell r="CU278">
            <v>275</v>
          </cell>
          <cell r="CV278">
            <v>5835</v>
          </cell>
          <cell r="CW278">
            <v>73</v>
          </cell>
          <cell r="CX278">
            <v>2355755</v>
          </cell>
          <cell r="CY278">
            <v>274</v>
          </cell>
          <cell r="CZ278">
            <v>384.8</v>
          </cell>
          <cell r="DA278">
            <v>276</v>
          </cell>
          <cell r="DB278">
            <v>5950</v>
          </cell>
          <cell r="DC278">
            <v>73</v>
          </cell>
          <cell r="DD278">
            <v>2339164</v>
          </cell>
          <cell r="DE278">
            <v>275</v>
          </cell>
          <cell r="DF278">
            <v>-16591</v>
          </cell>
          <cell r="DG278">
            <v>298</v>
          </cell>
          <cell r="DH278">
            <v>49604</v>
          </cell>
          <cell r="DI278">
            <v>150</v>
          </cell>
          <cell r="DJ278" t="str">
            <v>Scale down</v>
          </cell>
          <cell r="DK278">
            <v>629</v>
          </cell>
          <cell r="DL278">
            <v>622.79999999999995</v>
          </cell>
          <cell r="DM278">
            <v>602.79999999999995</v>
          </cell>
          <cell r="DN278">
            <v>564</v>
          </cell>
          <cell r="DO278">
            <v>557.29999999999995</v>
          </cell>
          <cell r="DP278">
            <v>516.4</v>
          </cell>
          <cell r="DQ278">
            <v>486.2</v>
          </cell>
          <cell r="DR278">
            <v>265</v>
          </cell>
          <cell r="DS278">
            <v>491.4</v>
          </cell>
          <cell r="DT278">
            <v>263</v>
          </cell>
          <cell r="DU278">
            <v>466.4</v>
          </cell>
          <cell r="DV278">
            <v>267</v>
          </cell>
          <cell r="DW278">
            <v>465.5</v>
          </cell>
          <cell r="DX278">
            <v>267</v>
          </cell>
          <cell r="DY278">
            <v>459.7</v>
          </cell>
          <cell r="DZ278">
            <v>263</v>
          </cell>
          <cell r="EA278">
            <v>419.6</v>
          </cell>
          <cell r="EB278">
            <v>273</v>
          </cell>
          <cell r="EC278">
            <v>400</v>
          </cell>
          <cell r="ED278">
            <v>274</v>
          </cell>
          <cell r="EE278">
            <v>392.4</v>
          </cell>
          <cell r="EF278">
            <v>275</v>
          </cell>
          <cell r="EG278">
            <v>384.8</v>
          </cell>
          <cell r="EH278">
            <v>276</v>
          </cell>
          <cell r="EI278">
            <v>5799.4646569646566</v>
          </cell>
          <cell r="EJ278">
            <v>49</v>
          </cell>
          <cell r="EK278">
            <v>5165.3664241164242</v>
          </cell>
          <cell r="EL278">
            <v>28</v>
          </cell>
          <cell r="EM278">
            <v>947216</v>
          </cell>
          <cell r="EN278">
            <v>1505.9077901430842</v>
          </cell>
          <cell r="EO278">
            <v>880010</v>
          </cell>
          <cell r="EP278">
            <v>1412.9897238278743</v>
          </cell>
          <cell r="EQ278">
            <v>863880</v>
          </cell>
          <cell r="ER278">
            <v>1433.1121433311216</v>
          </cell>
          <cell r="ES278">
            <v>1249095</v>
          </cell>
          <cell r="ET278">
            <v>2214.7074468085107</v>
          </cell>
          <cell r="EU278">
            <v>1547816</v>
          </cell>
          <cell r="EV278">
            <v>2777.3479275076261</v>
          </cell>
          <cell r="EW278">
            <v>1689352</v>
          </cell>
          <cell r="EX278">
            <v>3271.4020139426802</v>
          </cell>
          <cell r="EY278">
            <v>1376639</v>
          </cell>
          <cell r="EZ278">
            <v>2831.4253393665158</v>
          </cell>
          <cell r="FA278">
            <v>1133389</v>
          </cell>
          <cell r="FB278">
            <v>2331.1168243521183</v>
          </cell>
          <cell r="FC278">
            <v>1108128</v>
          </cell>
          <cell r="FD278">
            <v>2255.0427350427353</v>
          </cell>
          <cell r="FE278">
            <v>1072523</v>
          </cell>
          <cell r="FF278">
            <v>2299.5776157804462</v>
          </cell>
          <cell r="FG278">
            <v>1299060</v>
          </cell>
          <cell r="FH278">
            <v>2790.6766917293235</v>
          </cell>
          <cell r="FI278">
            <v>1179420</v>
          </cell>
          <cell r="FJ278">
            <v>2565.6297585381772</v>
          </cell>
          <cell r="FK278">
            <v>1021956</v>
          </cell>
          <cell r="FL278">
            <v>2604.3730886850153</v>
          </cell>
          <cell r="FM278">
            <v>666125</v>
          </cell>
          <cell r="FN278">
            <v>1731.0940748440748</v>
          </cell>
          <cell r="FO278">
            <v>0.21883891191397412</v>
          </cell>
          <cell r="FP278">
            <v>0.19457603359051717</v>
          </cell>
          <cell r="FQ278">
            <v>0.18913028486233058</v>
          </cell>
          <cell r="FR278">
            <v>0.27402241328475452</v>
          </cell>
          <cell r="FS278">
            <v>0.30632861488965712</v>
          </cell>
          <cell r="FT278">
            <v>0.32847017484232732</v>
          </cell>
          <cell r="FU278">
            <v>0.26255322054379743</v>
          </cell>
          <cell r="FV278">
            <v>0.29293864718616958</v>
          </cell>
          <cell r="FW278">
            <v>0.31060985741627117</v>
          </cell>
          <cell r="FX278">
            <v>0.29633199966071061</v>
          </cell>
          <cell r="FY278">
            <v>0.35144047417112984</v>
          </cell>
          <cell r="FZ278">
            <v>0.30590374780670682</v>
          </cell>
          <cell r="GA278">
            <v>0.26825238123611922</v>
          </cell>
          <cell r="GB278">
            <v>0.16304254989193201</v>
          </cell>
          <cell r="GC278">
            <v>3381155</v>
          </cell>
          <cell r="GD278">
            <v>3642695</v>
          </cell>
          <cell r="GE278">
            <v>3703765</v>
          </cell>
          <cell r="GF278">
            <v>3309273</v>
          </cell>
          <cell r="GG278">
            <v>3504980</v>
          </cell>
          <cell r="GH278">
            <v>3453739</v>
          </cell>
          <cell r="GI278">
            <v>3866637</v>
          </cell>
          <cell r="GJ278">
            <v>3869032</v>
          </cell>
          <cell r="GK278">
            <v>3567588</v>
          </cell>
          <cell r="GL278">
            <v>3619329</v>
          </cell>
          <cell r="GM278">
            <v>3696387</v>
          </cell>
          <cell r="GN278">
            <v>3855526.48</v>
          </cell>
          <cell r="GO278">
            <v>3967145</v>
          </cell>
          <cell r="GP278">
            <v>4085589.93</v>
          </cell>
          <cell r="GQ278">
            <v>0.42404939356076971</v>
          </cell>
          <cell r="GR278">
            <v>0.29496776713465966</v>
          </cell>
          <cell r="GS278">
            <v>0.14541824614451015</v>
          </cell>
          <cell r="GT278">
            <v>2.1234451714861543E-2</v>
          </cell>
          <cell r="GU278">
            <v>3.1455573789708126E-2</v>
          </cell>
          <cell r="GV278">
            <v>0.10446596255582583</v>
          </cell>
          <cell r="GW278">
            <v>0.11232742935892177</v>
          </cell>
          <cell r="GX278">
            <v>9.8154722227784097E-2</v>
          </cell>
          <cell r="GY278">
            <v>4.6043826196064799E-2</v>
          </cell>
          <cell r="GZ278">
            <v>11.793357933579335</v>
          </cell>
          <cell r="HA278">
            <v>12.617931034482758</v>
          </cell>
          <cell r="HB278">
            <v>12.162534435261708</v>
          </cell>
          <cell r="HC278">
            <v>11.538666666666666</v>
          </cell>
          <cell r="HD278">
            <v>10.054054054054054</v>
          </cell>
          <cell r="HE278">
            <v>9.8495212038303706</v>
          </cell>
          <cell r="HF278">
            <v>8.8850726552179662</v>
          </cell>
          <cell r="HG278">
            <v>9.3428571428571416</v>
          </cell>
          <cell r="HH278">
            <v>5823</v>
          </cell>
          <cell r="HI278" t="str">
            <v>Y</v>
          </cell>
        </row>
        <row r="279">
          <cell r="A279">
            <v>274</v>
          </cell>
          <cell r="B279">
            <v>5832</v>
          </cell>
          <cell r="C279" t="str">
            <v>Schleswig</v>
          </cell>
          <cell r="D279">
            <v>11.293083117378236</v>
          </cell>
          <cell r="E279">
            <v>243</v>
          </cell>
          <cell r="F279">
            <v>5.4</v>
          </cell>
          <cell r="G279">
            <v>1</v>
          </cell>
          <cell r="H279">
            <v>3.466093331088568</v>
          </cell>
          <cell r="I279">
            <v>301</v>
          </cell>
          <cell r="J279">
            <v>1.0786608692815765</v>
          </cell>
          <cell r="K279">
            <v>56</v>
          </cell>
          <cell r="L279">
            <v>1.3483260866019706</v>
          </cell>
          <cell r="M279">
            <v>222</v>
          </cell>
          <cell r="N279">
            <v>0</v>
          </cell>
          <cell r="O279">
            <v>6</v>
          </cell>
          <cell r="P279">
            <v>0.66511307860771285</v>
          </cell>
          <cell r="Q279">
            <v>108</v>
          </cell>
          <cell r="R279">
            <v>0</v>
          </cell>
          <cell r="S279">
            <v>8</v>
          </cell>
          <cell r="T279">
            <v>11.958196195985948</v>
          </cell>
          <cell r="U279">
            <v>228</v>
          </cell>
          <cell r="V279">
            <v>0.43146000000000001</v>
          </cell>
          <cell r="W279">
            <v>310</v>
          </cell>
          <cell r="X279">
            <v>0</v>
          </cell>
          <cell r="Y279">
            <v>1</v>
          </cell>
          <cell r="Z279">
            <v>0.67</v>
          </cell>
          <cell r="AA279">
            <v>81</v>
          </cell>
          <cell r="AB279">
            <v>0.33</v>
          </cell>
          <cell r="AC279">
            <v>1</v>
          </cell>
          <cell r="AD279">
            <v>1</v>
          </cell>
          <cell r="AE279">
            <v>78</v>
          </cell>
          <cell r="AF279">
            <v>0</v>
          </cell>
          <cell r="AG279">
            <v>19</v>
          </cell>
          <cell r="AH279">
            <v>0</v>
          </cell>
          <cell r="AI279">
            <v>184</v>
          </cell>
          <cell r="AJ279">
            <v>1.43146</v>
          </cell>
          <cell r="AK279">
            <v>279</v>
          </cell>
          <cell r="AL279">
            <v>13.389659999999999</v>
          </cell>
          <cell r="AM279">
            <v>280</v>
          </cell>
          <cell r="AN279">
            <v>1244733</v>
          </cell>
          <cell r="AO279">
            <v>324</v>
          </cell>
          <cell r="AP279">
            <v>92707544</v>
          </cell>
          <cell r="AQ279">
            <v>315</v>
          </cell>
          <cell r="AR279">
            <v>7.0000000000000007E-2</v>
          </cell>
          <cell r="AS279">
            <v>8.0753285726040666E-2</v>
          </cell>
          <cell r="AT279">
            <v>0</v>
          </cell>
          <cell r="AU279">
            <v>7.0000000000000007E-2</v>
          </cell>
          <cell r="AV279">
            <v>80113</v>
          </cell>
          <cell r="AW279">
            <v>258</v>
          </cell>
          <cell r="AX279">
            <v>0</v>
          </cell>
          <cell r="AY279">
            <v>89</v>
          </cell>
          <cell r="AZ279">
            <v>2015</v>
          </cell>
          <cell r="BA279">
            <v>2012</v>
          </cell>
          <cell r="BB279">
            <v>3411000</v>
          </cell>
          <cell r="BC279">
            <v>192</v>
          </cell>
          <cell r="BD279">
            <v>96118544</v>
          </cell>
          <cell r="BE279">
            <v>311</v>
          </cell>
          <cell r="BF279">
            <v>311.8</v>
          </cell>
          <cell r="BG279">
            <v>305</v>
          </cell>
          <cell r="BH279">
            <v>297330.16035920463</v>
          </cell>
          <cell r="BI279">
            <v>153</v>
          </cell>
          <cell r="BJ279">
            <v>10939.704939063502</v>
          </cell>
          <cell r="BK279">
            <v>133</v>
          </cell>
          <cell r="BL279">
            <v>308269.86529826809</v>
          </cell>
          <cell r="BM279">
            <v>157</v>
          </cell>
          <cell r="BN279">
            <v>3.5487428939830798E-2</v>
          </cell>
          <cell r="BO279">
            <v>142</v>
          </cell>
          <cell r="BP279">
            <v>500621</v>
          </cell>
          <cell r="BQ279">
            <v>315</v>
          </cell>
          <cell r="BR279">
            <v>321333</v>
          </cell>
          <cell r="BS279">
            <v>335</v>
          </cell>
          <cell r="BT279">
            <v>100000</v>
          </cell>
          <cell r="BU279">
            <v>141</v>
          </cell>
          <cell r="BV279">
            <v>125000</v>
          </cell>
          <cell r="BW279">
            <v>272</v>
          </cell>
          <cell r="BX279">
            <v>0</v>
          </cell>
          <cell r="BY279">
            <v>6</v>
          </cell>
          <cell r="BZ279">
            <v>1046954</v>
          </cell>
          <cell r="CA279">
            <v>321</v>
          </cell>
          <cell r="CB279">
            <v>61661</v>
          </cell>
          <cell r="CC279">
            <v>165</v>
          </cell>
          <cell r="CD279">
            <v>40000</v>
          </cell>
          <cell r="CE279">
            <v>326</v>
          </cell>
          <cell r="CF279">
            <v>0</v>
          </cell>
          <cell r="CG279">
            <v>2</v>
          </cell>
          <cell r="CH279">
            <v>64399</v>
          </cell>
          <cell r="CI279">
            <v>184</v>
          </cell>
          <cell r="CJ279">
            <v>31719</v>
          </cell>
          <cell r="CK279">
            <v>289</v>
          </cell>
          <cell r="CL279">
            <v>96118</v>
          </cell>
          <cell r="CM279">
            <v>219</v>
          </cell>
          <cell r="CN279">
            <v>0</v>
          </cell>
          <cell r="CO279">
            <v>19</v>
          </cell>
          <cell r="CP279">
            <v>0</v>
          </cell>
          <cell r="CQ279">
            <v>185</v>
          </cell>
          <cell r="CR279">
            <v>1244733</v>
          </cell>
          <cell r="CS279">
            <v>324</v>
          </cell>
          <cell r="CT279">
            <v>311.8</v>
          </cell>
          <cell r="CU279">
            <v>305</v>
          </cell>
          <cell r="CV279">
            <v>5768</v>
          </cell>
          <cell r="CW279">
            <v>184</v>
          </cell>
          <cell r="CX279">
            <v>1798462</v>
          </cell>
          <cell r="CY279">
            <v>307</v>
          </cell>
          <cell r="CZ279">
            <v>307.8</v>
          </cell>
          <cell r="DA279">
            <v>305</v>
          </cell>
          <cell r="DB279">
            <v>5883</v>
          </cell>
          <cell r="DC279">
            <v>185</v>
          </cell>
          <cell r="DD279">
            <v>1816447</v>
          </cell>
          <cell r="DE279">
            <v>308</v>
          </cell>
          <cell r="DF279">
            <v>17985</v>
          </cell>
          <cell r="DG279">
            <v>249</v>
          </cell>
          <cell r="DH279">
            <v>5660</v>
          </cell>
          <cell r="DI279">
            <v>216</v>
          </cell>
          <cell r="DJ279" t="str">
            <v>101</v>
          </cell>
          <cell r="DK279">
            <v>344.8</v>
          </cell>
          <cell r="DL279">
            <v>336.1</v>
          </cell>
          <cell r="DM279">
            <v>330</v>
          </cell>
          <cell r="DN279">
            <v>327.8</v>
          </cell>
          <cell r="DO279">
            <v>333</v>
          </cell>
          <cell r="DP279">
            <v>308</v>
          </cell>
          <cell r="DQ279">
            <v>298.3</v>
          </cell>
          <cell r="DR279">
            <v>332</v>
          </cell>
          <cell r="DS279">
            <v>290.10000000000002</v>
          </cell>
          <cell r="DT279">
            <v>331</v>
          </cell>
          <cell r="DU279">
            <v>294.8</v>
          </cell>
          <cell r="DV279">
            <v>328</v>
          </cell>
          <cell r="DW279">
            <v>289.3</v>
          </cell>
          <cell r="DX279">
            <v>323</v>
          </cell>
          <cell r="DY279">
            <v>295.2</v>
          </cell>
          <cell r="DZ279">
            <v>319</v>
          </cell>
          <cell r="EA279">
            <v>305.10000000000002</v>
          </cell>
          <cell r="EB279">
            <v>312</v>
          </cell>
          <cell r="EC279">
            <v>302.5</v>
          </cell>
          <cell r="ED279">
            <v>311</v>
          </cell>
          <cell r="EE279">
            <v>311.8</v>
          </cell>
          <cell r="EF279">
            <v>305</v>
          </cell>
          <cell r="EG279">
            <v>307.8</v>
          </cell>
          <cell r="EH279">
            <v>304</v>
          </cell>
          <cell r="EI279">
            <v>4043.9668615984406</v>
          </cell>
          <cell r="EJ279">
            <v>216</v>
          </cell>
          <cell r="EK279">
            <v>3401.4100064977256</v>
          </cell>
          <cell r="EL279">
            <v>175</v>
          </cell>
          <cell r="EM279">
            <v>463351</v>
          </cell>
          <cell r="EN279">
            <v>1343.8254060324825</v>
          </cell>
          <cell r="EO279">
            <v>511352</v>
          </cell>
          <cell r="EP279">
            <v>1521.4281463850043</v>
          </cell>
          <cell r="EQ279">
            <v>601781</v>
          </cell>
          <cell r="ER279">
            <v>1823.5787878787878</v>
          </cell>
          <cell r="ES279">
            <v>655996</v>
          </cell>
          <cell r="ET279">
            <v>2001.2080536912752</v>
          </cell>
          <cell r="EU279">
            <v>701635</v>
          </cell>
          <cell r="EV279">
            <v>2107.0120120120118</v>
          </cell>
          <cell r="EW279">
            <v>803647</v>
          </cell>
          <cell r="EX279">
            <v>2609.2435064935066</v>
          </cell>
          <cell r="EY279">
            <v>998356</v>
          </cell>
          <cell r="EZ279">
            <v>3346.8186389540729</v>
          </cell>
          <cell r="FA279">
            <v>1227097</v>
          </cell>
          <cell r="FB279">
            <v>4113.6339255782768</v>
          </cell>
          <cell r="FC279">
            <v>1225421</v>
          </cell>
          <cell r="FD279">
            <v>4224.133057566356</v>
          </cell>
          <cell r="FE279">
            <v>1191167</v>
          </cell>
          <cell r="FF279">
            <v>4040.5936227951152</v>
          </cell>
          <cell r="FG279">
            <v>1092950</v>
          </cell>
          <cell r="FH279">
            <v>3777.9122018665744</v>
          </cell>
          <cell r="FI279">
            <v>1114954</v>
          </cell>
          <cell r="FJ279">
            <v>3776.9444444444448</v>
          </cell>
          <cell r="FK279">
            <v>1209692</v>
          </cell>
          <cell r="FL279">
            <v>3879.704939063502</v>
          </cell>
          <cell r="FM279">
            <v>1299304</v>
          </cell>
          <cell r="FN279">
            <v>4221.260558804418</v>
          </cell>
          <cell r="FO279">
            <v>0.21252956188777766</v>
          </cell>
          <cell r="FP279">
            <v>0.22419439838445626</v>
          </cell>
          <cell r="FQ279">
            <v>0.24933314329609099</v>
          </cell>
          <cell r="FR279">
            <v>0.2632959231428092</v>
          </cell>
          <cell r="FS279">
            <v>0.26322710233531121</v>
          </cell>
          <cell r="FT279">
            <v>0.28024320730682012</v>
          </cell>
          <cell r="FU279">
            <v>0.32482897248137454</v>
          </cell>
          <cell r="FV279">
            <v>0.59783529599764584</v>
          </cell>
          <cell r="FW279">
            <v>0.55547995564939812</v>
          </cell>
          <cell r="FX279">
            <v>0.50169630443599933</v>
          </cell>
          <cell r="FY279">
            <v>0.45040794072970247</v>
          </cell>
          <cell r="FZ279">
            <v>0.44649813225729812</v>
          </cell>
          <cell r="GA279">
            <v>0.45955354972039875</v>
          </cell>
          <cell r="GB279">
            <v>0.48198133552035632</v>
          </cell>
          <cell r="GC279">
            <v>1716821</v>
          </cell>
          <cell r="GD279">
            <v>1769490</v>
          </cell>
          <cell r="GE279">
            <v>1811781</v>
          </cell>
          <cell r="GF279">
            <v>1835482</v>
          </cell>
          <cell r="GG279">
            <v>1963877</v>
          </cell>
          <cell r="GH279">
            <v>2064030</v>
          </cell>
          <cell r="GI279">
            <v>2075126</v>
          </cell>
          <cell r="GJ279">
            <v>2052567</v>
          </cell>
          <cell r="GK279">
            <v>2206058</v>
          </cell>
          <cell r="GL279">
            <v>2374279</v>
          </cell>
          <cell r="GM279">
            <v>2426578</v>
          </cell>
          <cell r="GN279">
            <v>2497107.87</v>
          </cell>
          <cell r="GO279">
            <v>2537582</v>
          </cell>
          <cell r="GP279">
            <v>2695755.84</v>
          </cell>
          <cell r="GQ279">
            <v>0.28969531456128522</v>
          </cell>
          <cell r="GR279">
            <v>0.16582882384545028</v>
          </cell>
          <cell r="GS279">
            <v>0.2013192350458404</v>
          </cell>
          <cell r="GT279">
            <v>0.35087558149169634</v>
          </cell>
          <cell r="GU279">
            <v>0.25147588076294031</v>
          </cell>
          <cell r="GV279">
            <v>0.18090789510077565</v>
          </cell>
          <cell r="GW279">
            <v>0.13909445272668106</v>
          </cell>
          <cell r="GX279">
            <v>0.15933447137721388</v>
          </cell>
          <cell r="GY279">
            <v>0.17443812816857923</v>
          </cell>
          <cell r="GZ279">
            <v>10.194285714285714</v>
          </cell>
          <cell r="HA279">
            <v>10.80110497237569</v>
          </cell>
          <cell r="HB279">
            <v>10.03647733194372</v>
          </cell>
          <cell r="HC279">
            <v>10.355191256830601</v>
          </cell>
          <cell r="HD279">
            <v>10.420765027322403</v>
          </cell>
          <cell r="HE279">
            <v>11.222222222222221</v>
          </cell>
          <cell r="HF279">
            <v>11.062431544359255</v>
          </cell>
          <cell r="HG279">
            <v>18.341176470588238</v>
          </cell>
          <cell r="HH279">
            <v>5832</v>
          </cell>
          <cell r="HI279" t="str">
            <v>Y</v>
          </cell>
        </row>
        <row r="280">
          <cell r="A280">
            <v>275</v>
          </cell>
          <cell r="B280">
            <v>5868</v>
          </cell>
          <cell r="C280" t="str">
            <v>Sentral</v>
          </cell>
          <cell r="D280">
            <v>9.3203732886574606</v>
          </cell>
          <cell r="E280">
            <v>333</v>
          </cell>
          <cell r="F280">
            <v>5.4</v>
          </cell>
          <cell r="G280">
            <v>1</v>
          </cell>
          <cell r="H280">
            <v>3.9203683100353661</v>
          </cell>
          <cell r="I280">
            <v>256</v>
          </cell>
          <cell r="J280">
            <v>0</v>
          </cell>
          <cell r="K280">
            <v>272</v>
          </cell>
          <cell r="L280">
            <v>0</v>
          </cell>
          <cell r="M280">
            <v>310</v>
          </cell>
          <cell r="N280">
            <v>0</v>
          </cell>
          <cell r="O280">
            <v>6</v>
          </cell>
          <cell r="P280">
            <v>0.10683378473317602</v>
          </cell>
          <cell r="Q280">
            <v>267</v>
          </cell>
          <cell r="R280">
            <v>0</v>
          </cell>
          <cell r="S280">
            <v>8</v>
          </cell>
          <cell r="T280">
            <v>9.4272070733906368</v>
          </cell>
          <cell r="U280">
            <v>340</v>
          </cell>
          <cell r="V280">
            <v>0.48784</v>
          </cell>
          <cell r="W280">
            <v>296</v>
          </cell>
          <cell r="X280">
            <v>0</v>
          </cell>
          <cell r="Y280">
            <v>1</v>
          </cell>
          <cell r="Z280">
            <v>0.11025</v>
          </cell>
          <cell r="AA280">
            <v>235</v>
          </cell>
          <cell r="AB280">
            <v>0.33</v>
          </cell>
          <cell r="AC280">
            <v>1</v>
          </cell>
          <cell r="AD280">
            <v>0.44025000000000003</v>
          </cell>
          <cell r="AE280">
            <v>226</v>
          </cell>
          <cell r="AF280">
            <v>0</v>
          </cell>
          <cell r="AG280">
            <v>19</v>
          </cell>
          <cell r="AH280">
            <v>0.61734999999999995</v>
          </cell>
          <cell r="AI280">
            <v>157</v>
          </cell>
          <cell r="AJ280">
            <v>1.5454400000000001</v>
          </cell>
          <cell r="AK280">
            <v>268</v>
          </cell>
          <cell r="AL280">
            <v>10.97265</v>
          </cell>
          <cell r="AM280">
            <v>352</v>
          </cell>
          <cell r="AN280">
            <v>1072884</v>
          </cell>
          <cell r="AO280">
            <v>338</v>
          </cell>
          <cell r="AP280">
            <v>97778058</v>
          </cell>
          <cell r="AQ280">
            <v>304</v>
          </cell>
          <cell r="AR280">
            <v>0.08</v>
          </cell>
          <cell r="AS280">
            <v>0.10337891275391276</v>
          </cell>
          <cell r="AT280">
            <v>0.05</v>
          </cell>
          <cell r="AU280">
            <v>0.13</v>
          </cell>
          <cell r="AV280">
            <v>87569</v>
          </cell>
          <cell r="AW280">
            <v>251</v>
          </cell>
          <cell r="AX280">
            <v>54731</v>
          </cell>
          <cell r="AY280">
            <v>69</v>
          </cell>
          <cell r="AZ280">
            <v>2021</v>
          </cell>
          <cell r="BA280">
            <v>2015</v>
          </cell>
          <cell r="BB280">
            <v>0</v>
          </cell>
          <cell r="BC280">
            <v>267</v>
          </cell>
          <cell r="BD280">
            <v>97778058</v>
          </cell>
          <cell r="BE280">
            <v>308</v>
          </cell>
          <cell r="BF280">
            <v>162.1</v>
          </cell>
          <cell r="BG280">
            <v>350</v>
          </cell>
          <cell r="BH280">
            <v>603195.9161011721</v>
          </cell>
          <cell r="BI280">
            <v>9</v>
          </cell>
          <cell r="BJ280">
            <v>0</v>
          </cell>
          <cell r="BK280">
            <v>267</v>
          </cell>
          <cell r="BL280">
            <v>603195.9161011721</v>
          </cell>
          <cell r="BM280">
            <v>10</v>
          </cell>
          <cell r="BN280">
            <v>0</v>
          </cell>
          <cell r="BO280">
            <v>267</v>
          </cell>
          <cell r="BP280">
            <v>528002</v>
          </cell>
          <cell r="BQ280">
            <v>304</v>
          </cell>
          <cell r="BR280">
            <v>383326</v>
          </cell>
          <cell r="BS280">
            <v>315</v>
          </cell>
          <cell r="BT280">
            <v>0</v>
          </cell>
          <cell r="BU280">
            <v>272</v>
          </cell>
          <cell r="BV280">
            <v>0</v>
          </cell>
          <cell r="BW280">
            <v>310</v>
          </cell>
          <cell r="BX280">
            <v>0</v>
          </cell>
          <cell r="BY280">
            <v>6</v>
          </cell>
          <cell r="BZ280">
            <v>911328</v>
          </cell>
          <cell r="CA280">
            <v>336</v>
          </cell>
          <cell r="CB280">
            <v>10446</v>
          </cell>
          <cell r="CC280">
            <v>299</v>
          </cell>
          <cell r="CD280">
            <v>47700</v>
          </cell>
          <cell r="CE280">
            <v>325</v>
          </cell>
          <cell r="CF280">
            <v>0</v>
          </cell>
          <cell r="CG280">
            <v>2</v>
          </cell>
          <cell r="CH280">
            <v>10780</v>
          </cell>
          <cell r="CI280">
            <v>242</v>
          </cell>
          <cell r="CJ280">
            <v>32267</v>
          </cell>
          <cell r="CK280">
            <v>286</v>
          </cell>
          <cell r="CL280">
            <v>43047</v>
          </cell>
          <cell r="CM280">
            <v>310</v>
          </cell>
          <cell r="CN280">
            <v>0</v>
          </cell>
          <cell r="CO280">
            <v>19</v>
          </cell>
          <cell r="CP280">
            <v>60363</v>
          </cell>
          <cell r="CQ280">
            <v>173</v>
          </cell>
          <cell r="CR280">
            <v>1072884</v>
          </cell>
          <cell r="CS280">
            <v>338</v>
          </cell>
          <cell r="CT280">
            <v>162.1</v>
          </cell>
          <cell r="CU280">
            <v>350</v>
          </cell>
          <cell r="CV280">
            <v>5891</v>
          </cell>
          <cell r="CW280">
            <v>32</v>
          </cell>
          <cell r="CX280">
            <v>1141484</v>
          </cell>
          <cell r="CY280">
            <v>348</v>
          </cell>
          <cell r="CZ280">
            <v>160</v>
          </cell>
          <cell r="DA280">
            <v>350</v>
          </cell>
          <cell r="DB280">
            <v>6006</v>
          </cell>
          <cell r="DC280">
            <v>32</v>
          </cell>
          <cell r="DD280">
            <v>1099066</v>
          </cell>
          <cell r="DE280">
            <v>349</v>
          </cell>
          <cell r="DF280">
            <v>-42418</v>
          </cell>
          <cell r="DG280">
            <v>315</v>
          </cell>
          <cell r="DH280">
            <v>138106</v>
          </cell>
          <cell r="DI280">
            <v>56</v>
          </cell>
          <cell r="DJ280" t="str">
            <v>Scale down</v>
          </cell>
          <cell r="DK280">
            <v>296.60000000000002</v>
          </cell>
          <cell r="DL280">
            <v>320.60000000000002</v>
          </cell>
          <cell r="DM280">
            <v>315.39999999999998</v>
          </cell>
          <cell r="DN280">
            <v>331</v>
          </cell>
          <cell r="DO280">
            <v>282</v>
          </cell>
          <cell r="DP280">
            <v>271</v>
          </cell>
          <cell r="DQ280">
            <v>246</v>
          </cell>
          <cell r="DR280">
            <v>343</v>
          </cell>
          <cell r="DS280">
            <v>228.1</v>
          </cell>
          <cell r="DT280">
            <v>349</v>
          </cell>
          <cell r="DU280">
            <v>232.1</v>
          </cell>
          <cell r="DV280">
            <v>344</v>
          </cell>
          <cell r="DW280">
            <v>224</v>
          </cell>
          <cell r="DX280">
            <v>346</v>
          </cell>
          <cell r="DY280">
            <v>202</v>
          </cell>
          <cell r="DZ280">
            <v>350</v>
          </cell>
          <cell r="EA280">
            <v>200</v>
          </cell>
          <cell r="EB280">
            <v>348</v>
          </cell>
          <cell r="EC280">
            <v>178</v>
          </cell>
          <cell r="ED280">
            <v>351</v>
          </cell>
          <cell r="EE280">
            <v>162.1</v>
          </cell>
          <cell r="EF280">
            <v>351</v>
          </cell>
          <cell r="EG280">
            <v>160</v>
          </cell>
          <cell r="EH280">
            <v>350</v>
          </cell>
          <cell r="EI280">
            <v>6705.5249999999996</v>
          </cell>
          <cell r="EJ280">
            <v>24</v>
          </cell>
          <cell r="EK280">
            <v>5695.8</v>
          </cell>
          <cell r="EL280">
            <v>16</v>
          </cell>
          <cell r="EM280">
            <v>355662</v>
          </cell>
          <cell r="EN280">
            <v>1199.130141604855</v>
          </cell>
          <cell r="EO280">
            <v>423378</v>
          </cell>
          <cell r="EP280">
            <v>1320.5801621958826</v>
          </cell>
          <cell r="EQ280">
            <v>339995</v>
          </cell>
          <cell r="ER280">
            <v>1077.980342422321</v>
          </cell>
          <cell r="ES280">
            <v>493639</v>
          </cell>
          <cell r="ET280">
            <v>1491.3564954682779</v>
          </cell>
          <cell r="EU280">
            <v>662185</v>
          </cell>
          <cell r="EV280">
            <v>2348.1737588652481</v>
          </cell>
          <cell r="EW280">
            <v>699790</v>
          </cell>
          <cell r="EX280">
            <v>2582.2509225092249</v>
          </cell>
          <cell r="EY280">
            <v>687312</v>
          </cell>
          <cell r="EZ280">
            <v>2793.9512195121952</v>
          </cell>
          <cell r="FA280">
            <v>782167</v>
          </cell>
          <cell r="FB280">
            <v>3179.540650406504</v>
          </cell>
          <cell r="FC280">
            <v>732070</v>
          </cell>
          <cell r="FD280">
            <v>3209.4256904866288</v>
          </cell>
          <cell r="FE280">
            <v>501407</v>
          </cell>
          <cell r="FF280">
            <v>2160.3059026281776</v>
          </cell>
          <cell r="FG280">
            <v>458331</v>
          </cell>
          <cell r="FH280">
            <v>2046.1205357142858</v>
          </cell>
          <cell r="FI280">
            <v>388703</v>
          </cell>
          <cell r="FJ280">
            <v>1924.2722772277227</v>
          </cell>
          <cell r="FK280">
            <v>208044</v>
          </cell>
          <cell r="FL280">
            <v>1283.4299814929057</v>
          </cell>
          <cell r="FM280">
            <v>131880</v>
          </cell>
          <cell r="FN280">
            <v>824.25</v>
          </cell>
          <cell r="FO280">
            <v>0.16413227419709883</v>
          </cell>
          <cell r="FP280">
            <v>0.18983262116246016</v>
          </cell>
          <cell r="FQ280">
            <v>0.13957949826179916</v>
          </cell>
          <cell r="FR280">
            <v>0.20207925416704361</v>
          </cell>
          <cell r="FS280">
            <v>0.24248177775173801</v>
          </cell>
          <cell r="FT280">
            <v>0.24328344873644114</v>
          </cell>
          <cell r="FU280">
            <v>0.2271538839066613</v>
          </cell>
          <cell r="FV280">
            <v>0.3518268373966954</v>
          </cell>
          <cell r="FW280">
            <v>0.2988856957267107</v>
          </cell>
          <cell r="FX280">
            <v>0.1770513070858023</v>
          </cell>
          <cell r="FY280">
            <v>0.17405770061138237</v>
          </cell>
          <cell r="FZ280">
            <v>0.15992480407737544</v>
          </cell>
          <cell r="GA280">
            <v>9.067602989235371E-2</v>
          </cell>
          <cell r="GB280">
            <v>5.91401477238198E-2</v>
          </cell>
          <cell r="GC280">
            <v>1811261</v>
          </cell>
          <cell r="GD280">
            <v>1806892</v>
          </cell>
          <cell r="GE280">
            <v>2095857</v>
          </cell>
          <cell r="GF280">
            <v>1949160</v>
          </cell>
          <cell r="GG280">
            <v>2068680</v>
          </cell>
          <cell r="GH280">
            <v>2176649</v>
          </cell>
          <cell r="GI280">
            <v>2338443</v>
          </cell>
          <cell r="GJ280">
            <v>2223159</v>
          </cell>
          <cell r="GK280">
            <v>2449331</v>
          </cell>
          <cell r="GL280">
            <v>2831987</v>
          </cell>
          <cell r="GM280">
            <v>2633213</v>
          </cell>
          <cell r="GN280">
            <v>2430536.04</v>
          </cell>
          <cell r="GO280">
            <v>2475025</v>
          </cell>
          <cell r="GP280">
            <v>2229957.23</v>
          </cell>
          <cell r="GQ280">
            <v>0.30110394140133551</v>
          </cell>
          <cell r="GR280">
            <v>0.28808325397254364</v>
          </cell>
          <cell r="GS280">
            <v>0.30979194863240062</v>
          </cell>
          <cell r="GT280">
            <v>0.23127822995419289</v>
          </cell>
          <cell r="GU280">
            <v>3.8481104433688747E-2</v>
          </cell>
          <cell r="GV280">
            <v>-8.5584504735007116E-2</v>
          </cell>
          <cell r="GW280">
            <v>0.14211163416532382</v>
          </cell>
          <cell r="GX280">
            <v>0.27926820988715245</v>
          </cell>
          <cell r="GY280">
            <v>0.35276755168644319</v>
          </cell>
          <cell r="GZ280">
            <v>8.5265151515151523</v>
          </cell>
          <cell r="HA280">
            <v>8.4886363636363633</v>
          </cell>
          <cell r="HB280">
            <v>7.9921259842519685</v>
          </cell>
          <cell r="HC280">
            <v>7.4</v>
          </cell>
          <cell r="HD280">
            <v>8.0034057045551297</v>
          </cell>
          <cell r="HE280">
            <v>8.8421052631578956</v>
          </cell>
          <cell r="HF280">
            <v>8.8473684210526304</v>
          </cell>
          <cell r="HG280">
            <v>9.0055555555555546</v>
          </cell>
          <cell r="HH280">
            <v>5868</v>
          </cell>
          <cell r="HI280" t="str">
            <v>Y</v>
          </cell>
        </row>
        <row r="281">
          <cell r="A281">
            <v>276</v>
          </cell>
          <cell r="B281">
            <v>5877</v>
          </cell>
          <cell r="C281" t="str">
            <v>Sergeant Bluff-Luton</v>
          </cell>
          <cell r="D281">
            <v>10.013991607595704</v>
          </cell>
          <cell r="E281">
            <v>311</v>
          </cell>
          <cell r="F281">
            <v>5.4</v>
          </cell>
          <cell r="G281">
            <v>1</v>
          </cell>
          <cell r="H281">
            <v>3.2072933017596768</v>
          </cell>
          <cell r="I281">
            <v>328</v>
          </cell>
          <cell r="J281">
            <v>0.23010733982549086</v>
          </cell>
          <cell r="K281">
            <v>222</v>
          </cell>
          <cell r="L281">
            <v>1.1765911331806056</v>
          </cell>
          <cell r="M281">
            <v>242</v>
          </cell>
          <cell r="N281">
            <v>0</v>
          </cell>
          <cell r="O281">
            <v>6</v>
          </cell>
          <cell r="P281">
            <v>1.2638245410675224</v>
          </cell>
          <cell r="Q281">
            <v>50</v>
          </cell>
          <cell r="R281">
            <v>0</v>
          </cell>
          <cell r="S281">
            <v>8</v>
          </cell>
          <cell r="T281">
            <v>11.277816148663227</v>
          </cell>
          <cell r="U281">
            <v>281</v>
          </cell>
          <cell r="V281">
            <v>0.76754</v>
          </cell>
          <cell r="W281">
            <v>210</v>
          </cell>
          <cell r="X281">
            <v>0</v>
          </cell>
          <cell r="Y281">
            <v>1</v>
          </cell>
          <cell r="Z281">
            <v>0</v>
          </cell>
          <cell r="AA281">
            <v>249</v>
          </cell>
          <cell r="AB281">
            <v>0.33</v>
          </cell>
          <cell r="AC281">
            <v>1</v>
          </cell>
          <cell r="AD281">
            <v>0.33</v>
          </cell>
          <cell r="AE281">
            <v>244</v>
          </cell>
          <cell r="AF281">
            <v>0</v>
          </cell>
          <cell r="AG281">
            <v>19</v>
          </cell>
          <cell r="AH281">
            <v>1.4451400000000001</v>
          </cell>
          <cell r="AI281">
            <v>96</v>
          </cell>
          <cell r="AJ281">
            <v>2.5426799999999998</v>
          </cell>
          <cell r="AK281">
            <v>151</v>
          </cell>
          <cell r="AL281">
            <v>13.820499999999999</v>
          </cell>
          <cell r="AM281">
            <v>254</v>
          </cell>
          <cell r="AN281">
            <v>7418078</v>
          </cell>
          <cell r="AO281">
            <v>46</v>
          </cell>
          <cell r="AP281">
            <v>531195572</v>
          </cell>
          <cell r="AQ281">
            <v>40</v>
          </cell>
          <cell r="AR281">
            <v>0</v>
          </cell>
          <cell r="AS281">
            <v>8.4774405744311207E-2</v>
          </cell>
          <cell r="AT281">
            <v>0</v>
          </cell>
          <cell r="AU281">
            <v>0</v>
          </cell>
          <cell r="AV281">
            <v>0</v>
          </cell>
          <cell r="AW281">
            <v>284</v>
          </cell>
          <cell r="AX281">
            <v>0</v>
          </cell>
          <cell r="AY281">
            <v>89</v>
          </cell>
          <cell r="AZ281">
            <v>0</v>
          </cell>
          <cell r="BA281">
            <v>2011</v>
          </cell>
          <cell r="BB281">
            <v>43203592</v>
          </cell>
          <cell r="BC281">
            <v>48</v>
          </cell>
          <cell r="BD281">
            <v>574399164</v>
          </cell>
          <cell r="BE281">
            <v>41</v>
          </cell>
          <cell r="BF281">
            <v>1373</v>
          </cell>
          <cell r="BG281">
            <v>76</v>
          </cell>
          <cell r="BH281">
            <v>386886.79679533868</v>
          </cell>
          <cell r="BI281">
            <v>58</v>
          </cell>
          <cell r="BJ281">
            <v>31466.56372906045</v>
          </cell>
          <cell r="BK281">
            <v>31</v>
          </cell>
          <cell r="BL281">
            <v>418353.36052439915</v>
          </cell>
          <cell r="BM281">
            <v>47</v>
          </cell>
          <cell r="BN281">
            <v>7.5215276601621237E-2</v>
          </cell>
          <cell r="BO281">
            <v>66</v>
          </cell>
          <cell r="BP281">
            <v>2868456</v>
          </cell>
          <cell r="BQ281">
            <v>40</v>
          </cell>
          <cell r="BR281">
            <v>1703700</v>
          </cell>
          <cell r="BS281">
            <v>72</v>
          </cell>
          <cell r="BT281">
            <v>122232</v>
          </cell>
          <cell r="BU281">
            <v>116</v>
          </cell>
          <cell r="BV281">
            <v>625000</v>
          </cell>
          <cell r="BW281">
            <v>66</v>
          </cell>
          <cell r="BX281">
            <v>0</v>
          </cell>
          <cell r="BY281">
            <v>6</v>
          </cell>
          <cell r="BZ281">
            <v>5319388</v>
          </cell>
          <cell r="CA281">
            <v>51</v>
          </cell>
          <cell r="CB281">
            <v>671338</v>
          </cell>
          <cell r="CC281">
            <v>27</v>
          </cell>
          <cell r="CD281">
            <v>407715</v>
          </cell>
          <cell r="CE281">
            <v>53</v>
          </cell>
          <cell r="CF281">
            <v>0</v>
          </cell>
          <cell r="CG281">
            <v>2</v>
          </cell>
          <cell r="CH281">
            <v>0</v>
          </cell>
          <cell r="CI281">
            <v>249</v>
          </cell>
          <cell r="CJ281">
            <v>189552</v>
          </cell>
          <cell r="CK281">
            <v>38</v>
          </cell>
          <cell r="CL281">
            <v>189552</v>
          </cell>
          <cell r="CM281">
            <v>127</v>
          </cell>
          <cell r="CN281">
            <v>0</v>
          </cell>
          <cell r="CO281">
            <v>19</v>
          </cell>
          <cell r="CP281">
            <v>830085</v>
          </cell>
          <cell r="CQ281">
            <v>24</v>
          </cell>
          <cell r="CR281">
            <v>7418078</v>
          </cell>
          <cell r="CS281">
            <v>46</v>
          </cell>
          <cell r="CT281">
            <v>1373</v>
          </cell>
          <cell r="CU281">
            <v>76</v>
          </cell>
          <cell r="CV281">
            <v>5768</v>
          </cell>
          <cell r="CW281">
            <v>184</v>
          </cell>
          <cell r="CX281">
            <v>7919464</v>
          </cell>
          <cell r="CY281">
            <v>77</v>
          </cell>
          <cell r="CZ281">
            <v>1377.2</v>
          </cell>
          <cell r="DA281">
            <v>75</v>
          </cell>
          <cell r="DB281">
            <v>5883</v>
          </cell>
          <cell r="DC281">
            <v>185</v>
          </cell>
          <cell r="DD281">
            <v>8102068</v>
          </cell>
          <cell r="DE281">
            <v>76</v>
          </cell>
          <cell r="DF281">
            <v>182604</v>
          </cell>
          <cell r="DG281">
            <v>64</v>
          </cell>
          <cell r="DH281">
            <v>0</v>
          </cell>
          <cell r="DI281">
            <v>223</v>
          </cell>
          <cell r="DJ281" t="str">
            <v>No Guar</v>
          </cell>
          <cell r="DK281">
            <v>1098.0999999999999</v>
          </cell>
          <cell r="DL281">
            <v>1151.3</v>
          </cell>
          <cell r="DM281">
            <v>1194.0999999999999</v>
          </cell>
          <cell r="DN281">
            <v>1243.0999999999999</v>
          </cell>
          <cell r="DO281">
            <v>1187.5999999999999</v>
          </cell>
          <cell r="DP281">
            <v>1209</v>
          </cell>
          <cell r="DQ281">
            <v>1214</v>
          </cell>
          <cell r="DR281">
            <v>95</v>
          </cell>
          <cell r="DS281">
            <v>1239.0999999999999</v>
          </cell>
          <cell r="DT281">
            <v>91</v>
          </cell>
          <cell r="DU281">
            <v>1253.4000000000001</v>
          </cell>
          <cell r="DV281">
            <v>91</v>
          </cell>
          <cell r="DW281">
            <v>1339.3</v>
          </cell>
          <cell r="DX281">
            <v>83</v>
          </cell>
          <cell r="DY281">
            <v>1376</v>
          </cell>
          <cell r="DZ281">
            <v>79</v>
          </cell>
          <cell r="EA281">
            <v>1378.7</v>
          </cell>
          <cell r="EB281">
            <v>80</v>
          </cell>
          <cell r="EC281">
            <v>1388.1</v>
          </cell>
          <cell r="ED281">
            <v>75</v>
          </cell>
          <cell r="EE281">
            <v>1373</v>
          </cell>
          <cell r="EF281">
            <v>76</v>
          </cell>
          <cell r="EG281">
            <v>1377.2</v>
          </cell>
          <cell r="EH281">
            <v>75</v>
          </cell>
          <cell r="EI281">
            <v>5386.3476619227413</v>
          </cell>
          <cell r="EJ281">
            <v>72</v>
          </cell>
          <cell r="EK281">
            <v>3862.4658727853616</v>
          </cell>
          <cell r="EL281">
            <v>107</v>
          </cell>
          <cell r="EM281">
            <v>219037</v>
          </cell>
          <cell r="EN281">
            <v>199.46908296147893</v>
          </cell>
          <cell r="EO281">
            <v>137929</v>
          </cell>
          <cell r="EP281">
            <v>119.80283158169027</v>
          </cell>
          <cell r="EQ281">
            <v>70687</v>
          </cell>
          <cell r="ER281">
            <v>59.196884683024876</v>
          </cell>
          <cell r="ES281">
            <v>154731</v>
          </cell>
          <cell r="ET281">
            <v>124.47188480411874</v>
          </cell>
          <cell r="EU281">
            <v>450976</v>
          </cell>
          <cell r="EV281">
            <v>379.73728528123951</v>
          </cell>
          <cell r="EW281">
            <v>679731</v>
          </cell>
          <cell r="EX281">
            <v>562.22580645161293</v>
          </cell>
          <cell r="EY281">
            <v>624412</v>
          </cell>
          <cell r="EZ281">
            <v>514.34266886326191</v>
          </cell>
          <cell r="FA281">
            <v>294860</v>
          </cell>
          <cell r="FB281">
            <v>242.8830313014827</v>
          </cell>
          <cell r="FC281">
            <v>-152088</v>
          </cell>
          <cell r="FD281">
            <v>-122.74069889435881</v>
          </cell>
          <cell r="FE281">
            <v>159803</v>
          </cell>
          <cell r="FF281">
            <v>127.49561193553534</v>
          </cell>
          <cell r="FG281">
            <v>-58496</v>
          </cell>
          <cell r="FH281">
            <v>-43.676547450160534</v>
          </cell>
          <cell r="FI281">
            <v>-178875</v>
          </cell>
          <cell r="FJ281">
            <v>-129.99636627906978</v>
          </cell>
          <cell r="FK281">
            <v>92715</v>
          </cell>
          <cell r="FL281">
            <v>67.527312454479244</v>
          </cell>
          <cell r="FM281">
            <v>44383</v>
          </cell>
          <cell r="FN281">
            <v>32.226982282892827</v>
          </cell>
          <cell r="FO281">
            <v>3.6283422734499575E-2</v>
          </cell>
          <cell r="FP281">
            <v>2.0838322122940799E-2</v>
          </cell>
          <cell r="FQ281">
            <v>1.0120854053639224E-2</v>
          </cell>
          <cell r="FR281">
            <v>2.0948170367242488E-2</v>
          </cell>
          <cell r="FS281">
            <v>5.486265965457799E-2</v>
          </cell>
          <cell r="FT281">
            <v>7.4282564457703537E-2</v>
          </cell>
          <cell r="FU281">
            <v>6.5330671051535741E-2</v>
          </cell>
          <cell r="FV281">
            <v>3.0704661889460302E-2</v>
          </cell>
          <cell r="FW281">
            <v>-1.3591731857315055E-2</v>
          </cell>
          <cell r="FX281">
            <v>1.5193081136090277E-2</v>
          </cell>
          <cell r="FY281">
            <v>-5.0307247800691927E-3</v>
          </cell>
          <cell r="FZ281">
            <v>-1.4377411241567117E-2</v>
          </cell>
          <cell r="GA281">
            <v>7.1774640865522512E-3</v>
          </cell>
          <cell r="GB281">
            <v>3.3414922018073492E-3</v>
          </cell>
          <cell r="GC281">
            <v>5817797</v>
          </cell>
          <cell r="GD281">
            <v>6481078</v>
          </cell>
          <cell r="GE281">
            <v>6913605</v>
          </cell>
          <cell r="GF281">
            <v>7231642</v>
          </cell>
          <cell r="GG281">
            <v>7769114</v>
          </cell>
          <cell r="GH281">
            <v>8470882</v>
          </cell>
          <cell r="GI281">
            <v>8933304</v>
          </cell>
          <cell r="GJ281">
            <v>9603102</v>
          </cell>
          <cell r="GK281">
            <v>11189744</v>
          </cell>
          <cell r="GL281">
            <v>10518143</v>
          </cell>
          <cell r="GM281">
            <v>11627748</v>
          </cell>
          <cell r="GN281">
            <v>12441391.359999999</v>
          </cell>
          <cell r="GO281">
            <v>12645925</v>
          </cell>
          <cell r="GP281">
            <v>13282389.220000001</v>
          </cell>
          <cell r="GQ281">
            <v>9.777883365306414E-2</v>
          </cell>
          <cell r="GR281">
            <v>0.10931150567106855</v>
          </cell>
          <cell r="GS281">
            <v>7.561990633280978E-2</v>
          </cell>
          <cell r="GT281">
            <v>2.7285236570057589E-2</v>
          </cell>
          <cell r="GU281">
            <v>1.75822156456482E-2</v>
          </cell>
          <cell r="GV281">
            <v>7.0087173859848043E-3</v>
          </cell>
          <cell r="GW281">
            <v>3.6447036219561003E-2</v>
          </cell>
          <cell r="GX281">
            <v>5.5729172439442996E-2</v>
          </cell>
          <cell r="GY281">
            <v>7.7861950435758359E-2</v>
          </cell>
          <cell r="GZ281">
            <v>13.231225296442688</v>
          </cell>
          <cell r="HA281">
            <v>12.935371517027864</v>
          </cell>
          <cell r="HB281">
            <v>13.283962264150942</v>
          </cell>
          <cell r="HC281">
            <v>13.438914027149321</v>
          </cell>
          <cell r="HD281">
            <v>13</v>
          </cell>
          <cell r="HE281">
            <v>13.304618117229129</v>
          </cell>
          <cell r="HF281">
            <v>13.779316712834719</v>
          </cell>
          <cell r="HG281">
            <v>13.201923076923077</v>
          </cell>
          <cell r="HH281">
            <v>5877</v>
          </cell>
          <cell r="HI281" t="str">
            <v>Y</v>
          </cell>
        </row>
        <row r="282">
          <cell r="A282">
            <v>277</v>
          </cell>
          <cell r="B282">
            <v>5895</v>
          </cell>
          <cell r="C282" t="str">
            <v>Seymour</v>
          </cell>
          <cell r="D282">
            <v>14.009268310410185</v>
          </cell>
          <cell r="E282">
            <v>61</v>
          </cell>
          <cell r="F282">
            <v>5.4</v>
          </cell>
          <cell r="G282">
            <v>1</v>
          </cell>
          <cell r="H282">
            <v>4.2552313114202116</v>
          </cell>
          <cell r="I282">
            <v>215</v>
          </cell>
          <cell r="J282">
            <v>0</v>
          </cell>
          <cell r="K282">
            <v>272</v>
          </cell>
          <cell r="L282">
            <v>4.3540372958004037</v>
          </cell>
          <cell r="M282">
            <v>7</v>
          </cell>
          <cell r="N282">
            <v>0</v>
          </cell>
          <cell r="O282">
            <v>6</v>
          </cell>
          <cell r="P282">
            <v>0.55196928016958124</v>
          </cell>
          <cell r="Q282">
            <v>122</v>
          </cell>
          <cell r="R282">
            <v>0</v>
          </cell>
          <cell r="S282">
            <v>8</v>
          </cell>
          <cell r="T282">
            <v>14.561237590579767</v>
          </cell>
          <cell r="U282">
            <v>66</v>
          </cell>
          <cell r="V282">
            <v>0.73589000000000004</v>
          </cell>
          <cell r="W282">
            <v>228</v>
          </cell>
          <cell r="X282">
            <v>0</v>
          </cell>
          <cell r="Y282">
            <v>1</v>
          </cell>
          <cell r="Z282">
            <v>0</v>
          </cell>
          <cell r="AA282">
            <v>249</v>
          </cell>
          <cell r="AB282">
            <v>0.33</v>
          </cell>
          <cell r="AC282">
            <v>1</v>
          </cell>
          <cell r="AD282">
            <v>0.33</v>
          </cell>
          <cell r="AE282">
            <v>244</v>
          </cell>
          <cell r="AF282">
            <v>0</v>
          </cell>
          <cell r="AG282">
            <v>19</v>
          </cell>
          <cell r="AH282">
            <v>0</v>
          </cell>
          <cell r="AI282">
            <v>184</v>
          </cell>
          <cell r="AJ282">
            <v>1.06589</v>
          </cell>
          <cell r="AK282">
            <v>323</v>
          </cell>
          <cell r="AL282">
            <v>15.627129999999999</v>
          </cell>
          <cell r="AM282">
            <v>146</v>
          </cell>
          <cell r="AN282">
            <v>1274135</v>
          </cell>
          <cell r="AO282">
            <v>318</v>
          </cell>
          <cell r="AP282">
            <v>81533523</v>
          </cell>
          <cell r="AQ282">
            <v>329</v>
          </cell>
          <cell r="AR282">
            <v>0.1</v>
          </cell>
          <cell r="AS282">
            <v>8.9865579327027531E-2</v>
          </cell>
          <cell r="AT282">
            <v>0</v>
          </cell>
          <cell r="AU282">
            <v>0.1</v>
          </cell>
          <cell r="AV282">
            <v>75903</v>
          </cell>
          <cell r="AW282">
            <v>264</v>
          </cell>
          <cell r="AX282">
            <v>0</v>
          </cell>
          <cell r="AY282">
            <v>89</v>
          </cell>
          <cell r="AZ282">
            <v>0</v>
          </cell>
          <cell r="BA282">
            <v>2012</v>
          </cell>
          <cell r="BB282">
            <v>0</v>
          </cell>
          <cell r="BC282">
            <v>267</v>
          </cell>
          <cell r="BD282">
            <v>81533523</v>
          </cell>
          <cell r="BE282">
            <v>329</v>
          </cell>
          <cell r="BF282">
            <v>245.1</v>
          </cell>
          <cell r="BG282">
            <v>329</v>
          </cell>
          <cell r="BH282">
            <v>332654.11260709917</v>
          </cell>
          <cell r="BI282">
            <v>102</v>
          </cell>
          <cell r="BJ282">
            <v>0</v>
          </cell>
          <cell r="BK282">
            <v>267</v>
          </cell>
          <cell r="BL282">
            <v>332654.11260709917</v>
          </cell>
          <cell r="BM282">
            <v>123</v>
          </cell>
          <cell r="BN282">
            <v>0</v>
          </cell>
          <cell r="BO282">
            <v>267</v>
          </cell>
          <cell r="BP282">
            <v>440281</v>
          </cell>
          <cell r="BQ282">
            <v>329</v>
          </cell>
          <cell r="BR282">
            <v>346944</v>
          </cell>
          <cell r="BS282">
            <v>334</v>
          </cell>
          <cell r="BT282">
            <v>0</v>
          </cell>
          <cell r="BU282">
            <v>272</v>
          </cell>
          <cell r="BV282">
            <v>355000</v>
          </cell>
          <cell r="BW282">
            <v>161</v>
          </cell>
          <cell r="BX282">
            <v>0</v>
          </cell>
          <cell r="BY282">
            <v>6</v>
          </cell>
          <cell r="BZ282">
            <v>1142225</v>
          </cell>
          <cell r="CA282">
            <v>310</v>
          </cell>
          <cell r="CB282">
            <v>45004</v>
          </cell>
          <cell r="CC282">
            <v>192</v>
          </cell>
          <cell r="CD282">
            <v>60000</v>
          </cell>
          <cell r="CE282">
            <v>311</v>
          </cell>
          <cell r="CF282">
            <v>0</v>
          </cell>
          <cell r="CG282">
            <v>2</v>
          </cell>
          <cell r="CH282">
            <v>0</v>
          </cell>
          <cell r="CI282">
            <v>249</v>
          </cell>
          <cell r="CJ282">
            <v>26906</v>
          </cell>
          <cell r="CK282">
            <v>303</v>
          </cell>
          <cell r="CL282">
            <v>26906</v>
          </cell>
          <cell r="CM282">
            <v>334</v>
          </cell>
          <cell r="CN282">
            <v>0</v>
          </cell>
          <cell r="CO282">
            <v>19</v>
          </cell>
          <cell r="CP282">
            <v>0</v>
          </cell>
          <cell r="CQ282">
            <v>185</v>
          </cell>
          <cell r="CR282">
            <v>1274135</v>
          </cell>
          <cell r="CS282">
            <v>318</v>
          </cell>
          <cell r="CT282">
            <v>245.1</v>
          </cell>
          <cell r="CU282">
            <v>329</v>
          </cell>
          <cell r="CV282">
            <v>5768</v>
          </cell>
          <cell r="CW282">
            <v>184</v>
          </cell>
          <cell r="CX282">
            <v>1550525</v>
          </cell>
          <cell r="CY282">
            <v>326</v>
          </cell>
          <cell r="CZ282">
            <v>234.7</v>
          </cell>
          <cell r="DA282">
            <v>331</v>
          </cell>
          <cell r="DB282">
            <v>5883</v>
          </cell>
          <cell r="DC282">
            <v>185</v>
          </cell>
          <cell r="DD282">
            <v>1493230</v>
          </cell>
          <cell r="DE282">
            <v>328</v>
          </cell>
          <cell r="DF282">
            <v>-57295</v>
          </cell>
          <cell r="DG282">
            <v>324</v>
          </cell>
          <cell r="DH282">
            <v>112490</v>
          </cell>
          <cell r="DI282">
            <v>74</v>
          </cell>
          <cell r="DJ282" t="str">
            <v>Scale down</v>
          </cell>
          <cell r="DK282">
            <v>456.2</v>
          </cell>
          <cell r="DL282">
            <v>426.4</v>
          </cell>
          <cell r="DM282">
            <v>433.6</v>
          </cell>
          <cell r="DN282">
            <v>412.4</v>
          </cell>
          <cell r="DO282">
            <v>373.4</v>
          </cell>
          <cell r="DP282">
            <v>366.5</v>
          </cell>
          <cell r="DQ282">
            <v>351.1</v>
          </cell>
          <cell r="DR282">
            <v>310</v>
          </cell>
          <cell r="DS282">
            <v>349.5</v>
          </cell>
          <cell r="DT282">
            <v>301</v>
          </cell>
          <cell r="DU282">
            <v>364.2</v>
          </cell>
          <cell r="DV282">
            <v>296</v>
          </cell>
          <cell r="DW282">
            <v>338.9</v>
          </cell>
          <cell r="DX282">
            <v>305</v>
          </cell>
          <cell r="DY282">
            <v>324</v>
          </cell>
          <cell r="DZ282">
            <v>309</v>
          </cell>
          <cell r="EA282">
            <v>291.3</v>
          </cell>
          <cell r="EB282">
            <v>318</v>
          </cell>
          <cell r="EC282">
            <v>266.60000000000002</v>
          </cell>
          <cell r="ED282">
            <v>324</v>
          </cell>
          <cell r="EE282">
            <v>245.1</v>
          </cell>
          <cell r="EF282">
            <v>329</v>
          </cell>
          <cell r="EG282">
            <v>234.7</v>
          </cell>
          <cell r="EH282">
            <v>330</v>
          </cell>
          <cell r="EI282">
            <v>5428.7814230933109</v>
          </cell>
          <cell r="EJ282">
            <v>68</v>
          </cell>
          <cell r="EK282">
            <v>4866.7447805709417</v>
          </cell>
          <cell r="EL282">
            <v>44</v>
          </cell>
          <cell r="EM282">
            <v>1049288</v>
          </cell>
          <cell r="EN282">
            <v>2300.0613765892153</v>
          </cell>
          <cell r="EO282">
            <v>1187207</v>
          </cell>
          <cell r="EP282">
            <v>2784.2565666041278</v>
          </cell>
          <cell r="EQ282">
            <v>1134832</v>
          </cell>
          <cell r="ER282">
            <v>2617.2324723247229</v>
          </cell>
          <cell r="ES282">
            <v>1169585</v>
          </cell>
          <cell r="ET282">
            <v>2836.0451018428712</v>
          </cell>
          <cell r="EU282">
            <v>1356466</v>
          </cell>
          <cell r="EV282">
            <v>3632.7423674343868</v>
          </cell>
          <cell r="EW282">
            <v>1196680</v>
          </cell>
          <cell r="EX282">
            <v>3265.1568894952252</v>
          </cell>
          <cell r="EY282">
            <v>1262607</v>
          </cell>
          <cell r="EZ282">
            <v>3596.1463970378809</v>
          </cell>
          <cell r="FA282">
            <v>1263796</v>
          </cell>
          <cell r="FB282">
            <v>3599.5328966106522</v>
          </cell>
          <cell r="FC282">
            <v>1137344</v>
          </cell>
          <cell r="FD282">
            <v>3254.2031473533621</v>
          </cell>
          <cell r="FE282">
            <v>1027712</v>
          </cell>
          <cell r="FF282">
            <v>2821.8341570565626</v>
          </cell>
          <cell r="FG282">
            <v>948694</v>
          </cell>
          <cell r="FH282">
            <v>2799.3331366184716</v>
          </cell>
          <cell r="FI282">
            <v>842477</v>
          </cell>
          <cell r="FJ282">
            <v>2600.2376543209875</v>
          </cell>
          <cell r="FK282">
            <v>766381</v>
          </cell>
          <cell r="FL282">
            <v>3126.8094655242758</v>
          </cell>
          <cell r="FM282">
            <v>578162</v>
          </cell>
          <cell r="FN282">
            <v>2463.4086067319986</v>
          </cell>
          <cell r="FO282">
            <v>0.31926100258168361</v>
          </cell>
          <cell r="FP282">
            <v>0.33484197481141276</v>
          </cell>
          <cell r="FQ282">
            <v>0.31544263292107538</v>
          </cell>
          <cell r="FR282">
            <v>0.32123981040675426</v>
          </cell>
          <cell r="FS282">
            <v>0.34474199995527011</v>
          </cell>
          <cell r="FT282">
            <v>0.30508350994412448</v>
          </cell>
          <cell r="FU282">
            <v>0.33002448116706634</v>
          </cell>
          <cell r="FV282">
            <v>0.50256013005047095</v>
          </cell>
          <cell r="FW282">
            <v>0.42008034145858603</v>
          </cell>
          <cell r="FX282">
            <v>0.36825458252486326</v>
          </cell>
          <cell r="FY282">
            <v>0.31406428973416756</v>
          </cell>
          <cell r="FZ282">
            <v>0.30151192981249114</v>
          </cell>
          <cell r="GA282">
            <v>0.28739704225711271</v>
          </cell>
          <cell r="GB282">
            <v>0.21380344288694147</v>
          </cell>
          <cell r="GC282">
            <v>2237327</v>
          </cell>
          <cell r="GD282">
            <v>2358367</v>
          </cell>
          <cell r="GE282">
            <v>2462754</v>
          </cell>
          <cell r="GF282">
            <v>2471262</v>
          </cell>
          <cell r="GG282">
            <v>2578262</v>
          </cell>
          <cell r="GH282">
            <v>2725787</v>
          </cell>
          <cell r="GI282">
            <v>2563191</v>
          </cell>
          <cell r="GJ282">
            <v>2514716</v>
          </cell>
          <cell r="GK282">
            <v>2707444</v>
          </cell>
          <cell r="GL282">
            <v>2790765</v>
          </cell>
          <cell r="GM282">
            <v>3020700</v>
          </cell>
          <cell r="GN282">
            <v>2794174.68</v>
          </cell>
          <cell r="GO282">
            <v>2742724</v>
          </cell>
          <cell r="GP282">
            <v>2704175.35</v>
          </cell>
          <cell r="GQ282">
            <v>0.21706231766723161</v>
          </cell>
          <cell r="GR282">
            <v>0.17428263922327231</v>
          </cell>
          <cell r="GS282">
            <v>0.19155492525143381</v>
          </cell>
          <cell r="GT282">
            <v>0.13311558511537652</v>
          </cell>
          <cell r="GU282">
            <v>5.3397981095542377E-2</v>
          </cell>
          <cell r="GV282">
            <v>2.1102050844529679E-2</v>
          </cell>
          <cell r="GW282">
            <v>1.443862786737023E-2</v>
          </cell>
          <cell r="GX282">
            <v>3.1718645024394601E-2</v>
          </cell>
          <cell r="GY282">
            <v>3.5471040476059056E-2</v>
          </cell>
          <cell r="GZ282">
            <v>10.096875000000001</v>
          </cell>
          <cell r="HA282">
            <v>9.9636363636363647</v>
          </cell>
          <cell r="HB282">
            <v>9.6875</v>
          </cell>
          <cell r="HC282">
            <v>9.125</v>
          </cell>
          <cell r="HD282">
            <v>8.5451612903225804</v>
          </cell>
          <cell r="HE282">
            <v>8.3066666666666666</v>
          </cell>
          <cell r="HF282">
            <v>8.1137214845080017</v>
          </cell>
          <cell r="HG282">
            <v>9.0777777777777775</v>
          </cell>
          <cell r="HH282">
            <v>5895</v>
          </cell>
          <cell r="HI282" t="str">
            <v>Y</v>
          </cell>
        </row>
        <row r="283">
          <cell r="A283">
            <v>278</v>
          </cell>
          <cell r="B283">
            <v>5922</v>
          </cell>
          <cell r="C283" t="str">
            <v>Sheffield Chapin Meservey Thornton</v>
          </cell>
          <cell r="D283">
            <v>10.425483574745137</v>
          </cell>
          <cell r="E283">
            <v>293</v>
          </cell>
          <cell r="F283">
            <v>5.4</v>
          </cell>
          <cell r="G283">
            <v>1</v>
          </cell>
          <cell r="H283">
            <v>3.4842179472659573</v>
          </cell>
          <cell r="I283">
            <v>299</v>
          </cell>
          <cell r="J283">
            <v>0.16513533459927915</v>
          </cell>
          <cell r="K283">
            <v>242</v>
          </cell>
          <cell r="L283">
            <v>1.3761277883273264</v>
          </cell>
          <cell r="M283">
            <v>217</v>
          </cell>
          <cell r="N283">
            <v>0</v>
          </cell>
          <cell r="O283">
            <v>6</v>
          </cell>
          <cell r="P283">
            <v>5.2177261222218906E-2</v>
          </cell>
          <cell r="Q283">
            <v>307</v>
          </cell>
          <cell r="R283">
            <v>0</v>
          </cell>
          <cell r="S283">
            <v>8</v>
          </cell>
          <cell r="T283">
            <v>10.477660835967356</v>
          </cell>
          <cell r="U283">
            <v>306</v>
          </cell>
          <cell r="V283">
            <v>0.52293000000000001</v>
          </cell>
          <cell r="W283">
            <v>287</v>
          </cell>
          <cell r="X283">
            <v>0</v>
          </cell>
          <cell r="Y283">
            <v>1</v>
          </cell>
          <cell r="Z283">
            <v>0.34594000000000003</v>
          </cell>
          <cell r="AA283">
            <v>199</v>
          </cell>
          <cell r="AB283">
            <v>0.33</v>
          </cell>
          <cell r="AC283">
            <v>1</v>
          </cell>
          <cell r="AD283">
            <v>0.67593999999999999</v>
          </cell>
          <cell r="AE283">
            <v>188</v>
          </cell>
          <cell r="AF283">
            <v>0</v>
          </cell>
          <cell r="AG283">
            <v>19</v>
          </cell>
          <cell r="AH283">
            <v>1.91235</v>
          </cell>
          <cell r="AI283">
            <v>63</v>
          </cell>
          <cell r="AJ283">
            <v>3.1112199999999999</v>
          </cell>
          <cell r="AK283">
            <v>95</v>
          </cell>
          <cell r="AL283">
            <v>13.58888</v>
          </cell>
          <cell r="AM283">
            <v>274</v>
          </cell>
          <cell r="AN283">
            <v>2334431</v>
          </cell>
          <cell r="AO283">
            <v>221</v>
          </cell>
          <cell r="AP283">
            <v>181669175</v>
          </cell>
          <cell r="AQ283">
            <v>291</v>
          </cell>
          <cell r="AR283">
            <v>0.09</v>
          </cell>
          <cell r="AS283">
            <v>8.8529777742120383E-2</v>
          </cell>
          <cell r="AT283">
            <v>0.05</v>
          </cell>
          <cell r="AU283">
            <v>0.14000000000000001</v>
          </cell>
          <cell r="AV283">
            <v>215309</v>
          </cell>
          <cell r="AW283">
            <v>129</v>
          </cell>
          <cell r="AX283">
            <v>119616</v>
          </cell>
          <cell r="AY283">
            <v>34</v>
          </cell>
          <cell r="AZ283">
            <v>2020</v>
          </cell>
          <cell r="BA283">
            <v>2011</v>
          </cell>
          <cell r="BB283">
            <v>1213789</v>
          </cell>
          <cell r="BC283">
            <v>230</v>
          </cell>
          <cell r="BD283">
            <v>182882964</v>
          </cell>
          <cell r="BE283">
            <v>291</v>
          </cell>
          <cell r="BF283">
            <v>453.4</v>
          </cell>
          <cell r="BG283">
            <v>255</v>
          </cell>
          <cell r="BH283">
            <v>400681.90339655936</v>
          </cell>
          <cell r="BI283">
            <v>52</v>
          </cell>
          <cell r="BJ283">
            <v>2677.0820467578301</v>
          </cell>
          <cell r="BK283">
            <v>225</v>
          </cell>
          <cell r="BL283">
            <v>403358.98544331716</v>
          </cell>
          <cell r="BM283">
            <v>59</v>
          </cell>
          <cell r="BN283">
            <v>6.6369713911679602E-3</v>
          </cell>
          <cell r="BO283">
            <v>235</v>
          </cell>
          <cell r="BP283">
            <v>981014</v>
          </cell>
          <cell r="BQ283">
            <v>191</v>
          </cell>
          <cell r="BR283">
            <v>632975</v>
          </cell>
          <cell r="BS283">
            <v>232</v>
          </cell>
          <cell r="BT283">
            <v>30000</v>
          </cell>
          <cell r="BU283">
            <v>241</v>
          </cell>
          <cell r="BV283">
            <v>250000</v>
          </cell>
          <cell r="BW283">
            <v>216</v>
          </cell>
          <cell r="BX283">
            <v>0</v>
          </cell>
          <cell r="BY283">
            <v>6</v>
          </cell>
          <cell r="BZ283">
            <v>1893989</v>
          </cell>
          <cell r="CA283">
            <v>214</v>
          </cell>
          <cell r="CB283">
            <v>9479</v>
          </cell>
          <cell r="CC283">
            <v>302</v>
          </cell>
          <cell r="CD283">
            <v>95000</v>
          </cell>
          <cell r="CE283">
            <v>267</v>
          </cell>
          <cell r="CF283">
            <v>0</v>
          </cell>
          <cell r="CG283">
            <v>2</v>
          </cell>
          <cell r="CH283">
            <v>63267</v>
          </cell>
          <cell r="CI283">
            <v>186</v>
          </cell>
          <cell r="CJ283">
            <v>60351</v>
          </cell>
          <cell r="CK283">
            <v>182</v>
          </cell>
          <cell r="CL283">
            <v>123618</v>
          </cell>
          <cell r="CM283">
            <v>190</v>
          </cell>
          <cell r="CN283">
            <v>0</v>
          </cell>
          <cell r="CO283">
            <v>19</v>
          </cell>
          <cell r="CP283">
            <v>212345</v>
          </cell>
          <cell r="CQ283">
            <v>120</v>
          </cell>
          <cell r="CR283">
            <v>2334431</v>
          </cell>
          <cell r="CS283">
            <v>221</v>
          </cell>
          <cell r="CT283">
            <v>453.4</v>
          </cell>
          <cell r="CU283">
            <v>255</v>
          </cell>
          <cell r="CV283">
            <v>5834</v>
          </cell>
          <cell r="CW283">
            <v>75</v>
          </cell>
          <cell r="CX283">
            <v>2678187</v>
          </cell>
          <cell r="CY283">
            <v>257</v>
          </cell>
          <cell r="CZ283">
            <v>435.8</v>
          </cell>
          <cell r="DA283">
            <v>258</v>
          </cell>
          <cell r="DB283">
            <v>5949</v>
          </cell>
          <cell r="DC283">
            <v>75</v>
          </cell>
          <cell r="DD283">
            <v>2671587</v>
          </cell>
          <cell r="DE283">
            <v>257</v>
          </cell>
          <cell r="DF283">
            <v>-6600</v>
          </cell>
          <cell r="DG283">
            <v>281</v>
          </cell>
          <cell r="DH283">
            <v>79013</v>
          </cell>
          <cell r="DI283">
            <v>104</v>
          </cell>
          <cell r="DJ283" t="str">
            <v>101</v>
          </cell>
          <cell r="DK283">
            <v>386</v>
          </cell>
          <cell r="DL283">
            <v>387</v>
          </cell>
          <cell r="DM283">
            <v>373.4</v>
          </cell>
          <cell r="DN283">
            <v>355</v>
          </cell>
          <cell r="DO283">
            <v>367</v>
          </cell>
          <cell r="DP283">
            <v>352</v>
          </cell>
          <cell r="DQ283">
            <v>353.3</v>
          </cell>
          <cell r="DR283">
            <v>307</v>
          </cell>
          <cell r="DS283">
            <v>347.9</v>
          </cell>
          <cell r="DT283">
            <v>305</v>
          </cell>
          <cell r="DU283">
            <v>339.2</v>
          </cell>
          <cell r="DV283">
            <v>308</v>
          </cell>
          <cell r="DW283">
            <v>339.6</v>
          </cell>
          <cell r="DX283">
            <v>303</v>
          </cell>
          <cell r="DY283">
            <v>334.7</v>
          </cell>
          <cell r="DZ283">
            <v>304</v>
          </cell>
          <cell r="EA283">
            <v>501</v>
          </cell>
          <cell r="EB283">
            <v>247</v>
          </cell>
          <cell r="EC283">
            <v>472.5</v>
          </cell>
          <cell r="ED283">
            <v>252</v>
          </cell>
          <cell r="EE283">
            <v>453.4</v>
          </cell>
          <cell r="EF283">
            <v>254</v>
          </cell>
          <cell r="EG283">
            <v>435.8</v>
          </cell>
          <cell r="EH283">
            <v>258</v>
          </cell>
          <cell r="EI283">
            <v>5356.6567232675534</v>
          </cell>
          <cell r="EJ283">
            <v>75</v>
          </cell>
          <cell r="EK283">
            <v>4346.0050481872413</v>
          </cell>
          <cell r="EL283">
            <v>65</v>
          </cell>
          <cell r="EM283">
            <v>231924</v>
          </cell>
          <cell r="EN283">
            <v>600.83937823834196</v>
          </cell>
          <cell r="EO283">
            <v>96508</v>
          </cell>
          <cell r="EP283">
            <v>249.37467700258398</v>
          </cell>
          <cell r="EQ283">
            <v>81175</v>
          </cell>
          <cell r="ER283">
            <v>217.39421531869311</v>
          </cell>
          <cell r="ES283">
            <v>91684</v>
          </cell>
          <cell r="ET283">
            <v>258.26478873239438</v>
          </cell>
          <cell r="EU283">
            <v>80077</v>
          </cell>
          <cell r="EV283">
            <v>218.19346049046322</v>
          </cell>
          <cell r="EW283">
            <v>65265</v>
          </cell>
          <cell r="EX283">
            <v>185.41193181818181</v>
          </cell>
          <cell r="EY283">
            <v>40179</v>
          </cell>
          <cell r="EZ283">
            <v>113.7248797056326</v>
          </cell>
          <cell r="FA283">
            <v>119568</v>
          </cell>
          <cell r="FB283">
            <v>338.43192754033396</v>
          </cell>
          <cell r="FC283">
            <v>124683</v>
          </cell>
          <cell r="FD283">
            <v>358.38746766312158</v>
          </cell>
          <cell r="FE283">
            <v>-757</v>
          </cell>
          <cell r="FF283">
            <v>-2.2317216981132075</v>
          </cell>
          <cell r="FG283">
            <v>176516</v>
          </cell>
          <cell r="FH283">
            <v>519.77620730270905</v>
          </cell>
          <cell r="FI283">
            <v>496129</v>
          </cell>
          <cell r="FJ283">
            <v>1482.3095309232149</v>
          </cell>
          <cell r="FK283">
            <v>68724</v>
          </cell>
          <cell r="FL283">
            <v>151.57476841640937</v>
          </cell>
          <cell r="FM283">
            <v>213396</v>
          </cell>
          <cell r="FN283">
            <v>489.66498393758604</v>
          </cell>
          <cell r="FO283">
            <v>9.623334607183269E-2</v>
          </cell>
          <cell r="FP283">
            <v>4.0192725844612393E-2</v>
          </cell>
          <cell r="FQ283">
            <v>3.6083743623390181E-2</v>
          </cell>
          <cell r="FR283">
            <v>3.9868363607268524E-2</v>
          </cell>
          <cell r="FS283">
            <v>3.4121768313546824E-2</v>
          </cell>
          <cell r="FT283">
            <v>2.6539711973063807E-2</v>
          </cell>
          <cell r="FU283">
            <v>1.5901467024016642E-2</v>
          </cell>
          <cell r="FV283">
            <v>4.8173820271618345E-2</v>
          </cell>
          <cell r="FW283">
            <v>4.8049972618957236E-2</v>
          </cell>
          <cell r="FX283">
            <v>-2.7794494046580931E-4</v>
          </cell>
          <cell r="FY283">
            <v>6.3034899956790194E-2</v>
          </cell>
          <cell r="FZ283">
            <v>0.16794425870986937</v>
          </cell>
          <cell r="GA283">
            <v>1.6685162844460456E-2</v>
          </cell>
          <cell r="GB283">
            <v>4.5111378529874048E-2</v>
          </cell>
          <cell r="GC283">
            <v>2178093</v>
          </cell>
          <cell r="GD283">
            <v>2304623</v>
          </cell>
          <cell r="GE283">
            <v>2168453</v>
          </cell>
          <cell r="GF283">
            <v>2207984</v>
          </cell>
          <cell r="GG283">
            <v>2266724</v>
          </cell>
          <cell r="GH283">
            <v>2393880</v>
          </cell>
          <cell r="GI283">
            <v>2486569</v>
          </cell>
          <cell r="GJ283">
            <v>2482012</v>
          </cell>
          <cell r="GK283">
            <v>2594861</v>
          </cell>
          <cell r="GL283">
            <v>2723561</v>
          </cell>
          <cell r="GM283">
            <v>2800290</v>
          </cell>
          <cell r="GN283">
            <v>2954128.97</v>
          </cell>
          <cell r="GO283">
            <v>4439274</v>
          </cell>
          <cell r="GP283">
            <v>4730425.16</v>
          </cell>
          <cell r="GQ283">
            <v>6.8749890655889712E-2</v>
          </cell>
          <cell r="GR283">
            <v>4.6890810156883879E-2</v>
          </cell>
          <cell r="GS283">
            <v>9.5932108591834098E-2</v>
          </cell>
          <cell r="GT283">
            <v>0.11261736501181754</v>
          </cell>
          <cell r="GU283">
            <v>8.485045310372534E-2</v>
          </cell>
          <cell r="GV283">
            <v>9.3766956153306005E-2</v>
          </cell>
          <cell r="GW283">
            <v>7.4798533921521221E-2</v>
          </cell>
          <cell r="GX283">
            <v>2.3346692788391205E-2</v>
          </cell>
          <cell r="GY283">
            <v>6.5216040794924185E-2</v>
          </cell>
          <cell r="GZ283">
            <v>11.796491228070176</v>
          </cell>
          <cell r="HA283">
            <v>12.303703703703704</v>
          </cell>
          <cell r="HB283">
            <v>11.048903878583475</v>
          </cell>
          <cell r="HC283">
            <v>10.340869565217393</v>
          </cell>
          <cell r="HD283">
            <v>11.405309734513274</v>
          </cell>
          <cell r="HE283">
            <v>9.6596218020022242</v>
          </cell>
          <cell r="HF283">
            <v>11.02686567164179</v>
          </cell>
          <cell r="HG283">
            <v>10.795238095238094</v>
          </cell>
          <cell r="HH283">
            <v>5922</v>
          </cell>
          <cell r="HI283" t="str">
            <v>Y</v>
          </cell>
        </row>
        <row r="284">
          <cell r="A284">
            <v>279</v>
          </cell>
          <cell r="B284">
            <v>5949</v>
          </cell>
          <cell r="C284" t="str">
            <v>Sheldon</v>
          </cell>
          <cell r="D284">
            <v>12.439057659979179</v>
          </cell>
          <cell r="E284">
            <v>166</v>
          </cell>
          <cell r="F284">
            <v>5.4</v>
          </cell>
          <cell r="G284">
            <v>1</v>
          </cell>
          <cell r="H284">
            <v>5.015150812698721</v>
          </cell>
          <cell r="I284">
            <v>109</v>
          </cell>
          <cell r="J284">
            <v>0.25881139866279518</v>
          </cell>
          <cell r="K284">
            <v>216</v>
          </cell>
          <cell r="L284">
            <v>1.7650972690748015</v>
          </cell>
          <cell r="M284">
            <v>162</v>
          </cell>
          <cell r="N284">
            <v>0</v>
          </cell>
          <cell r="O284">
            <v>6</v>
          </cell>
          <cell r="P284">
            <v>0.16193563968350572</v>
          </cell>
          <cell r="Q284">
            <v>229</v>
          </cell>
          <cell r="R284">
            <v>0</v>
          </cell>
          <cell r="S284">
            <v>8</v>
          </cell>
          <cell r="T284">
            <v>12.600993299662685</v>
          </cell>
          <cell r="U284">
            <v>190</v>
          </cell>
          <cell r="V284">
            <v>1.2034800000000001</v>
          </cell>
          <cell r="W284">
            <v>71</v>
          </cell>
          <cell r="X284">
            <v>0</v>
          </cell>
          <cell r="Y284">
            <v>1</v>
          </cell>
          <cell r="Z284">
            <v>0.5</v>
          </cell>
          <cell r="AA284">
            <v>179</v>
          </cell>
          <cell r="AB284">
            <v>0.33</v>
          </cell>
          <cell r="AC284">
            <v>1</v>
          </cell>
          <cell r="AD284">
            <v>0.83000000000000007</v>
          </cell>
          <cell r="AE284">
            <v>170</v>
          </cell>
          <cell r="AF284">
            <v>0</v>
          </cell>
          <cell r="AG284">
            <v>19</v>
          </cell>
          <cell r="AH284">
            <v>0</v>
          </cell>
          <cell r="AI284">
            <v>184</v>
          </cell>
          <cell r="AJ284">
            <v>2.03348</v>
          </cell>
          <cell r="AK284">
            <v>205</v>
          </cell>
          <cell r="AL284">
            <v>14.63447</v>
          </cell>
          <cell r="AM284">
            <v>200</v>
          </cell>
          <cell r="AN284">
            <v>3715993</v>
          </cell>
          <cell r="AO284">
            <v>123</v>
          </cell>
          <cell r="AP284">
            <v>249278047</v>
          </cell>
          <cell r="AQ284">
            <v>111</v>
          </cell>
          <cell r="AR284">
            <v>7.0000000000000007E-2</v>
          </cell>
          <cell r="AS284">
            <v>7.5811367756922085E-2</v>
          </cell>
          <cell r="AT284">
            <v>0</v>
          </cell>
          <cell r="AU284">
            <v>7.0000000000000007E-2</v>
          </cell>
          <cell r="AV284">
            <v>399212</v>
          </cell>
          <cell r="AW284">
            <v>49</v>
          </cell>
          <cell r="AX284">
            <v>0</v>
          </cell>
          <cell r="AY284">
            <v>89</v>
          </cell>
          <cell r="AZ284">
            <v>2011</v>
          </cell>
          <cell r="BA284">
            <v>2013</v>
          </cell>
          <cell r="BB284">
            <v>81856769</v>
          </cell>
          <cell r="BC284">
            <v>23</v>
          </cell>
          <cell r="BD284">
            <v>331134816</v>
          </cell>
          <cell r="BE284">
            <v>82</v>
          </cell>
          <cell r="BF284">
            <v>1016.7</v>
          </cell>
          <cell r="BG284">
            <v>107</v>
          </cell>
          <cell r="BH284">
            <v>245183.4828366283</v>
          </cell>
          <cell r="BI284">
            <v>242</v>
          </cell>
          <cell r="BJ284">
            <v>80512.215009343956</v>
          </cell>
          <cell r="BK284">
            <v>9</v>
          </cell>
          <cell r="BL284">
            <v>325695.69784597226</v>
          </cell>
          <cell r="BM284">
            <v>137</v>
          </cell>
          <cell r="BN284">
            <v>0.24720073228421865</v>
          </cell>
          <cell r="BO284">
            <v>6</v>
          </cell>
          <cell r="BP284">
            <v>1346101</v>
          </cell>
          <cell r="BQ284">
            <v>112</v>
          </cell>
          <cell r="BR284">
            <v>1250167</v>
          </cell>
          <cell r="BS284">
            <v>104</v>
          </cell>
          <cell r="BT284">
            <v>64516</v>
          </cell>
          <cell r="BU284">
            <v>191</v>
          </cell>
          <cell r="BV284">
            <v>440000</v>
          </cell>
          <cell r="BW284">
            <v>118</v>
          </cell>
          <cell r="BX284">
            <v>0</v>
          </cell>
          <cell r="BY284">
            <v>6</v>
          </cell>
          <cell r="BZ284">
            <v>3100784</v>
          </cell>
          <cell r="CA284">
            <v>110</v>
          </cell>
          <cell r="CB284">
            <v>40367</v>
          </cell>
          <cell r="CC284">
            <v>201</v>
          </cell>
          <cell r="CD284">
            <v>300000</v>
          </cell>
          <cell r="CE284">
            <v>78</v>
          </cell>
          <cell r="CF284">
            <v>0</v>
          </cell>
          <cell r="CG284">
            <v>2</v>
          </cell>
          <cell r="CH284">
            <v>165567</v>
          </cell>
          <cell r="CI284">
            <v>95</v>
          </cell>
          <cell r="CJ284">
            <v>109275</v>
          </cell>
          <cell r="CK284">
            <v>74</v>
          </cell>
          <cell r="CL284">
            <v>274842</v>
          </cell>
          <cell r="CM284">
            <v>87</v>
          </cell>
          <cell r="CN284">
            <v>0</v>
          </cell>
          <cell r="CO284">
            <v>19</v>
          </cell>
          <cell r="CP284">
            <v>0</v>
          </cell>
          <cell r="CQ284">
            <v>185</v>
          </cell>
          <cell r="CR284">
            <v>3715993</v>
          </cell>
          <cell r="CS284">
            <v>123</v>
          </cell>
          <cell r="CT284">
            <v>1016.7</v>
          </cell>
          <cell r="CU284">
            <v>107</v>
          </cell>
          <cell r="CV284">
            <v>5768</v>
          </cell>
          <cell r="CW284">
            <v>184</v>
          </cell>
          <cell r="CX284">
            <v>5864326</v>
          </cell>
          <cell r="CY284">
            <v>108</v>
          </cell>
          <cell r="CZ284">
            <v>1026.8</v>
          </cell>
          <cell r="DA284">
            <v>106</v>
          </cell>
          <cell r="DB284">
            <v>5883</v>
          </cell>
          <cell r="DC284">
            <v>185</v>
          </cell>
          <cell r="DD284">
            <v>6040664</v>
          </cell>
          <cell r="DE284">
            <v>107</v>
          </cell>
          <cell r="DF284">
            <v>176338</v>
          </cell>
          <cell r="DG284">
            <v>66</v>
          </cell>
          <cell r="DH284">
            <v>0</v>
          </cell>
          <cell r="DI284">
            <v>223</v>
          </cell>
          <cell r="DJ284" t="str">
            <v>No Guar</v>
          </cell>
          <cell r="DK284">
            <v>1225.5999999999999</v>
          </cell>
          <cell r="DL284">
            <v>1193.0999999999999</v>
          </cell>
          <cell r="DM284">
            <v>1161.3</v>
          </cell>
          <cell r="DN284">
            <v>1134.3</v>
          </cell>
          <cell r="DO284">
            <v>1077.9000000000001</v>
          </cell>
          <cell r="DP284">
            <v>1086</v>
          </cell>
          <cell r="DQ284">
            <v>1063.2</v>
          </cell>
          <cell r="DR284">
            <v>109</v>
          </cell>
          <cell r="DS284">
            <v>1048.4000000000001</v>
          </cell>
          <cell r="DT284">
            <v>107</v>
          </cell>
          <cell r="DU284">
            <v>1070.0999999999999</v>
          </cell>
          <cell r="DV284">
            <v>105</v>
          </cell>
          <cell r="DW284">
            <v>1036.7</v>
          </cell>
          <cell r="DX284">
            <v>106</v>
          </cell>
          <cell r="DY284">
            <v>1054.8</v>
          </cell>
          <cell r="DZ284">
            <v>105</v>
          </cell>
          <cell r="EA284">
            <v>1031.3</v>
          </cell>
          <cell r="EB284">
            <v>109</v>
          </cell>
          <cell r="EC284">
            <v>1034.2</v>
          </cell>
          <cell r="ED284">
            <v>108</v>
          </cell>
          <cell r="EE284">
            <v>1016.7</v>
          </cell>
          <cell r="EF284">
            <v>107</v>
          </cell>
          <cell r="EG284">
            <v>1026.8</v>
          </cell>
          <cell r="EH284">
            <v>106</v>
          </cell>
          <cell r="EI284">
            <v>3619.0037008180757</v>
          </cell>
          <cell r="EJ284">
            <v>278</v>
          </cell>
          <cell r="EK284">
            <v>3019.8519672769771</v>
          </cell>
          <cell r="EL284">
            <v>254</v>
          </cell>
          <cell r="EM284">
            <v>462947</v>
          </cell>
          <cell r="EN284">
            <v>377.73090731070499</v>
          </cell>
          <cell r="EO284">
            <v>511998</v>
          </cell>
          <cell r="EP284">
            <v>429.13251194367615</v>
          </cell>
          <cell r="EQ284">
            <v>600070</v>
          </cell>
          <cell r="ER284">
            <v>516.72263842245763</v>
          </cell>
          <cell r="ES284">
            <v>654860</v>
          </cell>
          <cell r="ET284">
            <v>577.32522260424935</v>
          </cell>
          <cell r="EU284">
            <v>795138</v>
          </cell>
          <cell r="EV284">
            <v>737.67325354856655</v>
          </cell>
          <cell r="EW284">
            <v>903864</v>
          </cell>
          <cell r="EX284">
            <v>832.2872928176796</v>
          </cell>
          <cell r="EY284">
            <v>1198980</v>
          </cell>
          <cell r="EZ284">
            <v>1127.7088036117382</v>
          </cell>
          <cell r="FA284">
            <v>1420602</v>
          </cell>
          <cell r="FB284">
            <v>1336.1568848758463</v>
          </cell>
          <cell r="FC284">
            <v>1537206</v>
          </cell>
          <cell r="FD284">
            <v>1466.2399847386494</v>
          </cell>
          <cell r="FE284">
            <v>1937328</v>
          </cell>
          <cell r="FF284">
            <v>1810.4177179702833</v>
          </cell>
          <cell r="FG284">
            <v>1613756</v>
          </cell>
          <cell r="FH284">
            <v>1556.6277611652358</v>
          </cell>
          <cell r="FI284">
            <v>1536350</v>
          </cell>
          <cell r="FJ284">
            <v>1456.5320439893819</v>
          </cell>
          <cell r="FK284">
            <v>1433791</v>
          </cell>
          <cell r="FL284">
            <v>1410.2399921314054</v>
          </cell>
          <cell r="FM284">
            <v>1772402</v>
          </cell>
          <cell r="FN284">
            <v>1726.1414102064668</v>
          </cell>
          <cell r="FO284">
            <v>6.9292966183256727E-2</v>
          </cell>
          <cell r="FP284">
            <v>7.4198124548125133E-2</v>
          </cell>
          <cell r="FQ284">
            <v>8.58403541359853E-2</v>
          </cell>
          <cell r="FR284">
            <v>9.1596817903662905E-2</v>
          </cell>
          <cell r="FS284">
            <v>0.10696354413780755</v>
          </cell>
          <cell r="FT284">
            <v>0.12430121616235962</v>
          </cell>
          <cell r="FU284">
            <v>0.14832741044722389</v>
          </cell>
          <cell r="FV284">
            <v>0.21445606344001775</v>
          </cell>
          <cell r="FW284">
            <v>0.22416488625047193</v>
          </cell>
          <cell r="FX284">
            <v>0.28405740067115343</v>
          </cell>
          <cell r="FY284">
            <v>0.18197525326181324</v>
          </cell>
          <cell r="FZ284">
            <v>0.18899489312511938</v>
          </cell>
          <cell r="GA284">
            <v>0.17135202713062908</v>
          </cell>
          <cell r="GB284">
            <v>0.19916506579198257</v>
          </cell>
          <cell r="GC284">
            <v>6218063</v>
          </cell>
          <cell r="GD284">
            <v>6388419</v>
          </cell>
          <cell r="GE284">
            <v>6390465</v>
          </cell>
          <cell r="GF284">
            <v>6494515</v>
          </cell>
          <cell r="GG284">
            <v>6638591</v>
          </cell>
          <cell r="GH284">
            <v>6367698</v>
          </cell>
          <cell r="GI284">
            <v>6884354</v>
          </cell>
          <cell r="GJ284">
            <v>6624210</v>
          </cell>
          <cell r="GK284">
            <v>6857479</v>
          </cell>
          <cell r="GL284">
            <v>6820199</v>
          </cell>
          <cell r="GM284">
            <v>8867997</v>
          </cell>
          <cell r="GN284">
            <v>8129055.6299999999</v>
          </cell>
          <cell r="GO284">
            <v>8470076</v>
          </cell>
          <cell r="GP284">
            <v>8899161.0700000003</v>
          </cell>
          <cell r="GQ284">
            <v>0.13306524877323622</v>
          </cell>
          <cell r="GR284">
            <v>0.11423714428498601</v>
          </cell>
          <cell r="GS284">
            <v>0.17066988098419977</v>
          </cell>
          <cell r="GT284">
            <v>0.16494997018478946</v>
          </cell>
          <cell r="GU284">
            <v>0.13304152104295361</v>
          </cell>
          <cell r="GV284">
            <v>8.435921187089343E-2</v>
          </cell>
          <cell r="GW284">
            <v>5.7192038445498396E-2</v>
          </cell>
          <cell r="GX284">
            <v>4.2588523925588935E-2</v>
          </cell>
          <cell r="GY284">
            <v>7.1368870574703036E-2</v>
          </cell>
          <cell r="GZ284">
            <v>14.834285714285716</v>
          </cell>
          <cell r="HA284">
            <v>15.702985074626865</v>
          </cell>
          <cell r="HB284">
            <v>14.951470588235296</v>
          </cell>
          <cell r="HC284">
            <v>15.202941176470588</v>
          </cell>
          <cell r="HD284">
            <v>14.25</v>
          </cell>
          <cell r="HE284">
            <v>14.005540166204986</v>
          </cell>
          <cell r="HF284">
            <v>14.648459383753501</v>
          </cell>
          <cell r="HG284">
            <v>13.73918918918919</v>
          </cell>
          <cell r="HH284">
            <v>5949</v>
          </cell>
          <cell r="HI284" t="str">
            <v>Y</v>
          </cell>
        </row>
        <row r="285">
          <cell r="A285">
            <v>280</v>
          </cell>
          <cell r="B285">
            <v>5976</v>
          </cell>
          <cell r="C285" t="str">
            <v>Shenandoah</v>
          </cell>
          <cell r="D285">
            <v>12.800729219721903</v>
          </cell>
          <cell r="E285">
            <v>136</v>
          </cell>
          <cell r="F285">
            <v>5.4</v>
          </cell>
          <cell r="G285">
            <v>1</v>
          </cell>
          <cell r="H285">
            <v>4.9248941732341276</v>
          </cell>
          <cell r="I285">
            <v>122</v>
          </cell>
          <cell r="J285">
            <v>1.0745714359427094</v>
          </cell>
          <cell r="K285">
            <v>58</v>
          </cell>
          <cell r="L285">
            <v>1.4012642575596876</v>
          </cell>
          <cell r="M285">
            <v>215</v>
          </cell>
          <cell r="N285">
            <v>0</v>
          </cell>
          <cell r="O285">
            <v>6</v>
          </cell>
          <cell r="P285">
            <v>0.49583127487914275</v>
          </cell>
          <cell r="Q285">
            <v>133</v>
          </cell>
          <cell r="R285">
            <v>0</v>
          </cell>
          <cell r="S285">
            <v>8</v>
          </cell>
          <cell r="T285">
            <v>13.296560494601046</v>
          </cell>
          <cell r="U285">
            <v>138</v>
          </cell>
          <cell r="V285">
            <v>1.3516999999999999</v>
          </cell>
          <cell r="W285">
            <v>48</v>
          </cell>
          <cell r="X285">
            <v>0</v>
          </cell>
          <cell r="Y285">
            <v>1</v>
          </cell>
          <cell r="Z285">
            <v>0.19539999999999999</v>
          </cell>
          <cell r="AA285">
            <v>220</v>
          </cell>
          <cell r="AB285">
            <v>0.33</v>
          </cell>
          <cell r="AC285">
            <v>1</v>
          </cell>
          <cell r="AD285">
            <v>0.52539999999999998</v>
          </cell>
          <cell r="AE285">
            <v>214</v>
          </cell>
          <cell r="AF285">
            <v>0</v>
          </cell>
          <cell r="AG285">
            <v>19</v>
          </cell>
          <cell r="AH285">
            <v>1.63028</v>
          </cell>
          <cell r="AI285">
            <v>83</v>
          </cell>
          <cell r="AJ285">
            <v>3.5073799999999999</v>
          </cell>
          <cell r="AK285">
            <v>74</v>
          </cell>
          <cell r="AL285">
            <v>16.803940000000001</v>
          </cell>
          <cell r="AM285">
            <v>83</v>
          </cell>
          <cell r="AN285">
            <v>3745323</v>
          </cell>
          <cell r="AO285">
            <v>122</v>
          </cell>
          <cell r="AP285">
            <v>221942434</v>
          </cell>
          <cell r="AQ285">
            <v>133</v>
          </cell>
          <cell r="AR285">
            <v>7.0000000000000007E-2</v>
          </cell>
          <cell r="AS285">
            <v>7.3190763538617101E-2</v>
          </cell>
          <cell r="AT285">
            <v>0.06</v>
          </cell>
          <cell r="AU285">
            <v>0.13</v>
          </cell>
          <cell r="AV285">
            <v>306168</v>
          </cell>
          <cell r="AW285">
            <v>69</v>
          </cell>
          <cell r="AX285">
            <v>262430</v>
          </cell>
          <cell r="AY285">
            <v>10</v>
          </cell>
          <cell r="AZ285">
            <v>2018</v>
          </cell>
          <cell r="BA285">
            <v>2014</v>
          </cell>
          <cell r="BB285">
            <v>7335320</v>
          </cell>
          <cell r="BC285">
            <v>151</v>
          </cell>
          <cell r="BD285">
            <v>229277754</v>
          </cell>
          <cell r="BE285">
            <v>139</v>
          </cell>
          <cell r="BF285">
            <v>1010.3</v>
          </cell>
          <cell r="BG285">
            <v>108</v>
          </cell>
          <cell r="BH285">
            <v>219679.73275264775</v>
          </cell>
          <cell r="BI285">
            <v>278</v>
          </cell>
          <cell r="BJ285">
            <v>7260.5364743145601</v>
          </cell>
          <cell r="BK285">
            <v>158</v>
          </cell>
          <cell r="BL285">
            <v>226940.26922696229</v>
          </cell>
          <cell r="BM285">
            <v>286</v>
          </cell>
          <cell r="BN285">
            <v>3.1993160575011566E-2</v>
          </cell>
          <cell r="BO285">
            <v>147</v>
          </cell>
          <cell r="BP285">
            <v>1198489</v>
          </cell>
          <cell r="BQ285">
            <v>136</v>
          </cell>
          <cell r="BR285">
            <v>1093043</v>
          </cell>
          <cell r="BS285">
            <v>125</v>
          </cell>
          <cell r="BT285">
            <v>238493</v>
          </cell>
          <cell r="BU285">
            <v>68</v>
          </cell>
          <cell r="BV285">
            <v>311000</v>
          </cell>
          <cell r="BW285">
            <v>187</v>
          </cell>
          <cell r="BX285">
            <v>0</v>
          </cell>
          <cell r="BY285">
            <v>6</v>
          </cell>
          <cell r="BZ285">
            <v>2841025</v>
          </cell>
          <cell r="CA285">
            <v>131</v>
          </cell>
          <cell r="CB285">
            <v>110046</v>
          </cell>
          <cell r="CC285">
            <v>117</v>
          </cell>
          <cell r="CD285">
            <v>300000</v>
          </cell>
          <cell r="CE285">
            <v>78</v>
          </cell>
          <cell r="CF285">
            <v>0</v>
          </cell>
          <cell r="CG285">
            <v>2</v>
          </cell>
          <cell r="CH285">
            <v>44802</v>
          </cell>
          <cell r="CI285">
            <v>209</v>
          </cell>
          <cell r="CJ285">
            <v>75662</v>
          </cell>
          <cell r="CK285">
            <v>130</v>
          </cell>
          <cell r="CL285">
            <v>120464</v>
          </cell>
          <cell r="CM285">
            <v>194</v>
          </cell>
          <cell r="CN285">
            <v>0</v>
          </cell>
          <cell r="CO285">
            <v>19</v>
          </cell>
          <cell r="CP285">
            <v>373788</v>
          </cell>
          <cell r="CQ285">
            <v>74</v>
          </cell>
          <cell r="CR285">
            <v>3745323</v>
          </cell>
          <cell r="CS285">
            <v>122</v>
          </cell>
          <cell r="CT285">
            <v>1010.3</v>
          </cell>
          <cell r="CU285">
            <v>108</v>
          </cell>
          <cell r="CV285">
            <v>5768</v>
          </cell>
          <cell r="CW285">
            <v>184</v>
          </cell>
          <cell r="CX285">
            <v>5955472</v>
          </cell>
          <cell r="CY285">
            <v>106</v>
          </cell>
          <cell r="CZ285">
            <v>1013.3</v>
          </cell>
          <cell r="DA285">
            <v>108</v>
          </cell>
          <cell r="DB285">
            <v>5883</v>
          </cell>
          <cell r="DC285">
            <v>185</v>
          </cell>
          <cell r="DD285">
            <v>5961244</v>
          </cell>
          <cell r="DE285">
            <v>108</v>
          </cell>
          <cell r="DF285">
            <v>5772</v>
          </cell>
          <cell r="DG285">
            <v>273</v>
          </cell>
          <cell r="DH285">
            <v>0</v>
          </cell>
          <cell r="DI285">
            <v>223</v>
          </cell>
          <cell r="DJ285" t="str">
            <v>No Guar</v>
          </cell>
          <cell r="DK285">
            <v>1229.3</v>
          </cell>
          <cell r="DL285">
            <v>1242.7</v>
          </cell>
          <cell r="DM285">
            <v>1168.8</v>
          </cell>
          <cell r="DN285">
            <v>1143.5</v>
          </cell>
          <cell r="DO285">
            <v>1114.7</v>
          </cell>
          <cell r="DP285">
            <v>1094</v>
          </cell>
          <cell r="DQ285">
            <v>1070.5</v>
          </cell>
          <cell r="DR285">
            <v>107</v>
          </cell>
          <cell r="DS285">
            <v>1047.5999999999999</v>
          </cell>
          <cell r="DT285">
            <v>108</v>
          </cell>
          <cell r="DU285">
            <v>1047.0999999999999</v>
          </cell>
          <cell r="DV285">
            <v>107</v>
          </cell>
          <cell r="DW285">
            <v>1066.3</v>
          </cell>
          <cell r="DX285">
            <v>103</v>
          </cell>
          <cell r="DY285">
            <v>1094.4000000000001</v>
          </cell>
          <cell r="DZ285">
            <v>101</v>
          </cell>
          <cell r="EA285">
            <v>1096.9000000000001</v>
          </cell>
          <cell r="EB285">
            <v>102</v>
          </cell>
          <cell r="EC285">
            <v>1063.2</v>
          </cell>
          <cell r="ED285">
            <v>106</v>
          </cell>
          <cell r="EE285">
            <v>1010.3</v>
          </cell>
          <cell r="EF285">
            <v>108</v>
          </cell>
          <cell r="EG285">
            <v>1013.3</v>
          </cell>
          <cell r="EH285">
            <v>108</v>
          </cell>
          <cell r="EI285">
            <v>3696.1640185532419</v>
          </cell>
          <cell r="EJ285">
            <v>266</v>
          </cell>
          <cell r="EK285">
            <v>2803.7353202407976</v>
          </cell>
          <cell r="EL285">
            <v>294</v>
          </cell>
          <cell r="EM285">
            <v>302907</v>
          </cell>
          <cell r="EN285">
            <v>246.40608476368666</v>
          </cell>
          <cell r="EO285">
            <v>-102143</v>
          </cell>
          <cell r="EP285">
            <v>-82.194415385853375</v>
          </cell>
          <cell r="EQ285">
            <v>-7075</v>
          </cell>
          <cell r="ER285">
            <v>-6.0532169746748803</v>
          </cell>
          <cell r="ES285">
            <v>211758</v>
          </cell>
          <cell r="ET285">
            <v>185.18408395277658</v>
          </cell>
          <cell r="EU285">
            <v>-33500</v>
          </cell>
          <cell r="EV285">
            <v>-30.05292903920337</v>
          </cell>
          <cell r="EW285">
            <v>-25524</v>
          </cell>
          <cell r="EX285">
            <v>-23.3308957952468</v>
          </cell>
          <cell r="EY285">
            <v>231119</v>
          </cell>
          <cell r="EZ285">
            <v>215.89817842129847</v>
          </cell>
          <cell r="FA285">
            <v>393526</v>
          </cell>
          <cell r="FB285">
            <v>367.60952825782346</v>
          </cell>
          <cell r="FC285">
            <v>325596</v>
          </cell>
          <cell r="FD285">
            <v>310.80183276059569</v>
          </cell>
          <cell r="FE285">
            <v>747071</v>
          </cell>
          <cell r="FF285">
            <v>713.46671760099332</v>
          </cell>
          <cell r="FG285">
            <v>1161793</v>
          </cell>
          <cell r="FH285">
            <v>1089.5554721935666</v>
          </cell>
          <cell r="FI285">
            <v>1497589</v>
          </cell>
          <cell r="FJ285">
            <v>1368.4110014619882</v>
          </cell>
          <cell r="FK285">
            <v>1540849</v>
          </cell>
          <cell r="FL285">
            <v>1525.1400574086906</v>
          </cell>
          <cell r="FM285">
            <v>1471890</v>
          </cell>
          <cell r="FN285">
            <v>1452.5708082502715</v>
          </cell>
          <cell r="FO285">
            <v>4.5635774969152498E-2</v>
          </cell>
          <cell r="FP285">
            <v>-1.5111898591397596E-2</v>
          </cell>
          <cell r="FQ285">
            <v>-1.0241754627535974E-3</v>
          </cell>
          <cell r="FR285">
            <v>3.0380677385320326E-2</v>
          </cell>
          <cell r="FS285">
            <v>-4.7064264637723873E-3</v>
          </cell>
          <cell r="FT285">
            <v>-3.5567669707281591E-3</v>
          </cell>
          <cell r="FU285">
            <v>3.1509766338365802E-2</v>
          </cell>
          <cell r="FV285">
            <v>5.7419695799315447E-2</v>
          </cell>
          <cell r="FW285">
            <v>4.0934566749559344E-2</v>
          </cell>
          <cell r="FX285">
            <v>0.1004751201114993</v>
          </cell>
          <cell r="FY285">
            <v>0.14431709207630045</v>
          </cell>
          <cell r="FZ285">
            <v>0.17311174363404139</v>
          </cell>
          <cell r="GA285">
            <v>0.16333520994659442</v>
          </cell>
          <cell r="GB285">
            <v>0.15252075512630128</v>
          </cell>
          <cell r="GC285">
            <v>6334583</v>
          </cell>
          <cell r="GD285">
            <v>6861254</v>
          </cell>
          <cell r="GE285">
            <v>6915071</v>
          </cell>
          <cell r="GF285">
            <v>6758396</v>
          </cell>
          <cell r="GG285">
            <v>7151427</v>
          </cell>
          <cell r="GH285">
            <v>7201704</v>
          </cell>
          <cell r="GI285">
            <v>7103718</v>
          </cell>
          <cell r="GJ285">
            <v>6853502</v>
          </cell>
          <cell r="GK285">
            <v>7954060</v>
          </cell>
          <cell r="GL285">
            <v>7435383</v>
          </cell>
          <cell r="GM285">
            <v>8050280</v>
          </cell>
          <cell r="GN285">
            <v>8650995.9900000002</v>
          </cell>
          <cell r="GO285">
            <v>9390401</v>
          </cell>
          <cell r="GP285">
            <v>9650424.290000001</v>
          </cell>
          <cell r="GQ285">
            <v>4.9175245447728111E-2</v>
          </cell>
          <cell r="GR285">
            <v>0.11769740057344952</v>
          </cell>
          <cell r="GS285">
            <v>0.20251359345179051</v>
          </cell>
          <cell r="GT285">
            <v>0.19241389413606252</v>
          </cell>
          <cell r="GU285">
            <v>0.19601596742493249</v>
          </cell>
          <cell r="GV285">
            <v>0.18898337437364021</v>
          </cell>
          <cell r="GW285">
            <v>0.17667769777984332</v>
          </cell>
          <cell r="GX285">
            <v>0.14854702441408113</v>
          </cell>
          <cell r="GY285">
            <v>9.5758368689052978E-2</v>
          </cell>
          <cell r="GZ285">
            <v>12.316417910447761</v>
          </cell>
          <cell r="HA285">
            <v>11.986648250460407</v>
          </cell>
          <cell r="HB285">
            <v>12.248275862068965</v>
          </cell>
          <cell r="HC285">
            <v>12.438606510565391</v>
          </cell>
          <cell r="HD285">
            <v>12.410693970420933</v>
          </cell>
          <cell r="HE285">
            <v>12.128864228286716</v>
          </cell>
          <cell r="HF285">
            <v>11.304732419283503</v>
          </cell>
          <cell r="HG285">
            <v>11.747674418604651</v>
          </cell>
          <cell r="HH285">
            <v>5976</v>
          </cell>
          <cell r="HI285" t="str">
            <v>Y</v>
          </cell>
        </row>
        <row r="286">
          <cell r="A286">
            <v>281</v>
          </cell>
          <cell r="B286">
            <v>5994</v>
          </cell>
          <cell r="C286" t="str">
            <v>Sibley-Ocheyedan</v>
          </cell>
          <cell r="D286">
            <v>13.794771968340141</v>
          </cell>
          <cell r="E286">
            <v>69</v>
          </cell>
          <cell r="F286">
            <v>5.4</v>
          </cell>
          <cell r="G286">
            <v>1</v>
          </cell>
          <cell r="H286">
            <v>5.2025448337238469</v>
          </cell>
          <cell r="I286">
            <v>87</v>
          </cell>
          <cell r="J286">
            <v>0.45993593474949918</v>
          </cell>
          <cell r="K286">
            <v>161</v>
          </cell>
          <cell r="L286">
            <v>2.7322926816801929</v>
          </cell>
          <cell r="M286">
            <v>72</v>
          </cell>
          <cell r="N286">
            <v>0</v>
          </cell>
          <cell r="O286">
            <v>6</v>
          </cell>
          <cell r="P286">
            <v>6.2961131028183917E-2</v>
          </cell>
          <cell r="Q286">
            <v>296</v>
          </cell>
          <cell r="R286">
            <v>0</v>
          </cell>
          <cell r="S286">
            <v>8</v>
          </cell>
          <cell r="T286">
            <v>13.857733099368325</v>
          </cell>
          <cell r="U286">
            <v>105</v>
          </cell>
          <cell r="V286">
            <v>1.04738</v>
          </cell>
          <cell r="W286">
            <v>112</v>
          </cell>
          <cell r="X286">
            <v>0</v>
          </cell>
          <cell r="Y286">
            <v>1</v>
          </cell>
          <cell r="Z286">
            <v>0</v>
          </cell>
          <cell r="AA286">
            <v>249</v>
          </cell>
          <cell r="AB286">
            <v>0.33</v>
          </cell>
          <cell r="AC286">
            <v>1</v>
          </cell>
          <cell r="AD286">
            <v>0.33</v>
          </cell>
          <cell r="AE286">
            <v>244</v>
          </cell>
          <cell r="AF286">
            <v>0</v>
          </cell>
          <cell r="AG286">
            <v>19</v>
          </cell>
          <cell r="AH286">
            <v>0.32312000000000002</v>
          </cell>
          <cell r="AI286">
            <v>175</v>
          </cell>
          <cell r="AJ286">
            <v>1.7005000000000001</v>
          </cell>
          <cell r="AK286">
            <v>250</v>
          </cell>
          <cell r="AL286">
            <v>15.55823</v>
          </cell>
          <cell r="AM286">
            <v>149</v>
          </cell>
          <cell r="AN286">
            <v>3419742</v>
          </cell>
          <cell r="AO286">
            <v>131</v>
          </cell>
          <cell r="AP286">
            <v>219595801</v>
          </cell>
          <cell r="AQ286">
            <v>138</v>
          </cell>
          <cell r="AR286">
            <v>7.0000000000000007E-2</v>
          </cell>
          <cell r="AS286">
            <v>5.7708366647122575E-2</v>
          </cell>
          <cell r="AT286">
            <v>0</v>
          </cell>
          <cell r="AU286">
            <v>7.0000000000000007E-2</v>
          </cell>
          <cell r="AV286">
            <v>240671</v>
          </cell>
          <cell r="AW286">
            <v>103</v>
          </cell>
          <cell r="AX286">
            <v>0</v>
          </cell>
          <cell r="AY286">
            <v>89</v>
          </cell>
          <cell r="AZ286">
            <v>0</v>
          </cell>
          <cell r="BA286">
            <v>2014</v>
          </cell>
          <cell r="BB286">
            <v>4929225</v>
          </cell>
          <cell r="BC286">
            <v>169</v>
          </cell>
          <cell r="BD286">
            <v>224525026</v>
          </cell>
          <cell r="BE286">
            <v>144</v>
          </cell>
          <cell r="BF286">
            <v>808.5</v>
          </cell>
          <cell r="BG286">
            <v>135</v>
          </cell>
          <cell r="BH286">
            <v>271608.90661719232</v>
          </cell>
          <cell r="BI286">
            <v>186</v>
          </cell>
          <cell r="BJ286">
            <v>6096.7532467532465</v>
          </cell>
          <cell r="BK286">
            <v>181</v>
          </cell>
          <cell r="BL286">
            <v>277705.65986394556</v>
          </cell>
          <cell r="BM286">
            <v>200</v>
          </cell>
          <cell r="BN286">
            <v>2.1954011487343064E-2</v>
          </cell>
          <cell r="BO286">
            <v>188</v>
          </cell>
          <cell r="BP286">
            <v>1185817</v>
          </cell>
          <cell r="BQ286">
            <v>140</v>
          </cell>
          <cell r="BR286">
            <v>1142457</v>
          </cell>
          <cell r="BS286">
            <v>116</v>
          </cell>
          <cell r="BT286">
            <v>101000</v>
          </cell>
          <cell r="BU286">
            <v>138</v>
          </cell>
          <cell r="BV286">
            <v>600000</v>
          </cell>
          <cell r="BW286">
            <v>69</v>
          </cell>
          <cell r="BX286">
            <v>0</v>
          </cell>
          <cell r="BY286">
            <v>6</v>
          </cell>
          <cell r="BZ286">
            <v>3029274</v>
          </cell>
          <cell r="CA286">
            <v>115</v>
          </cell>
          <cell r="CB286">
            <v>13826</v>
          </cell>
          <cell r="CC286">
            <v>280</v>
          </cell>
          <cell r="CD286">
            <v>230000</v>
          </cell>
          <cell r="CE286">
            <v>115</v>
          </cell>
          <cell r="CF286">
            <v>0</v>
          </cell>
          <cell r="CG286">
            <v>2</v>
          </cell>
          <cell r="CH286">
            <v>0</v>
          </cell>
          <cell r="CI286">
            <v>249</v>
          </cell>
          <cell r="CJ286">
            <v>74093</v>
          </cell>
          <cell r="CK286">
            <v>135</v>
          </cell>
          <cell r="CL286">
            <v>74093</v>
          </cell>
          <cell r="CM286">
            <v>252</v>
          </cell>
          <cell r="CN286">
            <v>0</v>
          </cell>
          <cell r="CO286">
            <v>19</v>
          </cell>
          <cell r="CP286">
            <v>72549</v>
          </cell>
          <cell r="CQ286">
            <v>168</v>
          </cell>
          <cell r="CR286">
            <v>3419742</v>
          </cell>
          <cell r="CS286">
            <v>131</v>
          </cell>
          <cell r="CT286">
            <v>808.5</v>
          </cell>
          <cell r="CU286">
            <v>135</v>
          </cell>
          <cell r="CV286">
            <v>5798</v>
          </cell>
          <cell r="CW286">
            <v>128</v>
          </cell>
          <cell r="CX286">
            <v>4852887</v>
          </cell>
          <cell r="CY286">
            <v>133</v>
          </cell>
          <cell r="CZ286">
            <v>771</v>
          </cell>
          <cell r="DA286">
            <v>138</v>
          </cell>
          <cell r="DB286">
            <v>5913</v>
          </cell>
          <cell r="DC286">
            <v>128</v>
          </cell>
          <cell r="DD286">
            <v>4734560</v>
          </cell>
          <cell r="DE286">
            <v>136</v>
          </cell>
          <cell r="DF286">
            <v>-118327</v>
          </cell>
          <cell r="DG286">
            <v>348</v>
          </cell>
          <cell r="DH286">
            <v>175637</v>
          </cell>
          <cell r="DI286">
            <v>30</v>
          </cell>
          <cell r="DJ286" t="str">
            <v>101</v>
          </cell>
          <cell r="DK286">
            <v>1018.8</v>
          </cell>
          <cell r="DL286">
            <v>1023.3</v>
          </cell>
          <cell r="DM286">
            <v>1020.2</v>
          </cell>
          <cell r="DN286">
            <v>993.8</v>
          </cell>
          <cell r="DO286">
            <v>961.2</v>
          </cell>
          <cell r="DP286">
            <v>938.6</v>
          </cell>
          <cell r="DQ286">
            <v>922.2</v>
          </cell>
          <cell r="DR286">
            <v>128</v>
          </cell>
          <cell r="DS286">
            <v>927.2</v>
          </cell>
          <cell r="DT286">
            <v>125</v>
          </cell>
          <cell r="DU286">
            <v>907.2</v>
          </cell>
          <cell r="DV286">
            <v>129</v>
          </cell>
          <cell r="DW286">
            <v>882.3</v>
          </cell>
          <cell r="DX286">
            <v>131</v>
          </cell>
          <cell r="DY286">
            <v>849.4</v>
          </cell>
          <cell r="DZ286">
            <v>134</v>
          </cell>
          <cell r="EA286">
            <v>858.3</v>
          </cell>
          <cell r="EB286">
            <v>133</v>
          </cell>
          <cell r="EC286">
            <v>861.7</v>
          </cell>
          <cell r="ED286">
            <v>131</v>
          </cell>
          <cell r="EE286">
            <v>808.5</v>
          </cell>
          <cell r="EF286">
            <v>135</v>
          </cell>
          <cell r="EG286">
            <v>771</v>
          </cell>
          <cell r="EH286">
            <v>138</v>
          </cell>
          <cell r="EI286">
            <v>4435.4630350194557</v>
          </cell>
          <cell r="EJ286">
            <v>156</v>
          </cell>
          <cell r="EK286">
            <v>3929.0194552529183</v>
          </cell>
          <cell r="EL286">
            <v>99</v>
          </cell>
          <cell r="EM286">
            <v>1296017</v>
          </cell>
          <cell r="EN286">
            <v>1272.1014919513154</v>
          </cell>
          <cell r="EO286">
            <v>1192503</v>
          </cell>
          <cell r="EP286">
            <v>1165.3503371445324</v>
          </cell>
          <cell r="EQ286">
            <v>1011226</v>
          </cell>
          <cell r="ER286">
            <v>991.20368555185257</v>
          </cell>
          <cell r="ES286">
            <v>868342</v>
          </cell>
          <cell r="ET286">
            <v>873.75930770778837</v>
          </cell>
          <cell r="EU286">
            <v>803383</v>
          </cell>
          <cell r="EV286">
            <v>835.81252600915514</v>
          </cell>
          <cell r="EW286">
            <v>858905</v>
          </cell>
          <cell r="EX286">
            <v>915.09162582569786</v>
          </cell>
          <cell r="EY286">
            <v>1010010</v>
          </cell>
          <cell r="EZ286">
            <v>1095.2179570592061</v>
          </cell>
          <cell r="FA286">
            <v>1090249</v>
          </cell>
          <cell r="FB286">
            <v>1182.2261982216439</v>
          </cell>
          <cell r="FC286">
            <v>781714</v>
          </cell>
          <cell r="FD286">
            <v>843.09102674719577</v>
          </cell>
          <cell r="FE286">
            <v>620162</v>
          </cell>
          <cell r="FF286">
            <v>683.60008818342146</v>
          </cell>
          <cell r="FG286">
            <v>326016</v>
          </cell>
          <cell r="FH286">
            <v>369.50697041822514</v>
          </cell>
          <cell r="FI286">
            <v>-59966</v>
          </cell>
          <cell r="FJ286">
            <v>-70.598069225335536</v>
          </cell>
          <cell r="FK286">
            <v>-45834</v>
          </cell>
          <cell r="FL286">
            <v>-56.690166975881262</v>
          </cell>
          <cell r="FM286">
            <v>218388</v>
          </cell>
          <cell r="FN286">
            <v>283.25291828793775</v>
          </cell>
          <cell r="FO286">
            <v>0.19907841420762223</v>
          </cell>
          <cell r="FP286">
            <v>0.17997255368865839</v>
          </cell>
          <cell r="FQ286">
            <v>0.14933923664978915</v>
          </cell>
          <cell r="FR286">
            <v>0.12406269899541648</v>
          </cell>
          <cell r="FS286">
            <v>0.11608517369940384</v>
          </cell>
          <cell r="FT286">
            <v>0.12236642668891826</v>
          </cell>
          <cell r="FU286">
            <v>0.1411042147691062</v>
          </cell>
          <cell r="FV286">
            <v>0.18021672310239178</v>
          </cell>
          <cell r="FW286">
            <v>0.12297463986474762</v>
          </cell>
          <cell r="FX286">
            <v>9.54119751365958E-2</v>
          </cell>
          <cell r="FY286">
            <v>4.4893702163357134E-2</v>
          </cell>
          <cell r="FZ286">
            <v>-8.4278079321601796E-3</v>
          </cell>
          <cell r="GA286">
            <v>-6.2218519029834185E-3</v>
          </cell>
          <cell r="GB286">
            <v>2.9176553968230112E-2</v>
          </cell>
          <cell r="GC286">
            <v>5214066</v>
          </cell>
          <cell r="GD286">
            <v>5433524</v>
          </cell>
          <cell r="GE286">
            <v>5760109</v>
          </cell>
          <cell r="GF286">
            <v>6130877</v>
          </cell>
          <cell r="GG286">
            <v>6117251</v>
          </cell>
          <cell r="GH286">
            <v>6160218</v>
          </cell>
          <cell r="GI286">
            <v>6147891</v>
          </cell>
          <cell r="GJ286">
            <v>6049655</v>
          </cell>
          <cell r="GK286">
            <v>6356709</v>
          </cell>
          <cell r="GL286">
            <v>6499834</v>
          </cell>
          <cell r="GM286">
            <v>7261954</v>
          </cell>
          <cell r="GN286">
            <v>7115254.7000000002</v>
          </cell>
          <cell r="GO286">
            <v>7352485</v>
          </cell>
          <cell r="GP286">
            <v>7485051.1899999995</v>
          </cell>
          <cell r="GQ286">
            <v>2.9444814431602847E-2</v>
          </cell>
          <cell r="GR286">
            <v>5.615358922426035E-2</v>
          </cell>
          <cell r="GS286">
            <v>8.3789814469676496E-2</v>
          </cell>
          <cell r="GT286">
            <v>5.8897439343420184E-2</v>
          </cell>
          <cell r="GU286">
            <v>2.2754631798908655E-2</v>
          </cell>
          <cell r="GV286">
            <v>6.8113009837579433E-4</v>
          </cell>
          <cell r="GW286">
            <v>-8.1338069516400796E-2</v>
          </cell>
          <cell r="GX286">
            <v>-7.8885715141890592E-2</v>
          </cell>
          <cell r="GY286">
            <v>1.5202528900108006E-4</v>
          </cell>
          <cell r="GZ286">
            <v>14.801524293426485</v>
          </cell>
          <cell r="HA286">
            <v>14.614274258219728</v>
          </cell>
          <cell r="HB286">
            <v>14.35926222935044</v>
          </cell>
          <cell r="HC286">
            <v>13.707086614173228</v>
          </cell>
          <cell r="HD286">
            <v>13.064179104477612</v>
          </cell>
          <cell r="HE286">
            <v>13.022945965951148</v>
          </cell>
          <cell r="HF286">
            <v>12.322799763733018</v>
          </cell>
          <cell r="HG286">
            <v>13.040322580645162</v>
          </cell>
          <cell r="HH286">
            <v>5994</v>
          </cell>
          <cell r="HI286" t="str">
            <v>Y</v>
          </cell>
        </row>
        <row r="287">
          <cell r="A287">
            <v>282</v>
          </cell>
          <cell r="B287">
            <v>6003</v>
          </cell>
          <cell r="C287" t="str">
            <v>Sidney</v>
          </cell>
          <cell r="D287">
            <v>9.4473003786407936</v>
          </cell>
          <cell r="E287">
            <v>327</v>
          </cell>
          <cell r="F287">
            <v>5.4</v>
          </cell>
          <cell r="G287">
            <v>1</v>
          </cell>
          <cell r="H287">
            <v>4.7552184214221347</v>
          </cell>
          <cell r="I287">
            <v>142</v>
          </cell>
          <cell r="J287">
            <v>0</v>
          </cell>
          <cell r="K287">
            <v>272</v>
          </cell>
          <cell r="L287">
            <v>0</v>
          </cell>
          <cell r="M287">
            <v>310</v>
          </cell>
          <cell r="N287">
            <v>0</v>
          </cell>
          <cell r="O287">
            <v>6</v>
          </cell>
          <cell r="P287">
            <v>0.2965077677369371</v>
          </cell>
          <cell r="Q287">
            <v>177</v>
          </cell>
          <cell r="R287">
            <v>0.70792127090233625</v>
          </cell>
          <cell r="S287">
            <v>2</v>
          </cell>
          <cell r="T287">
            <v>9.7438081463777308</v>
          </cell>
          <cell r="U287">
            <v>332</v>
          </cell>
          <cell r="V287">
            <v>0</v>
          </cell>
          <cell r="W287">
            <v>347</v>
          </cell>
          <cell r="X287">
            <v>0</v>
          </cell>
          <cell r="Y287">
            <v>1</v>
          </cell>
          <cell r="Z287">
            <v>0</v>
          </cell>
          <cell r="AA287">
            <v>249</v>
          </cell>
          <cell r="AB287">
            <v>0.33</v>
          </cell>
          <cell r="AC287">
            <v>1</v>
          </cell>
          <cell r="AD287">
            <v>0.33</v>
          </cell>
          <cell r="AE287">
            <v>244</v>
          </cell>
          <cell r="AF287">
            <v>0</v>
          </cell>
          <cell r="AG287">
            <v>19</v>
          </cell>
          <cell r="AH287">
            <v>2.3358599999999998</v>
          </cell>
          <cell r="AI287">
            <v>37</v>
          </cell>
          <cell r="AJ287">
            <v>2.6658599999999999</v>
          </cell>
          <cell r="AK287">
            <v>141</v>
          </cell>
          <cell r="AL287">
            <v>12.40967</v>
          </cell>
          <cell r="AM287">
            <v>317</v>
          </cell>
          <cell r="AN287">
            <v>1229789</v>
          </cell>
          <cell r="AO287">
            <v>326</v>
          </cell>
          <cell r="AP287">
            <v>98881052</v>
          </cell>
          <cell r="AQ287">
            <v>303</v>
          </cell>
          <cell r="AR287">
            <v>0.1</v>
          </cell>
          <cell r="AS287">
            <v>7.7934083271021123E-2</v>
          </cell>
          <cell r="AT287">
            <v>0</v>
          </cell>
          <cell r="AU287">
            <v>0.1</v>
          </cell>
          <cell r="AV287">
            <v>135325</v>
          </cell>
          <cell r="AW287">
            <v>187</v>
          </cell>
          <cell r="AX287">
            <v>0</v>
          </cell>
          <cell r="AY287">
            <v>89</v>
          </cell>
          <cell r="AZ287">
            <v>0</v>
          </cell>
          <cell r="BA287">
            <v>2016</v>
          </cell>
          <cell r="BB287">
            <v>1015762</v>
          </cell>
          <cell r="BC287">
            <v>234</v>
          </cell>
          <cell r="BD287">
            <v>99896814</v>
          </cell>
          <cell r="BE287">
            <v>305</v>
          </cell>
          <cell r="BF287">
            <v>354.8</v>
          </cell>
          <cell r="BG287">
            <v>288</v>
          </cell>
          <cell r="BH287">
            <v>278695.1860202931</v>
          </cell>
          <cell r="BI287">
            <v>176</v>
          </cell>
          <cell r="BJ287">
            <v>2862.9143179255916</v>
          </cell>
          <cell r="BK287">
            <v>224</v>
          </cell>
          <cell r="BL287">
            <v>281558.10033821873</v>
          </cell>
          <cell r="BM287">
            <v>195</v>
          </cell>
          <cell r="BN287">
            <v>1.016811206811861E-2</v>
          </cell>
          <cell r="BO287">
            <v>218</v>
          </cell>
          <cell r="BP287">
            <v>533958</v>
          </cell>
          <cell r="BQ287">
            <v>303</v>
          </cell>
          <cell r="BR287">
            <v>470201</v>
          </cell>
          <cell r="BS287">
            <v>289</v>
          </cell>
          <cell r="BT287">
            <v>0</v>
          </cell>
          <cell r="BU287">
            <v>272</v>
          </cell>
          <cell r="BV287">
            <v>0</v>
          </cell>
          <cell r="BW287">
            <v>310</v>
          </cell>
          <cell r="BX287">
            <v>0</v>
          </cell>
          <cell r="BY287">
            <v>6</v>
          </cell>
          <cell r="BZ287">
            <v>934159</v>
          </cell>
          <cell r="CA287">
            <v>331</v>
          </cell>
          <cell r="CB287">
            <v>29319</v>
          </cell>
          <cell r="CC287">
            <v>226</v>
          </cell>
          <cell r="CD287">
            <v>0</v>
          </cell>
          <cell r="CE287">
            <v>347</v>
          </cell>
          <cell r="CF287">
            <v>0</v>
          </cell>
          <cell r="CG287">
            <v>2</v>
          </cell>
          <cell r="CH287">
            <v>0</v>
          </cell>
          <cell r="CI287">
            <v>249</v>
          </cell>
          <cell r="CJ287">
            <v>32966</v>
          </cell>
          <cell r="CK287">
            <v>283</v>
          </cell>
          <cell r="CL287">
            <v>32966</v>
          </cell>
          <cell r="CM287">
            <v>327</v>
          </cell>
          <cell r="CN287">
            <v>0</v>
          </cell>
          <cell r="CO287">
            <v>19</v>
          </cell>
          <cell r="CP287">
            <v>233345</v>
          </cell>
          <cell r="CQ287">
            <v>111</v>
          </cell>
          <cell r="CR287">
            <v>1229789</v>
          </cell>
          <cell r="CS287">
            <v>326</v>
          </cell>
          <cell r="CT287">
            <v>354.8</v>
          </cell>
          <cell r="CU287">
            <v>288</v>
          </cell>
          <cell r="CV287">
            <v>5780</v>
          </cell>
          <cell r="CW287">
            <v>160</v>
          </cell>
          <cell r="CX287">
            <v>2119126</v>
          </cell>
          <cell r="CY287">
            <v>285</v>
          </cell>
          <cell r="CZ287">
            <v>371.6</v>
          </cell>
          <cell r="DA287">
            <v>280</v>
          </cell>
          <cell r="DB287">
            <v>5895</v>
          </cell>
          <cell r="DC287">
            <v>161</v>
          </cell>
          <cell r="DD287">
            <v>2190582</v>
          </cell>
          <cell r="DE287">
            <v>284</v>
          </cell>
          <cell r="DF287">
            <v>71456</v>
          </cell>
          <cell r="DG287">
            <v>143</v>
          </cell>
          <cell r="DH287">
            <v>0</v>
          </cell>
          <cell r="DI287">
            <v>223</v>
          </cell>
          <cell r="DJ287" t="str">
            <v>No Guar</v>
          </cell>
          <cell r="DK287">
            <v>450.2</v>
          </cell>
          <cell r="DL287">
            <v>444.1</v>
          </cell>
          <cell r="DM287">
            <v>447.5</v>
          </cell>
          <cell r="DN287">
            <v>448</v>
          </cell>
          <cell r="DO287">
            <v>447.2</v>
          </cell>
          <cell r="DP287">
            <v>414.4</v>
          </cell>
          <cell r="DQ287">
            <v>414.5</v>
          </cell>
          <cell r="DR287">
            <v>287</v>
          </cell>
          <cell r="DS287">
            <v>395.3</v>
          </cell>
          <cell r="DT287">
            <v>291</v>
          </cell>
          <cell r="DU287">
            <v>385.7</v>
          </cell>
          <cell r="DV287">
            <v>289</v>
          </cell>
          <cell r="DW287">
            <v>376.7</v>
          </cell>
          <cell r="DX287">
            <v>288</v>
          </cell>
          <cell r="DY287">
            <v>365.6</v>
          </cell>
          <cell r="DZ287">
            <v>292</v>
          </cell>
          <cell r="EA287">
            <v>385.7</v>
          </cell>
          <cell r="EB287">
            <v>284</v>
          </cell>
          <cell r="EC287">
            <v>377.5</v>
          </cell>
          <cell r="ED287">
            <v>285</v>
          </cell>
          <cell r="EE287">
            <v>354.8</v>
          </cell>
          <cell r="EF287">
            <v>288</v>
          </cell>
          <cell r="EG287">
            <v>371.6</v>
          </cell>
          <cell r="EH287">
            <v>280</v>
          </cell>
          <cell r="EI287">
            <v>3309.4429494079654</v>
          </cell>
          <cell r="EJ287">
            <v>317</v>
          </cell>
          <cell r="EK287">
            <v>2513.8832077502689</v>
          </cell>
          <cell r="EL287">
            <v>329</v>
          </cell>
          <cell r="EM287">
            <v>377847</v>
          </cell>
          <cell r="EN287">
            <v>839.286983562861</v>
          </cell>
          <cell r="EO287">
            <v>577130</v>
          </cell>
          <cell r="EP287">
            <v>1299.5496509795091</v>
          </cell>
          <cell r="EQ287">
            <v>664849</v>
          </cell>
          <cell r="ER287">
            <v>1485.6960893854748</v>
          </cell>
          <cell r="ES287">
            <v>672940</v>
          </cell>
          <cell r="ET287">
            <v>1502.0982142857142</v>
          </cell>
          <cell r="EU287">
            <v>602087</v>
          </cell>
          <cell r="EV287">
            <v>1346.348389982111</v>
          </cell>
          <cell r="EW287">
            <v>509281</v>
          </cell>
          <cell r="EX287">
            <v>1228.9599420849422</v>
          </cell>
          <cell r="EY287">
            <v>413281</v>
          </cell>
          <cell r="EZ287">
            <v>997.05910735826296</v>
          </cell>
          <cell r="FA287">
            <v>376662</v>
          </cell>
          <cell r="FB287">
            <v>908.71411338962605</v>
          </cell>
          <cell r="FC287">
            <v>407329</v>
          </cell>
          <cell r="FD287">
            <v>1030.4300531242095</v>
          </cell>
          <cell r="FE287">
            <v>409995</v>
          </cell>
          <cell r="FF287">
            <v>1062.9893699766658</v>
          </cell>
          <cell r="FG287">
            <v>403216</v>
          </cell>
          <cell r="FH287">
            <v>1070.3902309530131</v>
          </cell>
          <cell r="FI287">
            <v>432345</v>
          </cell>
          <cell r="FJ287">
            <v>1182.5629102844639</v>
          </cell>
          <cell r="FK287">
            <v>504974</v>
          </cell>
          <cell r="FL287">
            <v>1423.2638105975198</v>
          </cell>
          <cell r="FM287">
            <v>602202</v>
          </cell>
          <cell r="FN287">
            <v>1620.5651237890204</v>
          </cell>
          <cell r="FO287">
            <v>0.14174161444549271</v>
          </cell>
          <cell r="FP287">
            <v>0.1945913103699875</v>
          </cell>
          <cell r="FQ287">
            <v>0.20955999741536502</v>
          </cell>
          <cell r="FR287">
            <v>0.20016216663186567</v>
          </cell>
          <cell r="FS287">
            <v>0.17217041493079435</v>
          </cell>
          <cell r="FT287">
            <v>0.14709666052417236</v>
          </cell>
          <cell r="FU287">
            <v>0.11879738064597356</v>
          </cell>
          <cell r="FV287">
            <v>0.12045451783591077</v>
          </cell>
          <cell r="FW287">
            <v>0.13520935543620419</v>
          </cell>
          <cell r="FX287">
            <v>0.12995898634558165</v>
          </cell>
          <cell r="FY287">
            <v>0.11219164867599909</v>
          </cell>
          <cell r="FZ287">
            <v>0.12497291884875587</v>
          </cell>
          <cell r="GA287">
            <v>0.13761215627550555</v>
          </cell>
          <cell r="GB287">
            <v>0.15789528993883856</v>
          </cell>
          <cell r="GC287">
            <v>2287898</v>
          </cell>
          <cell r="GD287">
            <v>2388727</v>
          </cell>
          <cell r="GE287">
            <v>2507746</v>
          </cell>
          <cell r="GF287">
            <v>2689034</v>
          </cell>
          <cell r="GG287">
            <v>2894954</v>
          </cell>
          <cell r="GH287">
            <v>2952939</v>
          </cell>
          <cell r="GI287">
            <v>3065592</v>
          </cell>
          <cell r="GJ287">
            <v>3127006</v>
          </cell>
          <cell r="GK287">
            <v>3012580</v>
          </cell>
          <cell r="GL287">
            <v>3154803</v>
          </cell>
          <cell r="GM287">
            <v>3593993</v>
          </cell>
          <cell r="GN287">
            <v>3459509.5</v>
          </cell>
          <cell r="GO287">
            <v>3596916</v>
          </cell>
          <cell r="GP287">
            <v>3813932.64</v>
          </cell>
          <cell r="GQ287">
            <v>6.6185293227541978E-2</v>
          </cell>
          <cell r="GR287">
            <v>-1.1157882586564296E-2</v>
          </cell>
          <cell r="GS287">
            <v>2.7625483862949865E-3</v>
          </cell>
          <cell r="GT287">
            <v>2.269579736000988E-2</v>
          </cell>
          <cell r="GU287">
            <v>6.7204662477864677E-2</v>
          </cell>
          <cell r="GV287">
            <v>0.13361975085571318</v>
          </cell>
          <cell r="GW287">
            <v>0.1689731619146661</v>
          </cell>
          <cell r="GX287">
            <v>0.21792614294990512</v>
          </cell>
          <cell r="GY287">
            <v>0.21360717481659822</v>
          </cell>
          <cell r="GZ287">
            <v>9.7219512195121958</v>
          </cell>
          <cell r="HA287">
            <v>9.7384615384615394</v>
          </cell>
          <cell r="HB287">
            <v>10.352777777777778</v>
          </cell>
          <cell r="HC287">
            <v>10.158333333333333</v>
          </cell>
          <cell r="HD287">
            <v>10.562162162162162</v>
          </cell>
          <cell r="HE287">
            <v>9.9371927908246853</v>
          </cell>
          <cell r="HF287">
            <v>10.410469958358121</v>
          </cell>
          <cell r="HG287">
            <v>8.8699999999999992</v>
          </cell>
          <cell r="HH287">
            <v>6003</v>
          </cell>
          <cell r="HI287" t="str">
            <v>Y</v>
          </cell>
        </row>
        <row r="288">
          <cell r="A288">
            <v>283</v>
          </cell>
          <cell r="B288">
            <v>6012</v>
          </cell>
          <cell r="C288" t="str">
            <v>Sigourney</v>
          </cell>
          <cell r="D288">
            <v>14.13059782797256</v>
          </cell>
          <cell r="E288">
            <v>56</v>
          </cell>
          <cell r="F288">
            <v>5.4</v>
          </cell>
          <cell r="G288">
            <v>1</v>
          </cell>
          <cell r="H288">
            <v>4.6432539737810785</v>
          </cell>
          <cell r="I288">
            <v>161</v>
          </cell>
          <cell r="J288">
            <v>0.83246354391624822</v>
          </cell>
          <cell r="K288">
            <v>89</v>
          </cell>
          <cell r="L288">
            <v>3.2548823121889883</v>
          </cell>
          <cell r="M288">
            <v>38</v>
          </cell>
          <cell r="N288">
            <v>0</v>
          </cell>
          <cell r="O288">
            <v>6</v>
          </cell>
          <cell r="P288">
            <v>0.81517077313683628</v>
          </cell>
          <cell r="Q288">
            <v>85</v>
          </cell>
          <cell r="R288">
            <v>0</v>
          </cell>
          <cell r="S288">
            <v>8</v>
          </cell>
          <cell r="T288">
            <v>14.945768601109396</v>
          </cell>
          <cell r="U288">
            <v>47</v>
          </cell>
          <cell r="V288">
            <v>0.74121000000000004</v>
          </cell>
          <cell r="W288">
            <v>225</v>
          </cell>
          <cell r="X288">
            <v>0</v>
          </cell>
          <cell r="Y288">
            <v>1</v>
          </cell>
          <cell r="Z288">
            <v>0</v>
          </cell>
          <cell r="AA288">
            <v>249</v>
          </cell>
          <cell r="AB288">
            <v>0.33</v>
          </cell>
          <cell r="AC288">
            <v>1</v>
          </cell>
          <cell r="AD288">
            <v>0.33</v>
          </cell>
          <cell r="AE288">
            <v>244</v>
          </cell>
          <cell r="AF288">
            <v>0</v>
          </cell>
          <cell r="AG288">
            <v>19</v>
          </cell>
          <cell r="AH288">
            <v>0</v>
          </cell>
          <cell r="AI288">
            <v>184</v>
          </cell>
          <cell r="AJ288">
            <v>1.07121</v>
          </cell>
          <cell r="AK288">
            <v>321</v>
          </cell>
          <cell r="AL288">
            <v>16.01698</v>
          </cell>
          <cell r="AM288">
            <v>122</v>
          </cell>
          <cell r="AN288">
            <v>2485524</v>
          </cell>
          <cell r="AO288">
            <v>206</v>
          </cell>
          <cell r="AP288">
            <v>155151539</v>
          </cell>
          <cell r="AQ288">
            <v>225</v>
          </cell>
          <cell r="AR288">
            <v>0.06</v>
          </cell>
          <cell r="AS288">
            <v>7.7952050889004587E-2</v>
          </cell>
          <cell r="AT288">
            <v>0</v>
          </cell>
          <cell r="AU288">
            <v>0.06</v>
          </cell>
          <cell r="AV288">
            <v>131550</v>
          </cell>
          <cell r="AW288">
            <v>192</v>
          </cell>
          <cell r="AX288">
            <v>0</v>
          </cell>
          <cell r="AY288">
            <v>89</v>
          </cell>
          <cell r="AZ288">
            <v>0</v>
          </cell>
          <cell r="BA288">
            <v>2014</v>
          </cell>
          <cell r="BB288">
            <v>1409840</v>
          </cell>
          <cell r="BC288">
            <v>226</v>
          </cell>
          <cell r="BD288">
            <v>156561379</v>
          </cell>
          <cell r="BE288">
            <v>234</v>
          </cell>
          <cell r="BF288">
            <v>584.70000000000005</v>
          </cell>
          <cell r="BG288">
            <v>202</v>
          </cell>
          <cell r="BH288">
            <v>265352.38412861293</v>
          </cell>
          <cell r="BI288">
            <v>202</v>
          </cell>
          <cell r="BJ288">
            <v>2411.219428766889</v>
          </cell>
          <cell r="BK288">
            <v>229</v>
          </cell>
          <cell r="BL288">
            <v>267763.60355737986</v>
          </cell>
          <cell r="BM288">
            <v>218</v>
          </cell>
          <cell r="BN288">
            <v>9.0050305446019354E-3</v>
          </cell>
          <cell r="BO288">
            <v>225</v>
          </cell>
          <cell r="BP288">
            <v>837818</v>
          </cell>
          <cell r="BQ288">
            <v>228</v>
          </cell>
          <cell r="BR288">
            <v>720408</v>
          </cell>
          <cell r="BS288">
            <v>201</v>
          </cell>
          <cell r="BT288">
            <v>129158</v>
          </cell>
          <cell r="BU288">
            <v>111</v>
          </cell>
          <cell r="BV288">
            <v>505000</v>
          </cell>
          <cell r="BW288">
            <v>89</v>
          </cell>
          <cell r="BX288">
            <v>0</v>
          </cell>
          <cell r="BY288">
            <v>6</v>
          </cell>
          <cell r="BZ288">
            <v>2192384</v>
          </cell>
          <cell r="CA288">
            <v>179</v>
          </cell>
          <cell r="CB288">
            <v>126475</v>
          </cell>
          <cell r="CC288">
            <v>103</v>
          </cell>
          <cell r="CD288">
            <v>115000</v>
          </cell>
          <cell r="CE288">
            <v>237</v>
          </cell>
          <cell r="CF288">
            <v>0</v>
          </cell>
          <cell r="CG288">
            <v>2</v>
          </cell>
          <cell r="CH288">
            <v>0</v>
          </cell>
          <cell r="CI288">
            <v>249</v>
          </cell>
          <cell r="CJ288">
            <v>51665</v>
          </cell>
          <cell r="CK288">
            <v>219</v>
          </cell>
          <cell r="CL288">
            <v>51665</v>
          </cell>
          <cell r="CM288">
            <v>297</v>
          </cell>
          <cell r="CN288">
            <v>0</v>
          </cell>
          <cell r="CO288">
            <v>19</v>
          </cell>
          <cell r="CP288">
            <v>0</v>
          </cell>
          <cell r="CQ288">
            <v>185</v>
          </cell>
          <cell r="CR288">
            <v>2485524</v>
          </cell>
          <cell r="CS288">
            <v>206</v>
          </cell>
          <cell r="CT288">
            <v>584.70000000000005</v>
          </cell>
          <cell r="CU288">
            <v>202</v>
          </cell>
          <cell r="CV288">
            <v>5776</v>
          </cell>
          <cell r="CW288">
            <v>166</v>
          </cell>
          <cell r="CX288">
            <v>3377227</v>
          </cell>
          <cell r="CY288">
            <v>206</v>
          </cell>
          <cell r="CZ288">
            <v>582.6</v>
          </cell>
          <cell r="DA288">
            <v>202</v>
          </cell>
          <cell r="DB288">
            <v>5891</v>
          </cell>
          <cell r="DC288">
            <v>167</v>
          </cell>
          <cell r="DD288">
            <v>3432097</v>
          </cell>
          <cell r="DE288">
            <v>205</v>
          </cell>
          <cell r="DF288">
            <v>54870</v>
          </cell>
          <cell r="DG288">
            <v>160</v>
          </cell>
          <cell r="DH288">
            <v>0</v>
          </cell>
          <cell r="DI288">
            <v>223</v>
          </cell>
          <cell r="DJ288" t="str">
            <v>No Guar</v>
          </cell>
          <cell r="DK288">
            <v>770</v>
          </cell>
          <cell r="DL288">
            <v>798.3</v>
          </cell>
          <cell r="DM288">
            <v>789.3</v>
          </cell>
          <cell r="DN288">
            <v>769.7</v>
          </cell>
          <cell r="DO288">
            <v>768.7</v>
          </cell>
          <cell r="DP288">
            <v>744.5</v>
          </cell>
          <cell r="DQ288">
            <v>714</v>
          </cell>
          <cell r="DR288">
            <v>173</v>
          </cell>
          <cell r="DS288">
            <v>687</v>
          </cell>
          <cell r="DT288">
            <v>183</v>
          </cell>
          <cell r="DU288">
            <v>659.3</v>
          </cell>
          <cell r="DV288">
            <v>189</v>
          </cell>
          <cell r="DW288">
            <v>644</v>
          </cell>
          <cell r="DX288">
            <v>192</v>
          </cell>
          <cell r="DY288">
            <v>672</v>
          </cell>
          <cell r="DZ288">
            <v>180</v>
          </cell>
          <cell r="EA288">
            <v>637.5</v>
          </cell>
          <cell r="EB288">
            <v>192</v>
          </cell>
          <cell r="EC288">
            <v>599.1</v>
          </cell>
          <cell r="ED288">
            <v>201</v>
          </cell>
          <cell r="EE288">
            <v>584.70000000000005</v>
          </cell>
          <cell r="EF288">
            <v>202.5</v>
          </cell>
          <cell r="EG288">
            <v>582.6</v>
          </cell>
          <cell r="EH288">
            <v>202</v>
          </cell>
          <cell r="EI288">
            <v>4266.2615859938205</v>
          </cell>
          <cell r="EJ288">
            <v>180</v>
          </cell>
          <cell r="EK288">
            <v>3763.1033299004462</v>
          </cell>
          <cell r="EL288">
            <v>120</v>
          </cell>
          <cell r="EM288">
            <v>982940</v>
          </cell>
          <cell r="EN288">
            <v>1276.5454545454545</v>
          </cell>
          <cell r="EO288">
            <v>1065796</v>
          </cell>
          <cell r="EP288">
            <v>1335.0820493548792</v>
          </cell>
          <cell r="EQ288">
            <v>1223565</v>
          </cell>
          <cell r="ER288">
            <v>1550.1900418091982</v>
          </cell>
          <cell r="ES288">
            <v>1063128</v>
          </cell>
          <cell r="ET288">
            <v>1381.2238534493958</v>
          </cell>
          <cell r="EU288">
            <v>1457951</v>
          </cell>
          <cell r="EV288">
            <v>1896.6449850396773</v>
          </cell>
          <cell r="EW288">
            <v>1590512</v>
          </cell>
          <cell r="EX288">
            <v>2136.349227669577</v>
          </cell>
          <cell r="EY288">
            <v>1758897</v>
          </cell>
          <cell r="EZ288">
            <v>2463.4411764705883</v>
          </cell>
          <cell r="FA288">
            <v>1969488</v>
          </cell>
          <cell r="FB288">
            <v>2758.3865546218485</v>
          </cell>
          <cell r="FC288">
            <v>1833628</v>
          </cell>
          <cell r="FD288">
            <v>2669.0363901018923</v>
          </cell>
          <cell r="FE288">
            <v>1537577</v>
          </cell>
          <cell r="FF288">
            <v>2332.1355983618992</v>
          </cell>
          <cell r="FG288">
            <v>1336545</v>
          </cell>
          <cell r="FH288">
            <v>2075.3804347826085</v>
          </cell>
          <cell r="FI288">
            <v>1169110</v>
          </cell>
          <cell r="FJ288">
            <v>1739.7470238095239</v>
          </cell>
          <cell r="FK288">
            <v>1299132</v>
          </cell>
          <cell r="FL288">
            <v>2221.8778860954335</v>
          </cell>
          <cell r="FM288">
            <v>1222769</v>
          </cell>
          <cell r="FN288">
            <v>2098.8139375214555</v>
          </cell>
          <cell r="FO288">
            <v>0.19139130500815751</v>
          </cell>
          <cell r="FP288">
            <v>0.1950980738523484</v>
          </cell>
          <cell r="FQ288">
            <v>0.20604235305211913</v>
          </cell>
          <cell r="FR288">
            <v>0.16987727485102774</v>
          </cell>
          <cell r="FS288">
            <v>0.22862259820595793</v>
          </cell>
          <cell r="FT288">
            <v>0.23084893565727732</v>
          </cell>
          <cell r="FU288">
            <v>0.24857681791452046</v>
          </cell>
          <cell r="FV288">
            <v>0.38035902479948225</v>
          </cell>
          <cell r="FW288">
            <v>0.32340401515051304</v>
          </cell>
          <cell r="FX288">
            <v>0.26171282851187411</v>
          </cell>
          <cell r="FY288">
            <v>0.21631915688057077</v>
          </cell>
          <cell r="FZ288">
            <v>0.1995662060799053</v>
          </cell>
          <cell r="GA288">
            <v>0.21276238232315864</v>
          </cell>
          <cell r="GB288">
            <v>0.20242544878858096</v>
          </cell>
          <cell r="GC288">
            <v>4152821</v>
          </cell>
          <cell r="GD288">
            <v>4397077</v>
          </cell>
          <cell r="GE288">
            <v>4714850</v>
          </cell>
          <cell r="GF288">
            <v>5195084</v>
          </cell>
          <cell r="GG288">
            <v>4919157</v>
          </cell>
          <cell r="GH288">
            <v>5299327</v>
          </cell>
          <cell r="GI288">
            <v>5316972</v>
          </cell>
          <cell r="GJ288">
            <v>5177971</v>
          </cell>
          <cell r="GK288">
            <v>5669775</v>
          </cell>
          <cell r="GL288">
            <v>5875054</v>
          </cell>
          <cell r="GM288">
            <v>6178579</v>
          </cell>
          <cell r="GN288">
            <v>5858256.3799999999</v>
          </cell>
          <cell r="GO288">
            <v>5976001</v>
          </cell>
          <cell r="GP288">
            <v>6040589.2999999998</v>
          </cell>
          <cell r="GQ288">
            <v>0.2012966637052313</v>
          </cell>
          <cell r="GR288">
            <v>0.22464702520896773</v>
          </cell>
          <cell r="GS288">
            <v>0.27987508162798319</v>
          </cell>
          <cell r="GT288">
            <v>0.24238027892650654</v>
          </cell>
          <cell r="GU288">
            <v>0.16968686974465452</v>
          </cell>
          <cell r="GV288">
            <v>5.279104721187345E-2</v>
          </cell>
          <cell r="GW288">
            <v>4.9721426131522278E-2</v>
          </cell>
          <cell r="GX288">
            <v>0.14958236635766148</v>
          </cell>
          <cell r="GY288">
            <v>0.15527610312103166</v>
          </cell>
          <cell r="GZ288">
            <v>11.377236029760963</v>
          </cell>
          <cell r="HA288">
            <v>10.554776375253233</v>
          </cell>
          <cell r="HB288">
            <v>10.632137686987292</v>
          </cell>
          <cell r="HC288">
            <v>10.68702290076336</v>
          </cell>
          <cell r="HD288">
            <v>10.447154471544716</v>
          </cell>
          <cell r="HE288">
            <v>11.094717668488162</v>
          </cell>
          <cell r="HF288">
            <v>11.145283018867925</v>
          </cell>
          <cell r="HG288">
            <v>10.630909090909091</v>
          </cell>
          <cell r="HH288">
            <v>6012</v>
          </cell>
          <cell r="HI288" t="str">
            <v>Y</v>
          </cell>
        </row>
        <row r="289">
          <cell r="A289">
            <v>284</v>
          </cell>
          <cell r="B289">
            <v>6030</v>
          </cell>
          <cell r="C289" t="str">
            <v>Sioux Center</v>
          </cell>
          <cell r="D289">
            <v>12.53117555476307</v>
          </cell>
          <cell r="E289">
            <v>158</v>
          </cell>
          <cell r="F289">
            <v>5.4</v>
          </cell>
          <cell r="G289">
            <v>1</v>
          </cell>
          <cell r="H289">
            <v>4.613429349171871</v>
          </cell>
          <cell r="I289">
            <v>165</v>
          </cell>
          <cell r="J289">
            <v>0</v>
          </cell>
          <cell r="K289">
            <v>272</v>
          </cell>
          <cell r="L289">
            <v>2.5520188586771679</v>
          </cell>
          <cell r="M289">
            <v>85</v>
          </cell>
          <cell r="N289">
            <v>0</v>
          </cell>
          <cell r="O289">
            <v>6</v>
          </cell>
          <cell r="P289">
            <v>4.1843351715792815E-2</v>
          </cell>
          <cell r="Q289">
            <v>320</v>
          </cell>
          <cell r="R289">
            <v>3.4272587343498535E-2</v>
          </cell>
          <cell r="S289">
            <v>7</v>
          </cell>
          <cell r="T289">
            <v>12.573018906478863</v>
          </cell>
          <cell r="U289">
            <v>194</v>
          </cell>
          <cell r="V289">
            <v>0.62282000000000004</v>
          </cell>
          <cell r="W289">
            <v>260</v>
          </cell>
          <cell r="X289">
            <v>0</v>
          </cell>
          <cell r="Y289">
            <v>1</v>
          </cell>
          <cell r="Z289">
            <v>1.03</v>
          </cell>
          <cell r="AA289">
            <v>51</v>
          </cell>
          <cell r="AB289">
            <v>0</v>
          </cell>
          <cell r="AC289">
            <v>329</v>
          </cell>
          <cell r="AD289">
            <v>1.03</v>
          </cell>
          <cell r="AE289">
            <v>73</v>
          </cell>
          <cell r="AF289">
            <v>0</v>
          </cell>
          <cell r="AG289">
            <v>19</v>
          </cell>
          <cell r="AH289">
            <v>1.8990400000000001</v>
          </cell>
          <cell r="AI289">
            <v>65</v>
          </cell>
          <cell r="AJ289">
            <v>3.5518600000000005</v>
          </cell>
          <cell r="AK289">
            <v>72</v>
          </cell>
          <cell r="AL289">
            <v>16.124880000000001</v>
          </cell>
          <cell r="AM289">
            <v>117</v>
          </cell>
          <cell r="AN289">
            <v>4894460</v>
          </cell>
          <cell r="AO289">
            <v>81</v>
          </cell>
          <cell r="AP289">
            <v>289006485</v>
          </cell>
          <cell r="AQ289">
            <v>91</v>
          </cell>
          <cell r="AR289">
            <v>0.06</v>
          </cell>
          <cell r="AS289">
            <v>7.9799920232048488E-2</v>
          </cell>
          <cell r="AT289">
            <v>0</v>
          </cell>
          <cell r="AU289">
            <v>0.06</v>
          </cell>
          <cell r="AV289">
            <v>439837</v>
          </cell>
          <cell r="AW289">
            <v>39</v>
          </cell>
          <cell r="AX289">
            <v>0</v>
          </cell>
          <cell r="AY289">
            <v>89</v>
          </cell>
          <cell r="AZ289">
            <v>2018</v>
          </cell>
          <cell r="BA289">
            <v>2011</v>
          </cell>
          <cell r="BB289">
            <v>79979568</v>
          </cell>
          <cell r="BC289">
            <v>24</v>
          </cell>
          <cell r="BD289">
            <v>368986053</v>
          </cell>
          <cell r="BE289">
            <v>71</v>
          </cell>
          <cell r="BF289">
            <v>998.2</v>
          </cell>
          <cell r="BG289">
            <v>111</v>
          </cell>
          <cell r="BH289">
            <v>289527.63474253652</v>
          </cell>
          <cell r="BI289">
            <v>161</v>
          </cell>
          <cell r="BJ289">
            <v>80123.790823482268</v>
          </cell>
          <cell r="BK289">
            <v>10</v>
          </cell>
          <cell r="BL289">
            <v>369651.42556601879</v>
          </cell>
          <cell r="BM289">
            <v>84</v>
          </cell>
          <cell r="BN289">
            <v>0.21675498938167184</v>
          </cell>
          <cell r="BO289">
            <v>9</v>
          </cell>
          <cell r="BP289">
            <v>1560635</v>
          </cell>
          <cell r="BQ289">
            <v>91</v>
          </cell>
          <cell r="BR289">
            <v>1333311</v>
          </cell>
          <cell r="BS289">
            <v>95</v>
          </cell>
          <cell r="BT289">
            <v>0</v>
          </cell>
          <cell r="BU289">
            <v>272</v>
          </cell>
          <cell r="BV289">
            <v>737550</v>
          </cell>
          <cell r="BW289">
            <v>56</v>
          </cell>
          <cell r="BX289">
            <v>0</v>
          </cell>
          <cell r="BY289">
            <v>6</v>
          </cell>
          <cell r="BZ289">
            <v>3621591</v>
          </cell>
          <cell r="CA289">
            <v>89</v>
          </cell>
          <cell r="CB289">
            <v>12093</v>
          </cell>
          <cell r="CC289">
            <v>287</v>
          </cell>
          <cell r="CD289">
            <v>180000</v>
          </cell>
          <cell r="CE289">
            <v>154</v>
          </cell>
          <cell r="CF289">
            <v>0</v>
          </cell>
          <cell r="CG289">
            <v>2</v>
          </cell>
          <cell r="CH289">
            <v>380056</v>
          </cell>
          <cell r="CI289">
            <v>43</v>
          </cell>
          <cell r="CJ289">
            <v>0</v>
          </cell>
          <cell r="CK289">
            <v>329</v>
          </cell>
          <cell r="CL289">
            <v>380056</v>
          </cell>
          <cell r="CM289">
            <v>58</v>
          </cell>
          <cell r="CN289">
            <v>0</v>
          </cell>
          <cell r="CO289">
            <v>19</v>
          </cell>
          <cell r="CP289">
            <v>700720</v>
          </cell>
          <cell r="CQ289">
            <v>33</v>
          </cell>
          <cell r="CR289">
            <v>4894460</v>
          </cell>
          <cell r="CS289">
            <v>81</v>
          </cell>
          <cell r="CT289">
            <v>998.2</v>
          </cell>
          <cell r="CU289">
            <v>111</v>
          </cell>
          <cell r="CV289">
            <v>5768</v>
          </cell>
          <cell r="CW289">
            <v>184</v>
          </cell>
          <cell r="CX289">
            <v>5757618</v>
          </cell>
          <cell r="CY289">
            <v>111</v>
          </cell>
          <cell r="CZ289">
            <v>994.3</v>
          </cell>
          <cell r="DA289">
            <v>109</v>
          </cell>
          <cell r="DB289">
            <v>5883</v>
          </cell>
          <cell r="DC289">
            <v>185</v>
          </cell>
          <cell r="DD289">
            <v>5849467</v>
          </cell>
          <cell r="DE289">
            <v>110</v>
          </cell>
          <cell r="DF289">
            <v>91849</v>
          </cell>
          <cell r="DG289">
            <v>115</v>
          </cell>
          <cell r="DH289">
            <v>0</v>
          </cell>
          <cell r="DI289">
            <v>223</v>
          </cell>
          <cell r="DJ289" t="str">
            <v>No Guar</v>
          </cell>
          <cell r="DK289">
            <v>915</v>
          </cell>
          <cell r="DL289">
            <v>904.3</v>
          </cell>
          <cell r="DM289">
            <v>894</v>
          </cell>
          <cell r="DN289">
            <v>908.5</v>
          </cell>
          <cell r="DO289">
            <v>898</v>
          </cell>
          <cell r="DP289">
            <v>876.4</v>
          </cell>
          <cell r="DQ289">
            <v>877</v>
          </cell>
          <cell r="DR289">
            <v>133</v>
          </cell>
          <cell r="DS289">
            <v>904</v>
          </cell>
          <cell r="DT289">
            <v>129</v>
          </cell>
          <cell r="DU289">
            <v>911.2</v>
          </cell>
          <cell r="DV289">
            <v>127</v>
          </cell>
          <cell r="DW289">
            <v>934</v>
          </cell>
          <cell r="DX289">
            <v>122</v>
          </cell>
          <cell r="DY289">
            <v>957.1</v>
          </cell>
          <cell r="DZ289">
            <v>119</v>
          </cell>
          <cell r="EA289">
            <v>965.3</v>
          </cell>
          <cell r="EB289">
            <v>117</v>
          </cell>
          <cell r="EC289">
            <v>1005.5</v>
          </cell>
          <cell r="ED289">
            <v>111</v>
          </cell>
          <cell r="EE289">
            <v>998.2</v>
          </cell>
          <cell r="EF289">
            <v>111</v>
          </cell>
          <cell r="EG289">
            <v>994.3</v>
          </cell>
          <cell r="EH289">
            <v>109</v>
          </cell>
          <cell r="EI289">
            <v>4922.518354621342</v>
          </cell>
          <cell r="EJ289">
            <v>108</v>
          </cell>
          <cell r="EK289">
            <v>3642.3524087297596</v>
          </cell>
          <cell r="EL289">
            <v>130</v>
          </cell>
          <cell r="EM289">
            <v>202941</v>
          </cell>
          <cell r="EN289">
            <v>221.79344262295081</v>
          </cell>
          <cell r="EO289">
            <v>20472</v>
          </cell>
          <cell r="EP289">
            <v>22.638504920933318</v>
          </cell>
          <cell r="EQ289">
            <v>-111234</v>
          </cell>
          <cell r="ER289">
            <v>-124.42281879194631</v>
          </cell>
          <cell r="ES289">
            <v>86030</v>
          </cell>
          <cell r="ET289">
            <v>94.694551458447989</v>
          </cell>
          <cell r="EU289">
            <v>370449</v>
          </cell>
          <cell r="EV289">
            <v>412.52672605790644</v>
          </cell>
          <cell r="EW289">
            <v>554515</v>
          </cell>
          <cell r="EX289">
            <v>632.71907804655405</v>
          </cell>
          <cell r="EY289">
            <v>795580</v>
          </cell>
          <cell r="EZ289">
            <v>907.16077537058152</v>
          </cell>
          <cell r="FA289">
            <v>1035130</v>
          </cell>
          <cell r="FB289">
            <v>1180.3078677309009</v>
          </cell>
          <cell r="FC289">
            <v>972505</v>
          </cell>
          <cell r="FD289">
            <v>1075.7798672566371</v>
          </cell>
          <cell r="FE289">
            <v>913554</v>
          </cell>
          <cell r="FF289">
            <v>1002.5834064969271</v>
          </cell>
          <cell r="FG289">
            <v>621740</v>
          </cell>
          <cell r="FH289">
            <v>665.67451820128474</v>
          </cell>
          <cell r="FI289">
            <v>274829</v>
          </cell>
          <cell r="FJ289">
            <v>287.1476334761258</v>
          </cell>
          <cell r="FK289">
            <v>172246</v>
          </cell>
          <cell r="FL289">
            <v>172.5566018833901</v>
          </cell>
          <cell r="FM289">
            <v>486178</v>
          </cell>
          <cell r="FN289">
            <v>488.96510107613398</v>
          </cell>
          <cell r="FO289">
            <v>3.9153369943695365E-2</v>
          </cell>
          <cell r="FP289">
            <v>3.7360452632322376E-3</v>
          </cell>
          <cell r="FQ289">
            <v>-2.0518418690550284E-2</v>
          </cell>
          <cell r="FR289">
            <v>1.5452999387125027E-2</v>
          </cell>
          <cell r="FS289">
            <v>5.9454703642900397E-2</v>
          </cell>
          <cell r="FT289">
            <v>8.3062208840755547E-2</v>
          </cell>
          <cell r="FU289">
            <v>0.11008149639327368</v>
          </cell>
          <cell r="FV289">
            <v>0.15936899650787092</v>
          </cell>
          <cell r="FW289">
            <v>0.13621639989399686</v>
          </cell>
          <cell r="FX289">
            <v>0.12526578841822725</v>
          </cell>
          <cell r="FY289">
            <v>7.3351698589571912E-2</v>
          </cell>
          <cell r="FZ289">
            <v>3.1661379645554086E-2</v>
          </cell>
          <cell r="GA289">
            <v>1.9342286352888753E-2</v>
          </cell>
          <cell r="GB289">
            <v>5.3282194899489016E-2</v>
          </cell>
          <cell r="GC289">
            <v>4980291</v>
          </cell>
          <cell r="GD289">
            <v>5459119</v>
          </cell>
          <cell r="GE289">
            <v>5532412</v>
          </cell>
          <cell r="GF289">
            <v>5481174</v>
          </cell>
          <cell r="GG289">
            <v>5860328</v>
          </cell>
          <cell r="GH289">
            <v>6121385</v>
          </cell>
          <cell r="GI289">
            <v>6431611</v>
          </cell>
          <cell r="GJ289">
            <v>6495178</v>
          </cell>
          <cell r="GK289">
            <v>7139412</v>
          </cell>
          <cell r="GL289">
            <v>7292925</v>
          </cell>
          <cell r="GM289">
            <v>8476150</v>
          </cell>
          <cell r="GN289">
            <v>8680259.7699999996</v>
          </cell>
          <cell r="GO289">
            <v>9001563</v>
          </cell>
          <cell r="GP289">
            <v>9124586.5700000003</v>
          </cell>
          <cell r="GQ289">
            <v>6.7609757301725096E-2</v>
          </cell>
          <cell r="GR289">
            <v>0.10317973105583357</v>
          </cell>
          <cell r="GS289">
            <v>0.1236519281753773</v>
          </cell>
          <cell r="GT289">
            <v>0.11589455691969111</v>
          </cell>
          <cell r="GU289">
            <v>0.11412288742696394</v>
          </cell>
          <cell r="GV289">
            <v>0.10582768084425617</v>
          </cell>
          <cell r="GW289">
            <v>5.4072428715385611E-2</v>
          </cell>
          <cell r="GX289">
            <v>2.5808409765948576E-2</v>
          </cell>
          <cell r="GY289">
            <v>8.0987195920347213E-2</v>
          </cell>
          <cell r="GZ289">
            <v>13.828842167604382</v>
          </cell>
          <cell r="HA289">
            <v>12.713406475782715</v>
          </cell>
          <cell r="HB289">
            <v>12.860892388451443</v>
          </cell>
          <cell r="HC289">
            <v>12.615084525357606</v>
          </cell>
          <cell r="HD289">
            <v>12.538578294965848</v>
          </cell>
          <cell r="HE289">
            <v>12.790411800860481</v>
          </cell>
          <cell r="HF289">
            <v>12.726822626562694</v>
          </cell>
          <cell r="HG289">
            <v>12.026506024096387</v>
          </cell>
          <cell r="HH289">
            <v>6030</v>
          </cell>
          <cell r="HI289" t="str">
            <v>Y</v>
          </cell>
        </row>
        <row r="290">
          <cell r="A290">
            <v>285</v>
          </cell>
          <cell r="B290">
            <v>6048</v>
          </cell>
          <cell r="C290" t="str">
            <v>Sioux Central</v>
          </cell>
          <cell r="D290">
            <v>10.162398673088942</v>
          </cell>
          <cell r="E290">
            <v>306</v>
          </cell>
          <cell r="F290">
            <v>5.4</v>
          </cell>
          <cell r="G290">
            <v>1</v>
          </cell>
          <cell r="H290">
            <v>3.0246624389856898</v>
          </cell>
          <cell r="I290">
            <v>334</v>
          </cell>
          <cell r="J290">
            <v>0.48117212914760032</v>
          </cell>
          <cell r="K290">
            <v>154</v>
          </cell>
          <cell r="L290">
            <v>1.443516387442801</v>
          </cell>
          <cell r="M290">
            <v>210</v>
          </cell>
          <cell r="N290">
            <v>0</v>
          </cell>
          <cell r="O290">
            <v>6</v>
          </cell>
          <cell r="P290">
            <v>0</v>
          </cell>
          <cell r="Q290">
            <v>342</v>
          </cell>
          <cell r="R290">
            <v>0</v>
          </cell>
          <cell r="S290">
            <v>8</v>
          </cell>
          <cell r="T290">
            <v>10.162398673088942</v>
          </cell>
          <cell r="U290">
            <v>315</v>
          </cell>
          <cell r="V290">
            <v>0.91422999999999999</v>
          </cell>
          <cell r="W290">
            <v>153</v>
          </cell>
          <cell r="X290">
            <v>0</v>
          </cell>
          <cell r="Y290">
            <v>1</v>
          </cell>
          <cell r="Z290">
            <v>0</v>
          </cell>
          <cell r="AA290">
            <v>249</v>
          </cell>
          <cell r="AB290">
            <v>0.33</v>
          </cell>
          <cell r="AC290">
            <v>1</v>
          </cell>
          <cell r="AD290">
            <v>0.33</v>
          </cell>
          <cell r="AE290">
            <v>244</v>
          </cell>
          <cell r="AF290">
            <v>0</v>
          </cell>
          <cell r="AG290">
            <v>19</v>
          </cell>
          <cell r="AH290">
            <v>2.3602699999999999</v>
          </cell>
          <cell r="AI290">
            <v>34</v>
          </cell>
          <cell r="AJ290">
            <v>3.6044999999999998</v>
          </cell>
          <cell r="AK290">
            <v>67</v>
          </cell>
          <cell r="AL290">
            <v>13.953849999999999</v>
          </cell>
          <cell r="AM290">
            <v>249</v>
          </cell>
          <cell r="AN290">
            <v>2861117</v>
          </cell>
          <cell r="AO290">
            <v>165</v>
          </cell>
          <cell r="AP290">
            <v>207825836</v>
          </cell>
          <cell r="AQ290">
            <v>202</v>
          </cell>
          <cell r="AR290">
            <v>0</v>
          </cell>
          <cell r="AS290">
            <v>0</v>
          </cell>
          <cell r="AT290">
            <v>0</v>
          </cell>
          <cell r="AU290">
            <v>0</v>
          </cell>
          <cell r="AV290">
            <v>0</v>
          </cell>
          <cell r="AW290">
            <v>284</v>
          </cell>
          <cell r="AX290">
            <v>0</v>
          </cell>
          <cell r="AY290">
            <v>89</v>
          </cell>
          <cell r="AZ290">
            <v>0</v>
          </cell>
          <cell r="BA290">
            <v>2020</v>
          </cell>
          <cell r="BB290">
            <v>0</v>
          </cell>
          <cell r="BC290">
            <v>267</v>
          </cell>
          <cell r="BD290">
            <v>207825836</v>
          </cell>
          <cell r="BE290">
            <v>210</v>
          </cell>
          <cell r="BF290">
            <v>437</v>
          </cell>
          <cell r="BG290">
            <v>260</v>
          </cell>
          <cell r="BH290">
            <v>475573.99542334094</v>
          </cell>
          <cell r="BI290">
            <v>23</v>
          </cell>
          <cell r="BJ290">
            <v>0</v>
          </cell>
          <cell r="BK290">
            <v>267</v>
          </cell>
          <cell r="BL290">
            <v>475573.99542334094</v>
          </cell>
          <cell r="BM290">
            <v>28</v>
          </cell>
          <cell r="BN290">
            <v>0</v>
          </cell>
          <cell r="BO290">
            <v>267</v>
          </cell>
          <cell r="BP290">
            <v>1083406</v>
          </cell>
          <cell r="BQ290">
            <v>164</v>
          </cell>
          <cell r="BR290">
            <v>628603</v>
          </cell>
          <cell r="BS290">
            <v>235</v>
          </cell>
          <cell r="BT290">
            <v>100000</v>
          </cell>
          <cell r="BU290">
            <v>141</v>
          </cell>
          <cell r="BV290">
            <v>300000</v>
          </cell>
          <cell r="BW290">
            <v>190</v>
          </cell>
          <cell r="BX290">
            <v>0</v>
          </cell>
          <cell r="BY290">
            <v>6</v>
          </cell>
          <cell r="BZ290">
            <v>2112009</v>
          </cell>
          <cell r="CA290">
            <v>185</v>
          </cell>
          <cell r="CB290">
            <v>0</v>
          </cell>
          <cell r="CC290">
            <v>342</v>
          </cell>
          <cell r="CD290">
            <v>190000</v>
          </cell>
          <cell r="CE290">
            <v>148</v>
          </cell>
          <cell r="CF290">
            <v>0</v>
          </cell>
          <cell r="CG290">
            <v>2</v>
          </cell>
          <cell r="CH290">
            <v>0</v>
          </cell>
          <cell r="CI290">
            <v>249</v>
          </cell>
          <cell r="CJ290">
            <v>68583</v>
          </cell>
          <cell r="CK290">
            <v>152</v>
          </cell>
          <cell r="CL290">
            <v>68583</v>
          </cell>
          <cell r="CM290">
            <v>263</v>
          </cell>
          <cell r="CN290">
            <v>0</v>
          </cell>
          <cell r="CO290">
            <v>19</v>
          </cell>
          <cell r="CP290">
            <v>490525</v>
          </cell>
          <cell r="CQ290">
            <v>54</v>
          </cell>
          <cell r="CR290">
            <v>2861117</v>
          </cell>
          <cell r="CS290">
            <v>165</v>
          </cell>
          <cell r="CT290">
            <v>437</v>
          </cell>
          <cell r="CU290">
            <v>260</v>
          </cell>
          <cell r="CV290">
            <v>5783</v>
          </cell>
          <cell r="CW290">
            <v>152</v>
          </cell>
          <cell r="CX290">
            <v>2527226</v>
          </cell>
          <cell r="CY290">
            <v>266</v>
          </cell>
          <cell r="CZ290">
            <v>495</v>
          </cell>
          <cell r="DA290">
            <v>235</v>
          </cell>
          <cell r="DB290">
            <v>5898</v>
          </cell>
          <cell r="DC290">
            <v>152</v>
          </cell>
          <cell r="DD290">
            <v>2919510</v>
          </cell>
          <cell r="DE290">
            <v>239</v>
          </cell>
          <cell r="DF290">
            <v>392284</v>
          </cell>
          <cell r="DG290">
            <v>32</v>
          </cell>
          <cell r="DH290">
            <v>0</v>
          </cell>
          <cell r="DI290">
            <v>223</v>
          </cell>
          <cell r="DJ290" t="str">
            <v>No Guar</v>
          </cell>
          <cell r="DK290">
            <v>643.1</v>
          </cell>
          <cell r="DL290">
            <v>640.1</v>
          </cell>
          <cell r="DM290">
            <v>622</v>
          </cell>
          <cell r="DN290">
            <v>576.1</v>
          </cell>
          <cell r="DO290">
            <v>561.9</v>
          </cell>
          <cell r="DP290">
            <v>533.20000000000005</v>
          </cell>
          <cell r="DQ290">
            <v>478.2</v>
          </cell>
          <cell r="DR290">
            <v>269</v>
          </cell>
          <cell r="DS290">
            <v>491</v>
          </cell>
          <cell r="DT290">
            <v>264</v>
          </cell>
          <cell r="DU290">
            <v>444</v>
          </cell>
          <cell r="DV290">
            <v>271</v>
          </cell>
          <cell r="DW290">
            <v>442</v>
          </cell>
          <cell r="DX290">
            <v>270</v>
          </cell>
          <cell r="DY290">
            <v>433</v>
          </cell>
          <cell r="DZ290">
            <v>271</v>
          </cell>
          <cell r="EA290">
            <v>431</v>
          </cell>
          <cell r="EB290">
            <v>271</v>
          </cell>
          <cell r="EC290">
            <v>437</v>
          </cell>
          <cell r="ED290">
            <v>266</v>
          </cell>
          <cell r="EE290">
            <v>437</v>
          </cell>
          <cell r="EF290">
            <v>259</v>
          </cell>
          <cell r="EG290">
            <v>437</v>
          </cell>
          <cell r="EH290">
            <v>257</v>
          </cell>
          <cell r="EI290">
            <v>6547.1784897025173</v>
          </cell>
          <cell r="EJ290">
            <v>27</v>
          </cell>
          <cell r="EK290">
            <v>4832.9725400457664</v>
          </cell>
          <cell r="EL290">
            <v>45</v>
          </cell>
          <cell r="EM290">
            <v>1023070</v>
          </cell>
          <cell r="EN290">
            <v>1590.841237754626</v>
          </cell>
          <cell r="EO290">
            <v>1133560</v>
          </cell>
          <cell r="EP290">
            <v>1770.9107951882518</v>
          </cell>
          <cell r="EQ290">
            <v>793694</v>
          </cell>
          <cell r="ER290">
            <v>1276.0353697749197</v>
          </cell>
          <cell r="ES290">
            <v>1000574</v>
          </cell>
          <cell r="ET290">
            <v>1736.8061100503385</v>
          </cell>
          <cell r="EU290">
            <v>1152037</v>
          </cell>
          <cell r="EV290">
            <v>2050.2527140060511</v>
          </cell>
          <cell r="EW290">
            <v>1100280</v>
          </cell>
          <cell r="EX290">
            <v>2063.540885221305</v>
          </cell>
          <cell r="EY290">
            <v>1089463</v>
          </cell>
          <cell r="EZ290">
            <v>2278.2580510246758</v>
          </cell>
          <cell r="FA290">
            <v>1197084</v>
          </cell>
          <cell r="FB290">
            <v>2503.3124215809285</v>
          </cell>
          <cell r="FC290">
            <v>1050723</v>
          </cell>
          <cell r="FD290">
            <v>2139.9653767820773</v>
          </cell>
          <cell r="FE290">
            <v>984555</v>
          </cell>
          <cell r="FF290">
            <v>2217.4662162162163</v>
          </cell>
          <cell r="FG290">
            <v>1387784</v>
          </cell>
          <cell r="FH290">
            <v>3139.7828054298643</v>
          </cell>
          <cell r="FI290">
            <v>1174301</v>
          </cell>
          <cell r="FJ290">
            <v>2712.011547344111</v>
          </cell>
          <cell r="FK290">
            <v>888823</v>
          </cell>
          <cell r="FL290">
            <v>2033.9199084668192</v>
          </cell>
          <cell r="FM290">
            <v>921293</v>
          </cell>
          <cell r="FN290">
            <v>2108.2219679633868</v>
          </cell>
          <cell r="FO290">
            <v>0.20917925353673789</v>
          </cell>
          <cell r="FP290">
            <v>0.24378557123882538</v>
          </cell>
          <cell r="FQ290">
            <v>0.16342561792626004</v>
          </cell>
          <cell r="FR290">
            <v>0.22106157827398251</v>
          </cell>
          <cell r="FS290">
            <v>0.228025897526236</v>
          </cell>
          <cell r="FT290">
            <v>0.2134700228548812</v>
          </cell>
          <cell r="FU290">
            <v>0.20946236807219823</v>
          </cell>
          <cell r="FV290">
            <v>0.28550808286547003</v>
          </cell>
          <cell r="FW290">
            <v>0.24203888708316471</v>
          </cell>
          <cell r="FX290">
            <v>0.1953502298039583</v>
          </cell>
          <cell r="FY290">
            <v>0.27322589631747174</v>
          </cell>
          <cell r="FZ290">
            <v>0.23947936174715576</v>
          </cell>
          <cell r="GA290">
            <v>0.1738123504872115</v>
          </cell>
          <cell r="GB290">
            <v>0.17775482127680986</v>
          </cell>
          <cell r="GC290">
            <v>3867807</v>
          </cell>
          <cell r="GD290">
            <v>3516264</v>
          </cell>
          <cell r="GE290">
            <v>4062913</v>
          </cell>
          <cell r="GF290">
            <v>3525649</v>
          </cell>
          <cell r="GG290">
            <v>3900183</v>
          </cell>
          <cell r="GH290">
            <v>4053980</v>
          </cell>
          <cell r="GI290">
            <v>4111772</v>
          </cell>
          <cell r="GJ290">
            <v>4192820</v>
          </cell>
          <cell r="GK290">
            <v>4341133</v>
          </cell>
          <cell r="GL290">
            <v>5039948</v>
          </cell>
          <cell r="GM290">
            <v>5079255</v>
          </cell>
          <cell r="GN290">
            <v>4903558.25</v>
          </cell>
          <cell r="GO290">
            <v>5367142</v>
          </cell>
          <cell r="GP290">
            <v>5182942.4000000004</v>
          </cell>
          <cell r="GQ290">
            <v>0.19996979378449026</v>
          </cell>
          <cell r="GR290">
            <v>0.10971372483050261</v>
          </cell>
          <cell r="GS290">
            <v>0.18003661276552282</v>
          </cell>
          <cell r="GT290">
            <v>0.16009442272987745</v>
          </cell>
          <cell r="GU290">
            <v>0.13147227821707849</v>
          </cell>
          <cell r="GV290">
            <v>6.5088741648113499E-2</v>
          </cell>
          <cell r="GW290">
            <v>0.14715631884752067</v>
          </cell>
          <cell r="GX290">
            <v>2.5096652009956925E-2</v>
          </cell>
          <cell r="GY290">
            <v>0.1659958002474658</v>
          </cell>
          <cell r="GZ290">
            <v>10.836845273931367</v>
          </cell>
          <cell r="HA290">
            <v>10.046586996151509</v>
          </cell>
          <cell r="HB290">
            <v>11.404958677685951</v>
          </cell>
          <cell r="HC290">
            <v>11.094161958568739</v>
          </cell>
          <cell r="HD290">
            <v>11.760843613211302</v>
          </cell>
          <cell r="HE290">
            <v>10.679594055817324</v>
          </cell>
          <cell r="HF290">
            <v>11.247019988996881</v>
          </cell>
          <cell r="HG290">
            <v>8.4038461538461533</v>
          </cell>
          <cell r="HH290">
            <v>6048</v>
          </cell>
          <cell r="HI290" t="str">
            <v>Y</v>
          </cell>
        </row>
        <row r="291">
          <cell r="A291">
            <v>286</v>
          </cell>
          <cell r="B291">
            <v>6039</v>
          </cell>
          <cell r="C291" t="str">
            <v>Sioux City</v>
          </cell>
          <cell r="D291">
            <v>15.72299955121958</v>
          </cell>
          <cell r="E291">
            <v>10</v>
          </cell>
          <cell r="F291">
            <v>5.4</v>
          </cell>
          <cell r="G291">
            <v>1</v>
          </cell>
          <cell r="H291">
            <v>6.5037926088005173</v>
          </cell>
          <cell r="I291">
            <v>11</v>
          </cell>
          <cell r="J291">
            <v>0</v>
          </cell>
          <cell r="K291">
            <v>272</v>
          </cell>
          <cell r="L291">
            <v>3.8192068120635048</v>
          </cell>
          <cell r="M291">
            <v>19</v>
          </cell>
          <cell r="N291">
            <v>0</v>
          </cell>
          <cell r="O291">
            <v>6</v>
          </cell>
          <cell r="P291">
            <v>0.10633576313766602</v>
          </cell>
          <cell r="Q291">
            <v>268</v>
          </cell>
          <cell r="R291">
            <v>0</v>
          </cell>
          <cell r="S291">
            <v>8</v>
          </cell>
          <cell r="T291">
            <v>15.829335314357246</v>
          </cell>
          <cell r="U291">
            <v>18</v>
          </cell>
          <cell r="V291">
            <v>1.1055600000000001</v>
          </cell>
          <cell r="W291">
            <v>97</v>
          </cell>
          <cell r="X291">
            <v>0</v>
          </cell>
          <cell r="Y291">
            <v>1</v>
          </cell>
          <cell r="Z291">
            <v>0</v>
          </cell>
          <cell r="AA291">
            <v>249</v>
          </cell>
          <cell r="AB291">
            <v>0.33</v>
          </cell>
          <cell r="AC291">
            <v>1</v>
          </cell>
          <cell r="AD291">
            <v>0.33</v>
          </cell>
          <cell r="AE291">
            <v>244</v>
          </cell>
          <cell r="AF291">
            <v>0</v>
          </cell>
          <cell r="AG291">
            <v>19</v>
          </cell>
          <cell r="AH291">
            <v>0.49020999999999998</v>
          </cell>
          <cell r="AI291">
            <v>169</v>
          </cell>
          <cell r="AJ291">
            <v>1.9257700000000002</v>
          </cell>
          <cell r="AK291">
            <v>217</v>
          </cell>
          <cell r="AL291">
            <v>17.755109999999998</v>
          </cell>
          <cell r="AM291">
            <v>49</v>
          </cell>
          <cell r="AN291">
            <v>35526575</v>
          </cell>
          <cell r="AO291">
            <v>11</v>
          </cell>
          <cell r="AP291">
            <v>1989941989</v>
          </cell>
          <cell r="AQ291">
            <v>11</v>
          </cell>
          <cell r="AR291">
            <v>0.06</v>
          </cell>
          <cell r="AS291">
            <v>5.0206667553609453E-2</v>
          </cell>
          <cell r="AT291">
            <v>0</v>
          </cell>
          <cell r="AU291">
            <v>0.06</v>
          </cell>
          <cell r="AV291">
            <v>3528916</v>
          </cell>
          <cell r="AW291">
            <v>3</v>
          </cell>
          <cell r="AX291">
            <v>0</v>
          </cell>
          <cell r="AY291">
            <v>89</v>
          </cell>
          <cell r="AZ291">
            <v>0</v>
          </cell>
          <cell r="BA291">
            <v>2011</v>
          </cell>
          <cell r="BB291">
            <v>237683594</v>
          </cell>
          <cell r="BC291">
            <v>8</v>
          </cell>
          <cell r="BD291">
            <v>2227625583</v>
          </cell>
          <cell r="BE291">
            <v>10</v>
          </cell>
          <cell r="BF291">
            <v>13735.2</v>
          </cell>
          <cell r="BG291">
            <v>4</v>
          </cell>
          <cell r="BH291">
            <v>144878.99622866794</v>
          </cell>
          <cell r="BI291">
            <v>357</v>
          </cell>
          <cell r="BJ291">
            <v>17304.705719610927</v>
          </cell>
          <cell r="BK291">
            <v>85</v>
          </cell>
          <cell r="BL291">
            <v>162183.70194827887</v>
          </cell>
          <cell r="BM291">
            <v>354</v>
          </cell>
          <cell r="BN291">
            <v>0.10669817935916567</v>
          </cell>
          <cell r="BO291">
            <v>32</v>
          </cell>
          <cell r="BP291">
            <v>10745687</v>
          </cell>
          <cell r="BQ291">
            <v>11</v>
          </cell>
          <cell r="BR291">
            <v>12942170</v>
          </cell>
          <cell r="BS291">
            <v>6</v>
          </cell>
          <cell r="BT291">
            <v>0</v>
          </cell>
          <cell r="BU291">
            <v>272</v>
          </cell>
          <cell r="BV291">
            <v>7600000</v>
          </cell>
          <cell r="BW291">
            <v>2</v>
          </cell>
          <cell r="BX291">
            <v>0</v>
          </cell>
          <cell r="BY291">
            <v>6</v>
          </cell>
          <cell r="BZ291">
            <v>31287857</v>
          </cell>
          <cell r="CA291">
            <v>8</v>
          </cell>
          <cell r="CB291">
            <v>211602</v>
          </cell>
          <cell r="CC291">
            <v>69</v>
          </cell>
          <cell r="CD291">
            <v>2200000</v>
          </cell>
          <cell r="CE291">
            <v>4</v>
          </cell>
          <cell r="CF291">
            <v>0</v>
          </cell>
          <cell r="CG291">
            <v>2</v>
          </cell>
          <cell r="CH291">
            <v>0</v>
          </cell>
          <cell r="CI291">
            <v>249</v>
          </cell>
          <cell r="CJ291">
            <v>735116</v>
          </cell>
          <cell r="CK291">
            <v>10</v>
          </cell>
          <cell r="CL291">
            <v>735116</v>
          </cell>
          <cell r="CM291">
            <v>31</v>
          </cell>
          <cell r="CN291">
            <v>0</v>
          </cell>
          <cell r="CO291">
            <v>19</v>
          </cell>
          <cell r="CP291">
            <v>1092000</v>
          </cell>
          <cell r="CQ291">
            <v>19</v>
          </cell>
          <cell r="CR291">
            <v>35526575</v>
          </cell>
          <cell r="CS291">
            <v>11</v>
          </cell>
          <cell r="CT291">
            <v>13735.2</v>
          </cell>
          <cell r="CU291">
            <v>4</v>
          </cell>
          <cell r="CV291">
            <v>5768</v>
          </cell>
          <cell r="CW291">
            <v>184</v>
          </cell>
          <cell r="CX291">
            <v>79224634</v>
          </cell>
          <cell r="CY291">
            <v>4</v>
          </cell>
          <cell r="CZ291">
            <v>13872.8</v>
          </cell>
          <cell r="DA291">
            <v>4</v>
          </cell>
          <cell r="DB291">
            <v>5883</v>
          </cell>
          <cell r="DC291">
            <v>185</v>
          </cell>
          <cell r="DD291">
            <v>81613682</v>
          </cell>
          <cell r="DE291">
            <v>4</v>
          </cell>
          <cell r="DF291">
            <v>2389048</v>
          </cell>
          <cell r="DG291">
            <v>3</v>
          </cell>
          <cell r="DH291">
            <v>0</v>
          </cell>
          <cell r="DI291">
            <v>223</v>
          </cell>
          <cell r="DJ291" t="str">
            <v>No Guar</v>
          </cell>
          <cell r="DK291">
            <v>14812.6</v>
          </cell>
          <cell r="DL291">
            <v>14737.6</v>
          </cell>
          <cell r="DM291">
            <v>14781.9</v>
          </cell>
          <cell r="DN291">
            <v>14767</v>
          </cell>
          <cell r="DO291">
            <v>14644.7</v>
          </cell>
          <cell r="DP291">
            <v>14671.9</v>
          </cell>
          <cell r="DQ291">
            <v>14388.4</v>
          </cell>
          <cell r="DR291">
            <v>4</v>
          </cell>
          <cell r="DS291">
            <v>14260.6</v>
          </cell>
          <cell r="DT291">
            <v>4</v>
          </cell>
          <cell r="DU291">
            <v>14405.2</v>
          </cell>
          <cell r="DV291">
            <v>4</v>
          </cell>
          <cell r="DW291">
            <v>14276.1</v>
          </cell>
          <cell r="DX291">
            <v>4</v>
          </cell>
          <cell r="DY291">
            <v>14138.7</v>
          </cell>
          <cell r="DZ291">
            <v>4</v>
          </cell>
          <cell r="EA291">
            <v>14048.6</v>
          </cell>
          <cell r="EB291">
            <v>4</v>
          </cell>
          <cell r="EC291">
            <v>13898.1</v>
          </cell>
          <cell r="ED291">
            <v>4</v>
          </cell>
          <cell r="EE291">
            <v>13735.2</v>
          </cell>
          <cell r="EF291">
            <v>4</v>
          </cell>
          <cell r="EG291">
            <v>13872.8</v>
          </cell>
          <cell r="EH291">
            <v>4</v>
          </cell>
          <cell r="EI291">
            <v>2560.8799233031546</v>
          </cell>
          <cell r="EJ291">
            <v>356</v>
          </cell>
          <cell r="EK291">
            <v>2255.338287872672</v>
          </cell>
          <cell r="EL291">
            <v>346</v>
          </cell>
          <cell r="EM291">
            <v>23122927</v>
          </cell>
          <cell r="EN291">
            <v>1561.0309466265205</v>
          </cell>
          <cell r="EO291">
            <v>23861200</v>
          </cell>
          <cell r="EP291">
            <v>1619.0695907067636</v>
          </cell>
          <cell r="EQ291">
            <v>23101994</v>
          </cell>
          <cell r="ER291">
            <v>1562.8568722559346</v>
          </cell>
          <cell r="ES291">
            <v>23281110</v>
          </cell>
          <cell r="ET291">
            <v>1576.5632829958693</v>
          </cell>
          <cell r="EU291">
            <v>25397607</v>
          </cell>
          <cell r="EV291">
            <v>1734.2524599343105</v>
          </cell>
          <cell r="EW291">
            <v>26656031</v>
          </cell>
          <cell r="EX291">
            <v>1816.8083888248966</v>
          </cell>
          <cell r="EY291">
            <v>31886266</v>
          </cell>
          <cell r="EZ291">
            <v>2216.1092268772068</v>
          </cell>
          <cell r="FA291">
            <v>30860887</v>
          </cell>
          <cell r="FB291">
            <v>2144.8449445386564</v>
          </cell>
          <cell r="FC291">
            <v>30347296</v>
          </cell>
          <cell r="FD291">
            <v>2128.0518351261517</v>
          </cell>
          <cell r="FE291">
            <v>27264143</v>
          </cell>
          <cell r="FF291">
            <v>1892.6598034043261</v>
          </cell>
          <cell r="FG291">
            <v>32156995</v>
          </cell>
          <cell r="FH291">
            <v>2252.5055862595527</v>
          </cell>
          <cell r="FI291">
            <v>26577332</v>
          </cell>
          <cell r="FJ291">
            <v>1879.7578278059509</v>
          </cell>
          <cell r="FK291">
            <v>23333736</v>
          </cell>
          <cell r="FL291">
            <v>1698.8275380045429</v>
          </cell>
          <cell r="FM291">
            <v>21406709</v>
          </cell>
          <cell r="FN291">
            <v>1543.0705409145955</v>
          </cell>
          <cell r="FO291">
            <v>0.23781042133129704</v>
          </cell>
          <cell r="FP291">
            <v>0.22999723284639476</v>
          </cell>
          <cell r="FQ291">
            <v>0.21113906456651088</v>
          </cell>
          <cell r="FR291">
            <v>0.20817194927130819</v>
          </cell>
          <cell r="FS291">
            <v>0.22069322153455903</v>
          </cell>
          <cell r="FT291">
            <v>0.22145068205335056</v>
          </cell>
          <cell r="FU291">
            <v>0.24702201739089907</v>
          </cell>
          <cell r="FV291">
            <v>0.30156159270288041</v>
          </cell>
          <cell r="FW291">
            <v>0.29285544484729892</v>
          </cell>
          <cell r="FX291">
            <v>0.24953761555721218</v>
          </cell>
          <cell r="FY291">
            <v>0.28468080616673413</v>
          </cell>
          <cell r="FZ291">
            <v>0.22460330305195264</v>
          </cell>
          <cell r="GA291">
            <v>0.18712028803025113</v>
          </cell>
          <cell r="GB291">
            <v>0.16371329555347541</v>
          </cell>
          <cell r="GC291">
            <v>74109679</v>
          </cell>
          <cell r="GD291">
            <v>79884396</v>
          </cell>
          <cell r="GE291">
            <v>86314016</v>
          </cell>
          <cell r="GF291">
            <v>88554851</v>
          </cell>
          <cell r="GG291">
            <v>89683440</v>
          </cell>
          <cell r="GH291">
            <v>93714025</v>
          </cell>
          <cell r="GI291">
            <v>97196422</v>
          </cell>
          <cell r="GJ291">
            <v>102336928</v>
          </cell>
          <cell r="GK291">
            <v>103625514</v>
          </cell>
          <cell r="GL291">
            <v>109258650</v>
          </cell>
          <cell r="GM291">
            <v>112958072</v>
          </cell>
          <cell r="GN291">
            <v>118330103.06999999</v>
          </cell>
          <cell r="GO291">
            <v>127534138</v>
          </cell>
          <cell r="GP291">
            <v>130757303.05</v>
          </cell>
          <cell r="GQ291">
            <v>6.7049143441665474E-2</v>
          </cell>
          <cell r="GR291">
            <v>7.4304104416961433E-2</v>
          </cell>
          <cell r="GS291">
            <v>7.4570966176154399E-2</v>
          </cell>
          <cell r="GT291">
            <v>7.8208946432168996E-2</v>
          </cell>
          <cell r="GU291">
            <v>7.9183252000705473E-2</v>
          </cell>
          <cell r="GV291">
            <v>7.7611626964410652E-2</v>
          </cell>
          <cell r="GW291">
            <v>3.6235534339392396E-2</v>
          </cell>
          <cell r="GX291">
            <v>9.8583260162526901E-2</v>
          </cell>
          <cell r="GY291">
            <v>9.0046557614144887E-2</v>
          </cell>
          <cell r="GZ291">
            <v>14.353924897380024</v>
          </cell>
          <cell r="HA291">
            <v>15.108239708269219</v>
          </cell>
          <cell r="HB291">
            <v>14.835921660430992</v>
          </cell>
          <cell r="HC291">
            <v>14.425676370743751</v>
          </cell>
          <cell r="HD291">
            <v>14.190675372372985</v>
          </cell>
          <cell r="HE291">
            <v>13.90915478819514</v>
          </cell>
          <cell r="HF291">
            <v>13.993604710181707</v>
          </cell>
          <cell r="HG291">
            <v>14.705781584582441</v>
          </cell>
          <cell r="HH291">
            <v>6039</v>
          </cell>
          <cell r="HI291" t="str">
            <v>Y</v>
          </cell>
        </row>
        <row r="292">
          <cell r="A292">
            <v>287</v>
          </cell>
          <cell r="B292">
            <v>6093</v>
          </cell>
          <cell r="C292" t="str">
            <v>Solon</v>
          </cell>
          <cell r="D292">
            <v>12.201322183213984</v>
          </cell>
          <cell r="E292">
            <v>179</v>
          </cell>
          <cell r="F292">
            <v>5.4</v>
          </cell>
          <cell r="G292">
            <v>1</v>
          </cell>
          <cell r="H292">
            <v>4.320832394613328</v>
          </cell>
          <cell r="I292">
            <v>208</v>
          </cell>
          <cell r="J292">
            <v>1.0421826834689141</v>
          </cell>
          <cell r="K292">
            <v>62</v>
          </cell>
          <cell r="L292">
            <v>1.4383055761283077</v>
          </cell>
          <cell r="M292">
            <v>213</v>
          </cell>
          <cell r="N292">
            <v>0</v>
          </cell>
          <cell r="O292">
            <v>6</v>
          </cell>
          <cell r="P292">
            <v>4.5176332084086536E-2</v>
          </cell>
          <cell r="Q292">
            <v>314</v>
          </cell>
          <cell r="R292">
            <v>0</v>
          </cell>
          <cell r="S292">
            <v>8</v>
          </cell>
          <cell r="T292">
            <v>12.24649851529807</v>
          </cell>
          <cell r="U292">
            <v>212</v>
          </cell>
          <cell r="V292">
            <v>0.72253999999999996</v>
          </cell>
          <cell r="W292">
            <v>235</v>
          </cell>
          <cell r="X292">
            <v>0</v>
          </cell>
          <cell r="Y292">
            <v>1</v>
          </cell>
          <cell r="Z292">
            <v>1.34</v>
          </cell>
          <cell r="AA292">
            <v>2</v>
          </cell>
          <cell r="AB292">
            <v>0.33</v>
          </cell>
          <cell r="AC292">
            <v>1</v>
          </cell>
          <cell r="AD292">
            <v>1.6700000000000002</v>
          </cell>
          <cell r="AE292">
            <v>2</v>
          </cell>
          <cell r="AF292">
            <v>0</v>
          </cell>
          <cell r="AG292">
            <v>19</v>
          </cell>
          <cell r="AH292">
            <v>2.5472700000000001</v>
          </cell>
          <cell r="AI292">
            <v>29</v>
          </cell>
          <cell r="AJ292">
            <v>4.9398100000000005</v>
          </cell>
          <cell r="AK292">
            <v>23</v>
          </cell>
          <cell r="AL292">
            <v>17.186309999999999</v>
          </cell>
          <cell r="AM292">
            <v>70</v>
          </cell>
          <cell r="AN292">
            <v>5140742</v>
          </cell>
          <cell r="AO292">
            <v>79</v>
          </cell>
          <cell r="AP292">
            <v>295486583</v>
          </cell>
          <cell r="AQ292">
            <v>85</v>
          </cell>
          <cell r="AR292">
            <v>0.06</v>
          </cell>
          <cell r="AS292">
            <v>7.5402646390681782E-2</v>
          </cell>
          <cell r="AT292">
            <v>0</v>
          </cell>
          <cell r="AU292">
            <v>0.06</v>
          </cell>
          <cell r="AV292">
            <v>513168</v>
          </cell>
          <cell r="AW292">
            <v>29</v>
          </cell>
          <cell r="AX292">
            <v>0</v>
          </cell>
          <cell r="AY292">
            <v>89</v>
          </cell>
          <cell r="AZ292">
            <v>2016</v>
          </cell>
          <cell r="BA292">
            <v>2017</v>
          </cell>
          <cell r="BB292">
            <v>14800962</v>
          </cell>
          <cell r="BC292">
            <v>101</v>
          </cell>
          <cell r="BD292">
            <v>310287545</v>
          </cell>
          <cell r="BE292">
            <v>89</v>
          </cell>
          <cell r="BF292">
            <v>1224.8</v>
          </cell>
          <cell r="BG292">
            <v>91</v>
          </cell>
          <cell r="BH292">
            <v>241252.92537557153</v>
          </cell>
          <cell r="BI292">
            <v>251</v>
          </cell>
          <cell r="BJ292">
            <v>12084.390920966689</v>
          </cell>
          <cell r="BK292">
            <v>124</v>
          </cell>
          <cell r="BL292">
            <v>253337.31629653822</v>
          </cell>
          <cell r="BM292">
            <v>252</v>
          </cell>
          <cell r="BN292">
            <v>4.7700793146563454E-2</v>
          </cell>
          <cell r="BO292">
            <v>111</v>
          </cell>
          <cell r="BP292">
            <v>1595628</v>
          </cell>
          <cell r="BQ292">
            <v>85</v>
          </cell>
          <cell r="BR292">
            <v>1276748</v>
          </cell>
          <cell r="BS292">
            <v>103</v>
          </cell>
          <cell r="BT292">
            <v>307951</v>
          </cell>
          <cell r="BU292">
            <v>57</v>
          </cell>
          <cell r="BV292">
            <v>425000</v>
          </cell>
          <cell r="BW292">
            <v>121</v>
          </cell>
          <cell r="BX292">
            <v>0</v>
          </cell>
          <cell r="BY292">
            <v>6</v>
          </cell>
          <cell r="BZ292">
            <v>3605327</v>
          </cell>
          <cell r="CA292">
            <v>90</v>
          </cell>
          <cell r="CB292">
            <v>13349</v>
          </cell>
          <cell r="CC292">
            <v>281</v>
          </cell>
          <cell r="CD292">
            <v>213500</v>
          </cell>
          <cell r="CE292">
            <v>125</v>
          </cell>
          <cell r="CF292">
            <v>0</v>
          </cell>
          <cell r="CG292">
            <v>2</v>
          </cell>
          <cell r="CH292">
            <v>415785</v>
          </cell>
          <cell r="CI292">
            <v>37</v>
          </cell>
          <cell r="CJ292">
            <v>102395</v>
          </cell>
          <cell r="CK292">
            <v>81</v>
          </cell>
          <cell r="CL292">
            <v>518180</v>
          </cell>
          <cell r="CM292">
            <v>42</v>
          </cell>
          <cell r="CN292">
            <v>0</v>
          </cell>
          <cell r="CO292">
            <v>19</v>
          </cell>
          <cell r="CP292">
            <v>790386</v>
          </cell>
          <cell r="CQ292">
            <v>26</v>
          </cell>
          <cell r="CR292">
            <v>5140742</v>
          </cell>
          <cell r="CS292">
            <v>79</v>
          </cell>
          <cell r="CT292">
            <v>1224.8</v>
          </cell>
          <cell r="CU292">
            <v>91</v>
          </cell>
          <cell r="CV292">
            <v>5768</v>
          </cell>
          <cell r="CW292">
            <v>184</v>
          </cell>
          <cell r="CX292">
            <v>7064646</v>
          </cell>
          <cell r="CY292">
            <v>91</v>
          </cell>
          <cell r="CZ292">
            <v>1237.7</v>
          </cell>
          <cell r="DA292">
            <v>90</v>
          </cell>
          <cell r="DB292">
            <v>5883</v>
          </cell>
          <cell r="DC292">
            <v>185</v>
          </cell>
          <cell r="DD292">
            <v>7281389</v>
          </cell>
          <cell r="DE292">
            <v>91</v>
          </cell>
          <cell r="DF292">
            <v>216743</v>
          </cell>
          <cell r="DG292">
            <v>53</v>
          </cell>
          <cell r="DH292">
            <v>0</v>
          </cell>
          <cell r="DI292">
            <v>223</v>
          </cell>
          <cell r="DJ292" t="str">
            <v>No Guar</v>
          </cell>
          <cell r="DK292">
            <v>1019.5</v>
          </cell>
          <cell r="DL292">
            <v>1021</v>
          </cell>
          <cell r="DM292">
            <v>1077.5999999999999</v>
          </cell>
          <cell r="DN292">
            <v>1065</v>
          </cell>
          <cell r="DO292">
            <v>1080.3</v>
          </cell>
          <cell r="DP292">
            <v>1112.5</v>
          </cell>
          <cell r="DQ292">
            <v>1136.9000000000001</v>
          </cell>
          <cell r="DR292">
            <v>99</v>
          </cell>
          <cell r="DS292">
            <v>1137.9000000000001</v>
          </cell>
          <cell r="DT292">
            <v>98</v>
          </cell>
          <cell r="DU292">
            <v>1167.5</v>
          </cell>
          <cell r="DV292">
            <v>96</v>
          </cell>
          <cell r="DW292">
            <v>1181.8</v>
          </cell>
          <cell r="DX292">
            <v>96</v>
          </cell>
          <cell r="DY292">
            <v>1192.7</v>
          </cell>
          <cell r="DZ292">
            <v>96</v>
          </cell>
          <cell r="EA292">
            <v>1234.5</v>
          </cell>
          <cell r="EB292">
            <v>91</v>
          </cell>
          <cell r="EC292">
            <v>1242.4000000000001</v>
          </cell>
          <cell r="ED292">
            <v>91</v>
          </cell>
          <cell r="EE292">
            <v>1224.8</v>
          </cell>
          <cell r="EF292">
            <v>91</v>
          </cell>
          <cell r="EG292">
            <v>1237.7</v>
          </cell>
          <cell r="EH292">
            <v>90</v>
          </cell>
          <cell r="EI292">
            <v>4153.4636826371498</v>
          </cell>
          <cell r="EJ292">
            <v>199</v>
          </cell>
          <cell r="EK292">
            <v>2912.9247798335623</v>
          </cell>
          <cell r="EL292">
            <v>279</v>
          </cell>
          <cell r="EM292">
            <v>-84462</v>
          </cell>
          <cell r="EN292">
            <v>-82.8464933791074</v>
          </cell>
          <cell r="EO292">
            <v>11747</v>
          </cell>
          <cell r="EP292">
            <v>11.505386875612144</v>
          </cell>
          <cell r="EQ292">
            <v>557769</v>
          </cell>
          <cell r="ER292">
            <v>517.60300668151456</v>
          </cell>
          <cell r="ES292">
            <v>805799</v>
          </cell>
          <cell r="ET292">
            <v>756.61877934272297</v>
          </cell>
          <cell r="EU292">
            <v>979882</v>
          </cell>
          <cell r="EV292">
            <v>907.04619087290575</v>
          </cell>
          <cell r="EW292">
            <v>1115541</v>
          </cell>
          <cell r="EX292">
            <v>1002.7334831460674</v>
          </cell>
          <cell r="EY292">
            <v>1662957</v>
          </cell>
          <cell r="EZ292">
            <v>1462.7117600492566</v>
          </cell>
          <cell r="FA292">
            <v>1694509</v>
          </cell>
          <cell r="FB292">
            <v>1490.4644207933854</v>
          </cell>
          <cell r="FC292">
            <v>1591939</v>
          </cell>
          <cell r="FD292">
            <v>1399.0148519202037</v>
          </cell>
          <cell r="FE292">
            <v>1544691</v>
          </cell>
          <cell r="FF292">
            <v>1323.0758029978588</v>
          </cell>
          <cell r="FG292">
            <v>1860706</v>
          </cell>
          <cell r="FH292">
            <v>1574.4677610424776</v>
          </cell>
          <cell r="FI292">
            <v>1840967</v>
          </cell>
          <cell r="FJ292">
            <v>1543.5289678879851</v>
          </cell>
          <cell r="FK292">
            <v>1995336</v>
          </cell>
          <cell r="FL292">
            <v>1629.1116917047682</v>
          </cell>
          <cell r="FM292">
            <v>2341256</v>
          </cell>
          <cell r="FN292">
            <v>1891.6183243112223</v>
          </cell>
          <cell r="FO292">
            <v>-1.8623921889866564E-2</v>
          </cell>
          <cell r="FP292">
            <v>2.4465780813929272E-3</v>
          </cell>
          <cell r="FQ292">
            <v>9.6104501621013624E-2</v>
          </cell>
          <cell r="FR292">
            <v>0.1206241867812014</v>
          </cell>
          <cell r="FS292">
            <v>0.138651906290022</v>
          </cell>
          <cell r="FT292">
            <v>0.14600211685472611</v>
          </cell>
          <cell r="FU292">
            <v>0.19711453836134199</v>
          </cell>
          <cell r="FV292">
            <v>0.21408284968595875</v>
          </cell>
          <cell r="FW292">
            <v>0.19864918370400336</v>
          </cell>
          <cell r="FX292">
            <v>0.18572922260198454</v>
          </cell>
          <cell r="FY292">
            <v>0.20839593105652712</v>
          </cell>
          <cell r="FZ292">
            <v>0.19604789265594016</v>
          </cell>
          <cell r="GA292">
            <v>0.20130311476976062</v>
          </cell>
          <cell r="GB292">
            <v>0.22785544160250945</v>
          </cell>
          <cell r="GC292">
            <v>4619597</v>
          </cell>
          <cell r="GD292">
            <v>4789653</v>
          </cell>
          <cell r="GE292">
            <v>5246007</v>
          </cell>
          <cell r="GF292">
            <v>5874445</v>
          </cell>
          <cell r="GG292">
            <v>6087327</v>
          </cell>
          <cell r="GH292">
            <v>6525040</v>
          </cell>
          <cell r="GI292">
            <v>6773544</v>
          </cell>
          <cell r="GJ292">
            <v>7915202</v>
          </cell>
          <cell r="GK292">
            <v>8013821</v>
          </cell>
          <cell r="GL292">
            <v>8316898</v>
          </cell>
          <cell r="GM292">
            <v>8928706</v>
          </cell>
          <cell r="GN292">
            <v>9390394.2300000004</v>
          </cell>
          <cell r="GO292">
            <v>9757728</v>
          </cell>
          <cell r="GP292">
            <v>10275181.42</v>
          </cell>
          <cell r="GQ292">
            <v>0.10501331495506361</v>
          </cell>
          <cell r="GR292">
            <v>0.12118534760641869</v>
          </cell>
          <cell r="GS292">
            <v>0.12191227441075443</v>
          </cell>
          <cell r="GT292">
            <v>0.13185533504843533</v>
          </cell>
          <cell r="GU292">
            <v>0.12854748823022388</v>
          </cell>
          <cell r="GV292">
            <v>9.9482053653589128E-2</v>
          </cell>
          <cell r="GW292">
            <v>9.7365462000006231E-2</v>
          </cell>
          <cell r="GX292">
            <v>0.10119433547221186</v>
          </cell>
          <cell r="GY292">
            <v>0.10489600995944058</v>
          </cell>
          <cell r="GZ292">
            <v>15.161245865490626</v>
          </cell>
          <cell r="HA292">
            <v>14.93937048503612</v>
          </cell>
          <cell r="HB292">
            <v>14.901837402466651</v>
          </cell>
          <cell r="HC292">
            <v>14.077611940298507</v>
          </cell>
          <cell r="HD292">
            <v>14.599406528189911</v>
          </cell>
          <cell r="HE292">
            <v>14.592899408284023</v>
          </cell>
          <cell r="HF292">
            <v>14.865088757396448</v>
          </cell>
          <cell r="HG292">
            <v>14.756626506024096</v>
          </cell>
          <cell r="HH292">
            <v>6093</v>
          </cell>
          <cell r="HI292" t="str">
            <v>Y</v>
          </cell>
        </row>
        <row r="293">
          <cell r="A293">
            <v>288</v>
          </cell>
          <cell r="B293">
            <v>6095</v>
          </cell>
          <cell r="C293" t="str">
            <v>South Hamilton</v>
          </cell>
          <cell r="D293">
            <v>12.851046053332855</v>
          </cell>
          <cell r="E293">
            <v>132</v>
          </cell>
          <cell r="F293">
            <v>5.4</v>
          </cell>
          <cell r="G293">
            <v>1</v>
          </cell>
          <cell r="H293">
            <v>3.9863005994554879</v>
          </cell>
          <cell r="I293">
            <v>245</v>
          </cell>
          <cell r="J293">
            <v>0.73914571220140257</v>
          </cell>
          <cell r="K293">
            <v>103</v>
          </cell>
          <cell r="L293">
            <v>2.7255998137426718</v>
          </cell>
          <cell r="M293">
            <v>74</v>
          </cell>
          <cell r="N293">
            <v>0</v>
          </cell>
          <cell r="O293">
            <v>6</v>
          </cell>
          <cell r="P293">
            <v>5.7981361461498772E-2</v>
          </cell>
          <cell r="Q293">
            <v>302</v>
          </cell>
          <cell r="R293">
            <v>0</v>
          </cell>
          <cell r="S293">
            <v>8</v>
          </cell>
          <cell r="T293">
            <v>12.909027414794354</v>
          </cell>
          <cell r="U293">
            <v>163</v>
          </cell>
          <cell r="V293">
            <v>0.73914999999999997</v>
          </cell>
          <cell r="W293">
            <v>227</v>
          </cell>
          <cell r="X293">
            <v>0</v>
          </cell>
          <cell r="Y293">
            <v>1</v>
          </cell>
          <cell r="Z293">
            <v>0.5</v>
          </cell>
          <cell r="AA293">
            <v>179</v>
          </cell>
          <cell r="AB293">
            <v>0.33</v>
          </cell>
          <cell r="AC293">
            <v>1</v>
          </cell>
          <cell r="AD293">
            <v>0.83000000000000007</v>
          </cell>
          <cell r="AE293">
            <v>170</v>
          </cell>
          <cell r="AF293">
            <v>0</v>
          </cell>
          <cell r="AG293">
            <v>19</v>
          </cell>
          <cell r="AH293">
            <v>0.91908000000000001</v>
          </cell>
          <cell r="AI293">
            <v>139</v>
          </cell>
          <cell r="AJ293">
            <v>2.4882300000000002</v>
          </cell>
          <cell r="AK293">
            <v>160</v>
          </cell>
          <cell r="AL293">
            <v>15.397259999999999</v>
          </cell>
          <cell r="AM293">
            <v>156</v>
          </cell>
          <cell r="AN293">
            <v>3365886</v>
          </cell>
          <cell r="AO293">
            <v>135</v>
          </cell>
          <cell r="AP293">
            <v>216466114</v>
          </cell>
          <cell r="AQ293">
            <v>142</v>
          </cell>
          <cell r="AR293">
            <v>0.09</v>
          </cell>
          <cell r="AS293">
            <v>8.1436807980535514E-2</v>
          </cell>
          <cell r="AT293">
            <v>0</v>
          </cell>
          <cell r="AU293">
            <v>0.09</v>
          </cell>
          <cell r="AV293">
            <v>312288</v>
          </cell>
          <cell r="AW293">
            <v>65</v>
          </cell>
          <cell r="AX293">
            <v>0</v>
          </cell>
          <cell r="AY293">
            <v>89</v>
          </cell>
          <cell r="AZ293">
            <v>2017</v>
          </cell>
          <cell r="BA293">
            <v>2013</v>
          </cell>
          <cell r="BB293">
            <v>18811230</v>
          </cell>
          <cell r="BC293">
            <v>85</v>
          </cell>
          <cell r="BD293">
            <v>235277344</v>
          </cell>
          <cell r="BE293">
            <v>131</v>
          </cell>
          <cell r="BF293">
            <v>699.2</v>
          </cell>
          <cell r="BG293">
            <v>157</v>
          </cell>
          <cell r="BH293">
            <v>309591.12414187641</v>
          </cell>
          <cell r="BI293">
            <v>136</v>
          </cell>
          <cell r="BJ293">
            <v>26903.933066361555</v>
          </cell>
          <cell r="BK293">
            <v>50</v>
          </cell>
          <cell r="BL293">
            <v>336495.05720823794</v>
          </cell>
          <cell r="BM293">
            <v>120</v>
          </cell>
          <cell r="BN293">
            <v>7.9953427219919659E-2</v>
          </cell>
          <cell r="BO293">
            <v>59</v>
          </cell>
          <cell r="BP293">
            <v>1168917</v>
          </cell>
          <cell r="BQ293">
            <v>144</v>
          </cell>
          <cell r="BR293">
            <v>862899</v>
          </cell>
          <cell r="BS293">
            <v>166</v>
          </cell>
          <cell r="BT293">
            <v>160000</v>
          </cell>
          <cell r="BU293">
            <v>100</v>
          </cell>
          <cell r="BV293">
            <v>590000</v>
          </cell>
          <cell r="BW293">
            <v>75</v>
          </cell>
          <cell r="BX293">
            <v>0</v>
          </cell>
          <cell r="BY293">
            <v>6</v>
          </cell>
          <cell r="BZ293">
            <v>2781816</v>
          </cell>
          <cell r="CA293">
            <v>135</v>
          </cell>
          <cell r="CB293">
            <v>12551</v>
          </cell>
          <cell r="CC293">
            <v>284</v>
          </cell>
          <cell r="CD293">
            <v>160000</v>
          </cell>
          <cell r="CE293">
            <v>179</v>
          </cell>
          <cell r="CF293">
            <v>0</v>
          </cell>
          <cell r="CG293">
            <v>2</v>
          </cell>
          <cell r="CH293">
            <v>117639</v>
          </cell>
          <cell r="CI293">
            <v>127</v>
          </cell>
          <cell r="CJ293">
            <v>77642</v>
          </cell>
          <cell r="CK293">
            <v>121</v>
          </cell>
          <cell r="CL293">
            <v>195281</v>
          </cell>
          <cell r="CM293">
            <v>125</v>
          </cell>
          <cell r="CN293">
            <v>0</v>
          </cell>
          <cell r="CO293">
            <v>19</v>
          </cell>
          <cell r="CP293">
            <v>216238</v>
          </cell>
          <cell r="CQ293">
            <v>117</v>
          </cell>
          <cell r="CR293">
            <v>3365886</v>
          </cell>
          <cell r="CS293">
            <v>135</v>
          </cell>
          <cell r="CT293">
            <v>699.2</v>
          </cell>
          <cell r="CU293">
            <v>157</v>
          </cell>
          <cell r="CV293">
            <v>5830</v>
          </cell>
          <cell r="CW293">
            <v>80</v>
          </cell>
          <cell r="CX293">
            <v>4288842</v>
          </cell>
          <cell r="CY293">
            <v>147</v>
          </cell>
          <cell r="CZ293">
            <v>691</v>
          </cell>
          <cell r="DA293">
            <v>158</v>
          </cell>
          <cell r="DB293">
            <v>5945</v>
          </cell>
          <cell r="DC293">
            <v>80</v>
          </cell>
          <cell r="DD293">
            <v>4117099</v>
          </cell>
          <cell r="DE293">
            <v>161</v>
          </cell>
          <cell r="DF293">
            <v>-171743</v>
          </cell>
          <cell r="DG293">
            <v>355</v>
          </cell>
          <cell r="DH293">
            <v>9104</v>
          </cell>
          <cell r="DI293">
            <v>212</v>
          </cell>
          <cell r="DJ293" t="str">
            <v>101</v>
          </cell>
          <cell r="DK293">
            <v>818.6</v>
          </cell>
          <cell r="DL293">
            <v>815.8</v>
          </cell>
          <cell r="DM293">
            <v>806.2</v>
          </cell>
          <cell r="DN293">
            <v>820.6</v>
          </cell>
          <cell r="DO293">
            <v>819.4</v>
          </cell>
          <cell r="DP293">
            <v>778.3</v>
          </cell>
          <cell r="DQ293">
            <v>780.1</v>
          </cell>
          <cell r="DR293">
            <v>157</v>
          </cell>
          <cell r="DS293">
            <v>759.2</v>
          </cell>
          <cell r="DT293">
            <v>160</v>
          </cell>
          <cell r="DU293">
            <v>759.9</v>
          </cell>
          <cell r="DV293">
            <v>156</v>
          </cell>
          <cell r="DW293">
            <v>768.8</v>
          </cell>
          <cell r="DX293">
            <v>154</v>
          </cell>
          <cell r="DY293">
            <v>781.4</v>
          </cell>
          <cell r="DZ293">
            <v>144</v>
          </cell>
          <cell r="EA293">
            <v>773.3</v>
          </cell>
          <cell r="EB293">
            <v>143</v>
          </cell>
          <cell r="EC293">
            <v>757.2</v>
          </cell>
          <cell r="ED293">
            <v>145</v>
          </cell>
          <cell r="EE293">
            <v>699.2</v>
          </cell>
          <cell r="EF293">
            <v>157</v>
          </cell>
          <cell r="EG293">
            <v>691</v>
          </cell>
          <cell r="EH293">
            <v>158</v>
          </cell>
          <cell r="EI293">
            <v>4871.0361794500723</v>
          </cell>
          <cell r="EJ293">
            <v>115</v>
          </cell>
          <cell r="EK293">
            <v>4025.7829232995659</v>
          </cell>
          <cell r="EL293">
            <v>93</v>
          </cell>
          <cell r="EM293">
            <v>369577</v>
          </cell>
          <cell r="EN293">
            <v>451.47446860493523</v>
          </cell>
          <cell r="EO293">
            <v>412076</v>
          </cell>
          <cell r="EP293">
            <v>505.11890169159108</v>
          </cell>
          <cell r="EQ293">
            <v>496400</v>
          </cell>
          <cell r="ER293">
            <v>615.72810716943684</v>
          </cell>
          <cell r="ES293">
            <v>613709</v>
          </cell>
          <cell r="ET293">
            <v>747.8783816719473</v>
          </cell>
          <cell r="EU293">
            <v>522094</v>
          </cell>
          <cell r="EV293">
            <v>637.16621918476937</v>
          </cell>
          <cell r="EW293">
            <v>516765</v>
          </cell>
          <cell r="EX293">
            <v>663.96633688808947</v>
          </cell>
          <cell r="EY293">
            <v>594249</v>
          </cell>
          <cell r="EZ293">
            <v>761.7600307652865</v>
          </cell>
          <cell r="FA293">
            <v>591314</v>
          </cell>
          <cell r="FB293">
            <v>757.99769260351229</v>
          </cell>
          <cell r="FC293">
            <v>562513</v>
          </cell>
          <cell r="FD293">
            <v>740.92860906217061</v>
          </cell>
          <cell r="FE293">
            <v>372100</v>
          </cell>
          <cell r="FF293">
            <v>489.669693380708</v>
          </cell>
          <cell r="FG293">
            <v>156804</v>
          </cell>
          <cell r="FH293">
            <v>203.95941727367327</v>
          </cell>
          <cell r="FI293">
            <v>87404</v>
          </cell>
          <cell r="FJ293">
            <v>111.85564371640645</v>
          </cell>
          <cell r="FK293">
            <v>121360</v>
          </cell>
          <cell r="FL293">
            <v>173.56979405034323</v>
          </cell>
          <cell r="FM293">
            <v>516631</v>
          </cell>
          <cell r="FN293">
            <v>747.65701881331404</v>
          </cell>
          <cell r="FO293">
            <v>8.4182039500598146E-2</v>
          </cell>
          <cell r="FP293">
            <v>8.5668637860009583E-2</v>
          </cell>
          <cell r="FQ293">
            <v>0.10054098503430019</v>
          </cell>
          <cell r="FR293">
            <v>0.11852766731623846</v>
          </cell>
          <cell r="FS293">
            <v>9.6338984264328714E-2</v>
          </cell>
          <cell r="FT293">
            <v>9.2001570256982704E-2</v>
          </cell>
          <cell r="FU293">
            <v>0.10448822749336496</v>
          </cell>
          <cell r="FV293">
            <v>0.11339365382598159</v>
          </cell>
          <cell r="FW293">
            <v>0.10559747548083286</v>
          </cell>
          <cell r="FX293">
            <v>6.6513428973721561E-2</v>
          </cell>
          <cell r="FY293">
            <v>2.5379390356627986E-2</v>
          </cell>
          <cell r="FZ293">
            <v>1.3290123210256237E-2</v>
          </cell>
          <cell r="GA293">
            <v>1.7197547904013424E-2</v>
          </cell>
          <cell r="GB293">
            <v>7.4160164498102935E-2</v>
          </cell>
          <cell r="GC293">
            <v>4020635</v>
          </cell>
          <cell r="GD293">
            <v>4398039</v>
          </cell>
          <cell r="GE293">
            <v>4440890</v>
          </cell>
          <cell r="GF293">
            <v>4564061</v>
          </cell>
          <cell r="GG293">
            <v>4897249</v>
          </cell>
          <cell r="GH293">
            <v>5100150</v>
          </cell>
          <cell r="GI293">
            <v>5092985</v>
          </cell>
          <cell r="GJ293">
            <v>5214701</v>
          </cell>
          <cell r="GK293">
            <v>5326955</v>
          </cell>
          <cell r="GL293">
            <v>5594359</v>
          </cell>
          <cell r="GM293">
            <v>6178399</v>
          </cell>
          <cell r="GN293">
            <v>6576613.2199999997</v>
          </cell>
          <cell r="GO293">
            <v>7022864</v>
          </cell>
          <cell r="GP293">
            <v>6966421.9800000004</v>
          </cell>
          <cell r="GQ293">
            <v>7.1525891092970046E-3</v>
          </cell>
          <cell r="GR293">
            <v>3.4539817359147532E-2</v>
          </cell>
          <cell r="GS293">
            <v>7.6345781351928654E-2</v>
          </cell>
          <cell r="GT293">
            <v>8.7703377682383607E-2</v>
          </cell>
          <cell r="GU293">
            <v>7.1498007793977483E-2</v>
          </cell>
          <cell r="GV293">
            <v>5.1537314276975735E-2</v>
          </cell>
          <cell r="GW293">
            <v>3.6776878168231934E-2</v>
          </cell>
          <cell r="GX293">
            <v>3.2847161803790707E-2</v>
          </cell>
          <cell r="GY293">
            <v>5.1728446214291998E-2</v>
          </cell>
          <cell r="GZ293">
            <v>12.262240663900414</v>
          </cell>
          <cell r="HA293">
            <v>12.381355932203389</v>
          </cell>
          <cell r="HB293">
            <v>12.706086956521739</v>
          </cell>
          <cell r="HC293">
            <v>12.646153846153846</v>
          </cell>
          <cell r="HD293">
            <v>12.429850746268656</v>
          </cell>
          <cell r="HE293">
            <v>12.531287246722288</v>
          </cell>
          <cell r="HF293">
            <v>12.229718875502007</v>
          </cell>
          <cell r="HG293">
            <v>12.712727272727273</v>
          </cell>
          <cell r="HH293">
            <v>6095</v>
          </cell>
          <cell r="HI293" t="str">
            <v>Y</v>
          </cell>
        </row>
        <row r="294">
          <cell r="A294">
            <v>289</v>
          </cell>
          <cell r="B294">
            <v>5157</v>
          </cell>
          <cell r="C294" t="str">
            <v>South O'Brien</v>
          </cell>
          <cell r="D294">
            <v>10.497757372742912</v>
          </cell>
          <cell r="E294">
            <v>289</v>
          </cell>
          <cell r="F294">
            <v>5.4</v>
          </cell>
          <cell r="G294">
            <v>1</v>
          </cell>
          <cell r="H294">
            <v>3.5447584366348242</v>
          </cell>
          <cell r="I294">
            <v>291</v>
          </cell>
          <cell r="J294">
            <v>0.22221427550423178</v>
          </cell>
          <cell r="K294">
            <v>224</v>
          </cell>
          <cell r="L294">
            <v>1.3307854419198255</v>
          </cell>
          <cell r="M294">
            <v>226</v>
          </cell>
          <cell r="N294">
            <v>0</v>
          </cell>
          <cell r="O294">
            <v>6</v>
          </cell>
          <cell r="P294">
            <v>0.40783090960104101</v>
          </cell>
          <cell r="Q294">
            <v>156</v>
          </cell>
          <cell r="R294">
            <v>0</v>
          </cell>
          <cell r="S294">
            <v>8</v>
          </cell>
          <cell r="T294">
            <v>10.905588282343952</v>
          </cell>
          <cell r="U294">
            <v>298</v>
          </cell>
          <cell r="V294">
            <v>0.97765000000000002</v>
          </cell>
          <cell r="W294">
            <v>131</v>
          </cell>
          <cell r="X294">
            <v>0</v>
          </cell>
          <cell r="Y294">
            <v>1</v>
          </cell>
          <cell r="Z294">
            <v>0.78288999999999997</v>
          </cell>
          <cell r="AA294">
            <v>70</v>
          </cell>
          <cell r="AB294">
            <v>0.33</v>
          </cell>
          <cell r="AC294">
            <v>1</v>
          </cell>
          <cell r="AD294">
            <v>1.1128899999999999</v>
          </cell>
          <cell r="AE294">
            <v>67</v>
          </cell>
          <cell r="AF294">
            <v>0</v>
          </cell>
          <cell r="AG294">
            <v>19</v>
          </cell>
          <cell r="AH294">
            <v>0</v>
          </cell>
          <cell r="AI294">
            <v>184</v>
          </cell>
          <cell r="AJ294">
            <v>2.0905399999999998</v>
          </cell>
          <cell r="AK294">
            <v>200</v>
          </cell>
          <cell r="AL294">
            <v>12.996130000000001</v>
          </cell>
          <cell r="AM294">
            <v>288</v>
          </cell>
          <cell r="AN294">
            <v>3251806</v>
          </cell>
          <cell r="AO294">
            <v>144</v>
          </cell>
          <cell r="AP294">
            <v>249578925</v>
          </cell>
          <cell r="AQ294">
            <v>109</v>
          </cell>
          <cell r="AR294">
            <v>0.06</v>
          </cell>
          <cell r="AS294">
            <v>8.6098919763390167E-2</v>
          </cell>
          <cell r="AT294">
            <v>0.04</v>
          </cell>
          <cell r="AU294">
            <v>0.1</v>
          </cell>
          <cell r="AV294">
            <v>214759</v>
          </cell>
          <cell r="AW294">
            <v>130</v>
          </cell>
          <cell r="AX294">
            <v>143173</v>
          </cell>
          <cell r="AY294">
            <v>29</v>
          </cell>
          <cell r="AZ294">
            <v>2013</v>
          </cell>
          <cell r="BA294">
            <v>2014</v>
          </cell>
          <cell r="BB294">
            <v>7411383</v>
          </cell>
          <cell r="BC294">
            <v>148</v>
          </cell>
          <cell r="BD294">
            <v>256990308</v>
          </cell>
          <cell r="BE294">
            <v>115</v>
          </cell>
          <cell r="BF294">
            <v>646.9</v>
          </cell>
          <cell r="BG294">
            <v>179</v>
          </cell>
          <cell r="BH294">
            <v>385807.58231565933</v>
          </cell>
          <cell r="BI294">
            <v>59</v>
          </cell>
          <cell r="BJ294">
            <v>11456.767661153193</v>
          </cell>
          <cell r="BK294">
            <v>130</v>
          </cell>
          <cell r="BL294">
            <v>397264.34997681249</v>
          </cell>
          <cell r="BM294">
            <v>62</v>
          </cell>
          <cell r="BN294">
            <v>2.8839153731820891E-2</v>
          </cell>
          <cell r="BO294">
            <v>157</v>
          </cell>
          <cell r="BP294">
            <v>1347726</v>
          </cell>
          <cell r="BQ294">
            <v>110</v>
          </cell>
          <cell r="BR294">
            <v>884697</v>
          </cell>
          <cell r="BS294">
            <v>157</v>
          </cell>
          <cell r="BT294">
            <v>55460</v>
          </cell>
          <cell r="BU294">
            <v>202</v>
          </cell>
          <cell r="BV294">
            <v>332136</v>
          </cell>
          <cell r="BW294">
            <v>181</v>
          </cell>
          <cell r="BX294">
            <v>0</v>
          </cell>
          <cell r="BY294">
            <v>6</v>
          </cell>
          <cell r="BZ294">
            <v>2620019</v>
          </cell>
          <cell r="CA294">
            <v>145</v>
          </cell>
          <cell r="CB294">
            <v>101786</v>
          </cell>
          <cell r="CC294">
            <v>124</v>
          </cell>
          <cell r="CD294">
            <v>244000</v>
          </cell>
          <cell r="CE294">
            <v>110</v>
          </cell>
          <cell r="CF294">
            <v>0</v>
          </cell>
          <cell r="CG294">
            <v>2</v>
          </cell>
          <cell r="CH294">
            <v>201194</v>
          </cell>
          <cell r="CI294">
            <v>80</v>
          </cell>
          <cell r="CJ294">
            <v>84807</v>
          </cell>
          <cell r="CK294">
            <v>104</v>
          </cell>
          <cell r="CL294">
            <v>286001</v>
          </cell>
          <cell r="CM294">
            <v>81</v>
          </cell>
          <cell r="CN294">
            <v>0</v>
          </cell>
          <cell r="CO294">
            <v>19</v>
          </cell>
          <cell r="CP294">
            <v>0</v>
          </cell>
          <cell r="CQ294">
            <v>185</v>
          </cell>
          <cell r="CR294">
            <v>3251806</v>
          </cell>
          <cell r="CS294">
            <v>144</v>
          </cell>
          <cell r="CT294">
            <v>646.9</v>
          </cell>
          <cell r="CU294">
            <v>179</v>
          </cell>
          <cell r="CV294">
            <v>5821</v>
          </cell>
          <cell r="CW294">
            <v>91</v>
          </cell>
          <cell r="CX294">
            <v>3810332</v>
          </cell>
          <cell r="CY294">
            <v>177</v>
          </cell>
          <cell r="CZ294">
            <v>633.29999999999995</v>
          </cell>
          <cell r="DA294">
            <v>179</v>
          </cell>
          <cell r="DB294">
            <v>5936</v>
          </cell>
          <cell r="DC294">
            <v>91</v>
          </cell>
          <cell r="DD294">
            <v>3803261</v>
          </cell>
          <cell r="DE294">
            <v>179</v>
          </cell>
          <cell r="DF294">
            <v>-7071</v>
          </cell>
          <cell r="DG294">
            <v>284</v>
          </cell>
          <cell r="DH294">
            <v>43992</v>
          </cell>
          <cell r="DI294">
            <v>159</v>
          </cell>
          <cell r="DJ294" t="str">
            <v>101</v>
          </cell>
          <cell r="DK294">
            <v>955</v>
          </cell>
          <cell r="DL294">
            <v>973.3</v>
          </cell>
          <cell r="DM294">
            <v>926.4</v>
          </cell>
          <cell r="DN294">
            <v>879.9</v>
          </cell>
          <cell r="DO294">
            <v>825.7</v>
          </cell>
          <cell r="DP294">
            <v>803.9</v>
          </cell>
          <cell r="DQ294">
            <v>788.4</v>
          </cell>
          <cell r="DR294">
            <v>154</v>
          </cell>
          <cell r="DS294">
            <v>775.3</v>
          </cell>
          <cell r="DT294">
            <v>154</v>
          </cell>
          <cell r="DU294">
            <v>720.6</v>
          </cell>
          <cell r="DV294">
            <v>162</v>
          </cell>
          <cell r="DW294">
            <v>735.6</v>
          </cell>
          <cell r="DX294">
            <v>161</v>
          </cell>
          <cell r="DY294">
            <v>706.6</v>
          </cell>
          <cell r="DZ294">
            <v>168</v>
          </cell>
          <cell r="EA294">
            <v>704.1</v>
          </cell>
          <cell r="EB294">
            <v>166</v>
          </cell>
          <cell r="EC294">
            <v>673.8</v>
          </cell>
          <cell r="ED294">
            <v>173</v>
          </cell>
          <cell r="EE294">
            <v>646.9</v>
          </cell>
          <cell r="EF294">
            <v>179</v>
          </cell>
          <cell r="EG294">
            <v>633.29999999999995</v>
          </cell>
          <cell r="EH294">
            <v>179</v>
          </cell>
          <cell r="EI294">
            <v>5134.7007737249332</v>
          </cell>
          <cell r="EJ294">
            <v>86</v>
          </cell>
          <cell r="EK294">
            <v>4137.0898468340438</v>
          </cell>
          <cell r="EL294">
            <v>83</v>
          </cell>
          <cell r="EM294">
            <v>194169</v>
          </cell>
          <cell r="EN294">
            <v>203.31832460732986</v>
          </cell>
          <cell r="EO294">
            <v>507242</v>
          </cell>
          <cell r="EP294">
            <v>521.15688893455263</v>
          </cell>
          <cell r="EQ294">
            <v>387748</v>
          </cell>
          <cell r="ER294">
            <v>418.55354058721935</v>
          </cell>
          <cell r="ES294">
            <v>1353013</v>
          </cell>
          <cell r="ET294">
            <v>1537.6895101716104</v>
          </cell>
          <cell r="EU294">
            <v>1355393</v>
          </cell>
          <cell r="EV294">
            <v>1641.5078115538331</v>
          </cell>
          <cell r="EW294">
            <v>1331767</v>
          </cell>
          <cell r="EX294">
            <v>1656.6326657544471</v>
          </cell>
          <cell r="EY294">
            <v>1445062</v>
          </cell>
          <cell r="EZ294">
            <v>1832.9046169457129</v>
          </cell>
          <cell r="FA294">
            <v>1473852</v>
          </cell>
          <cell r="FB294">
            <v>1869.4216133942161</v>
          </cell>
          <cell r="FC294">
            <v>1484134</v>
          </cell>
          <cell r="FD294">
            <v>1914.2706049271251</v>
          </cell>
          <cell r="FE294">
            <v>2242410</v>
          </cell>
          <cell r="FF294">
            <v>3111.8651124063281</v>
          </cell>
          <cell r="FG294">
            <v>2200774</v>
          </cell>
          <cell r="FH294">
            <v>2991.8080478520933</v>
          </cell>
          <cell r="FI294">
            <v>2356885</v>
          </cell>
          <cell r="FJ294">
            <v>3335.5292952165296</v>
          </cell>
          <cell r="FK294">
            <v>2324570</v>
          </cell>
          <cell r="FL294">
            <v>3593.3992889163706</v>
          </cell>
          <cell r="FM294">
            <v>2219451</v>
          </cell>
          <cell r="FN294">
            <v>3504.5807674088114</v>
          </cell>
          <cell r="FO294">
            <v>3.954309235621184E-2</v>
          </cell>
          <cell r="FP294">
            <v>8.2670438247427522E-2</v>
          </cell>
          <cell r="FQ294">
            <v>6.0400130536609836E-2</v>
          </cell>
          <cell r="FR294">
            <v>0.19710722792398405</v>
          </cell>
          <cell r="FS294">
            <v>0.18736963960257635</v>
          </cell>
          <cell r="FT294">
            <v>0.18122410266808006</v>
          </cell>
          <cell r="FU294">
            <v>0.19238312660689599</v>
          </cell>
          <cell r="FV294">
            <v>0.24463305175023145</v>
          </cell>
          <cell r="FW294">
            <v>0.25423427148843636</v>
          </cell>
          <cell r="FX294">
            <v>0.4156678497996929</v>
          </cell>
          <cell r="FY294">
            <v>0.320586490254612</v>
          </cell>
          <cell r="FZ294">
            <v>0.39430475496031936</v>
          </cell>
          <cell r="GA294">
            <v>0.38198856155771049</v>
          </cell>
          <cell r="GB294">
            <v>0.35308496869452033</v>
          </cell>
          <cell r="GC294">
            <v>4716145</v>
          </cell>
          <cell r="GD294">
            <v>5628470</v>
          </cell>
          <cell r="GE294">
            <v>6031907</v>
          </cell>
          <cell r="GF294">
            <v>5511337</v>
          </cell>
          <cell r="GG294">
            <v>5878399</v>
          </cell>
          <cell r="GH294">
            <v>6016963</v>
          </cell>
          <cell r="GI294">
            <v>6066314</v>
          </cell>
          <cell r="GJ294">
            <v>6024746</v>
          </cell>
          <cell r="GK294">
            <v>5837663</v>
          </cell>
          <cell r="GL294">
            <v>5394716</v>
          </cell>
          <cell r="GM294">
            <v>6864837</v>
          </cell>
          <cell r="GN294">
            <v>5977318.2300000004</v>
          </cell>
          <cell r="GO294">
            <v>6117759</v>
          </cell>
          <cell r="GP294">
            <v>6285883.5599999996</v>
          </cell>
          <cell r="GQ294">
            <v>0.16883302942748821</v>
          </cell>
          <cell r="GR294">
            <v>0.15784146887435346</v>
          </cell>
          <cell r="GS294">
            <v>8.8645969446557768E-2</v>
          </cell>
          <cell r="GT294">
            <v>0.11809540973925763</v>
          </cell>
          <cell r="GU294">
            <v>0.18690989644051617</v>
          </cell>
          <cell r="GV294">
            <v>0.17878683668500325</v>
          </cell>
          <cell r="GW294">
            <v>0.19280204713037086</v>
          </cell>
          <cell r="GX294">
            <v>2.0833840571888351E-4</v>
          </cell>
          <cell r="GY294">
            <v>0.1987181001954415</v>
          </cell>
          <cell r="GZ294">
            <v>12.425907425907425</v>
          </cell>
          <cell r="HA294">
            <v>12.224956063268893</v>
          </cell>
          <cell r="HB294">
            <v>12.756363636363636</v>
          </cell>
          <cell r="HC294">
            <v>11.903571428571428</v>
          </cell>
          <cell r="HD294">
            <v>12.539473684210526</v>
          </cell>
          <cell r="HE294">
            <v>12.120300751879698</v>
          </cell>
          <cell r="HF294">
            <v>11.93295019157088</v>
          </cell>
          <cell r="HG294">
            <v>12.684313725490195</v>
          </cell>
          <cell r="HH294">
            <v>5157</v>
          </cell>
          <cell r="HI294" t="str">
            <v>Y</v>
          </cell>
        </row>
        <row r="295">
          <cell r="A295">
            <v>290</v>
          </cell>
          <cell r="B295">
            <v>6097</v>
          </cell>
          <cell r="C295" t="str">
            <v>South Page</v>
          </cell>
          <cell r="D295">
            <v>14.146064806010212</v>
          </cell>
          <cell r="E295">
            <v>55</v>
          </cell>
          <cell r="F295">
            <v>5.4</v>
          </cell>
          <cell r="G295">
            <v>1</v>
          </cell>
          <cell r="H295">
            <v>5.8636070982569057</v>
          </cell>
          <cell r="I295">
            <v>31</v>
          </cell>
          <cell r="J295">
            <v>0</v>
          </cell>
          <cell r="K295">
            <v>272</v>
          </cell>
          <cell r="L295">
            <v>2.8824524308970991</v>
          </cell>
          <cell r="M295">
            <v>56</v>
          </cell>
          <cell r="N295">
            <v>0</v>
          </cell>
          <cell r="O295">
            <v>6</v>
          </cell>
          <cell r="P295">
            <v>4.5449312264316623E-2</v>
          </cell>
          <cell r="Q295">
            <v>313</v>
          </cell>
          <cell r="R295">
            <v>0</v>
          </cell>
          <cell r="S295">
            <v>8</v>
          </cell>
          <cell r="T295">
            <v>14.191514118274529</v>
          </cell>
          <cell r="U295">
            <v>83</v>
          </cell>
          <cell r="V295">
            <v>0.40364</v>
          </cell>
          <cell r="W295">
            <v>314</v>
          </cell>
          <cell r="X295">
            <v>0</v>
          </cell>
          <cell r="Y295">
            <v>1</v>
          </cell>
          <cell r="Z295">
            <v>0</v>
          </cell>
          <cell r="AA295">
            <v>249</v>
          </cell>
          <cell r="AB295">
            <v>0</v>
          </cell>
          <cell r="AC295">
            <v>329</v>
          </cell>
          <cell r="AD295">
            <v>0</v>
          </cell>
          <cell r="AE295">
            <v>350</v>
          </cell>
          <cell r="AF295">
            <v>0</v>
          </cell>
          <cell r="AG295">
            <v>19</v>
          </cell>
          <cell r="AH295">
            <v>0</v>
          </cell>
          <cell r="AI295">
            <v>184</v>
          </cell>
          <cell r="AJ295">
            <v>0.40364</v>
          </cell>
          <cell r="AK295">
            <v>353</v>
          </cell>
          <cell r="AL295">
            <v>14.59515</v>
          </cell>
          <cell r="AM295">
            <v>204</v>
          </cell>
          <cell r="AN295">
            <v>1084778</v>
          </cell>
          <cell r="AO295">
            <v>337</v>
          </cell>
          <cell r="AP295">
            <v>74324557</v>
          </cell>
          <cell r="AQ295">
            <v>338</v>
          </cell>
          <cell r="AR295">
            <v>0.15</v>
          </cell>
          <cell r="AS295">
            <v>8.8581455460947256E-2</v>
          </cell>
          <cell r="AT295">
            <v>0</v>
          </cell>
          <cell r="AU295">
            <v>0.15</v>
          </cell>
          <cell r="AV295">
            <v>111961</v>
          </cell>
          <cell r="AW295">
            <v>223</v>
          </cell>
          <cell r="AX295">
            <v>0</v>
          </cell>
          <cell r="AY295">
            <v>89</v>
          </cell>
          <cell r="AZ295">
            <v>0</v>
          </cell>
          <cell r="BA295">
            <v>2015</v>
          </cell>
          <cell r="BB295">
            <v>0</v>
          </cell>
          <cell r="BC295">
            <v>267</v>
          </cell>
          <cell r="BD295">
            <v>74324557</v>
          </cell>
          <cell r="BE295">
            <v>339</v>
          </cell>
          <cell r="BF295">
            <v>226.3</v>
          </cell>
          <cell r="BG295">
            <v>335</v>
          </cell>
          <cell r="BH295">
            <v>328433.74723817938</v>
          </cell>
          <cell r="BI295">
            <v>109</v>
          </cell>
          <cell r="BJ295">
            <v>0</v>
          </cell>
          <cell r="BK295">
            <v>267</v>
          </cell>
          <cell r="BL295">
            <v>328433.74723817938</v>
          </cell>
          <cell r="BM295">
            <v>129</v>
          </cell>
          <cell r="BN295">
            <v>0</v>
          </cell>
          <cell r="BO295">
            <v>267</v>
          </cell>
          <cell r="BP295">
            <v>401353</v>
          </cell>
          <cell r="BQ295">
            <v>338</v>
          </cell>
          <cell r="BR295">
            <v>435810</v>
          </cell>
          <cell r="BS295">
            <v>300</v>
          </cell>
          <cell r="BT295">
            <v>0</v>
          </cell>
          <cell r="BU295">
            <v>272</v>
          </cell>
          <cell r="BV295">
            <v>214237</v>
          </cell>
          <cell r="BW295">
            <v>232</v>
          </cell>
          <cell r="BX295">
            <v>0</v>
          </cell>
          <cell r="BY295">
            <v>6</v>
          </cell>
          <cell r="BZ295">
            <v>1051400</v>
          </cell>
          <cell r="CA295">
            <v>319</v>
          </cell>
          <cell r="CB295">
            <v>3378</v>
          </cell>
          <cell r="CC295">
            <v>325</v>
          </cell>
          <cell r="CD295">
            <v>30000</v>
          </cell>
          <cell r="CE295">
            <v>334</v>
          </cell>
          <cell r="CF295">
            <v>0</v>
          </cell>
          <cell r="CG295">
            <v>2</v>
          </cell>
          <cell r="CH295">
            <v>0</v>
          </cell>
          <cell r="CI295">
            <v>249</v>
          </cell>
          <cell r="CJ295">
            <v>0</v>
          </cell>
          <cell r="CK295">
            <v>329</v>
          </cell>
          <cell r="CL295">
            <v>0</v>
          </cell>
          <cell r="CM295">
            <v>350</v>
          </cell>
          <cell r="CN295">
            <v>0</v>
          </cell>
          <cell r="CO295">
            <v>19</v>
          </cell>
          <cell r="CP295">
            <v>0</v>
          </cell>
          <cell r="CQ295">
            <v>185</v>
          </cell>
          <cell r="CR295">
            <v>1084778</v>
          </cell>
          <cell r="CS295">
            <v>337</v>
          </cell>
          <cell r="CT295">
            <v>226.3</v>
          </cell>
          <cell r="CU295">
            <v>335</v>
          </cell>
          <cell r="CV295">
            <v>5768</v>
          </cell>
          <cell r="CW295">
            <v>184</v>
          </cell>
          <cell r="CX295">
            <v>1461561</v>
          </cell>
          <cell r="CY295">
            <v>330</v>
          </cell>
          <cell r="CZ295">
            <v>227.6</v>
          </cell>
          <cell r="DA295">
            <v>334</v>
          </cell>
          <cell r="DB295">
            <v>5883</v>
          </cell>
          <cell r="DC295">
            <v>185</v>
          </cell>
          <cell r="DD295">
            <v>1446067</v>
          </cell>
          <cell r="DE295">
            <v>332</v>
          </cell>
          <cell r="DF295">
            <v>-15494</v>
          </cell>
          <cell r="DG295">
            <v>295</v>
          </cell>
          <cell r="DH295">
            <v>107096</v>
          </cell>
          <cell r="DI295">
            <v>81</v>
          </cell>
          <cell r="DJ295" t="str">
            <v>Scale down</v>
          </cell>
          <cell r="DK295">
            <v>394.2</v>
          </cell>
          <cell r="DL295">
            <v>399.2</v>
          </cell>
          <cell r="DM295">
            <v>419</v>
          </cell>
          <cell r="DN295">
            <v>381.8</v>
          </cell>
          <cell r="DO295">
            <v>383.8</v>
          </cell>
          <cell r="DP295">
            <v>367.6</v>
          </cell>
          <cell r="DQ295">
            <v>327</v>
          </cell>
          <cell r="DR295">
            <v>321</v>
          </cell>
          <cell r="DS295">
            <v>330.2</v>
          </cell>
          <cell r="DT295">
            <v>315</v>
          </cell>
          <cell r="DU295">
            <v>317.60000000000002</v>
          </cell>
          <cell r="DV295">
            <v>316</v>
          </cell>
          <cell r="DW295">
            <v>278.89999999999998</v>
          </cell>
          <cell r="DX295">
            <v>327</v>
          </cell>
          <cell r="DY295">
            <v>251.9</v>
          </cell>
          <cell r="DZ295">
            <v>333</v>
          </cell>
          <cell r="EA295">
            <v>252.8</v>
          </cell>
          <cell r="EB295">
            <v>333</v>
          </cell>
          <cell r="EC295">
            <v>239.2</v>
          </cell>
          <cell r="ED295">
            <v>331</v>
          </cell>
          <cell r="EE295">
            <v>226.3</v>
          </cell>
          <cell r="EF295">
            <v>335</v>
          </cell>
          <cell r="EG295">
            <v>227.6</v>
          </cell>
          <cell r="EH295">
            <v>333</v>
          </cell>
          <cell r="EI295">
            <v>4766.1599297012308</v>
          </cell>
          <cell r="EJ295">
            <v>120</v>
          </cell>
          <cell r="EK295">
            <v>4619.5079086115993</v>
          </cell>
          <cell r="EL295">
            <v>54</v>
          </cell>
          <cell r="EM295">
            <v>494648</v>
          </cell>
          <cell r="EN295">
            <v>1254.8148148148148</v>
          </cell>
          <cell r="EO295">
            <v>386885</v>
          </cell>
          <cell r="EP295">
            <v>969.15080160320645</v>
          </cell>
          <cell r="EQ295">
            <v>359534</v>
          </cell>
          <cell r="ER295">
            <v>858.07637231503577</v>
          </cell>
          <cell r="ES295">
            <v>362996</v>
          </cell>
          <cell r="ET295">
            <v>950.74908328968047</v>
          </cell>
          <cell r="EU295">
            <v>415265</v>
          </cell>
          <cell r="EV295">
            <v>1081.9828035435123</v>
          </cell>
          <cell r="EW295">
            <v>369550</v>
          </cell>
          <cell r="EX295">
            <v>1005.3046789989118</v>
          </cell>
          <cell r="EY295">
            <v>429070</v>
          </cell>
          <cell r="EZ295">
            <v>1312.1406727828746</v>
          </cell>
          <cell r="FA295">
            <v>609445</v>
          </cell>
          <cell r="FB295">
            <v>1863.7461773700306</v>
          </cell>
          <cell r="FC295">
            <v>763733</v>
          </cell>
          <cell r="FD295">
            <v>2312.9406420351302</v>
          </cell>
          <cell r="FE295">
            <v>657816</v>
          </cell>
          <cell r="FF295">
            <v>2071.2090680100755</v>
          </cell>
          <cell r="FG295">
            <v>812795</v>
          </cell>
          <cell r="FH295">
            <v>2914.2882753675153</v>
          </cell>
          <cell r="FI295">
            <v>808243</v>
          </cell>
          <cell r="FJ295">
            <v>3208.5867407701467</v>
          </cell>
          <cell r="FK295">
            <v>758626</v>
          </cell>
          <cell r="FL295">
            <v>3352.3022536456028</v>
          </cell>
          <cell r="FM295">
            <v>550900</v>
          </cell>
          <cell r="FN295">
            <v>2420.4745166959578</v>
          </cell>
          <cell r="FO295">
            <v>0.19697219481232114</v>
          </cell>
          <cell r="FP295">
            <v>0.12458615922593219</v>
          </cell>
          <cell r="FQ295">
            <v>0.13897622668261295</v>
          </cell>
          <cell r="FR295">
            <v>0.13301643558928763</v>
          </cell>
          <cell r="FS295">
            <v>0.14852014543540135</v>
          </cell>
          <cell r="FT295">
            <v>0.13338916030341477</v>
          </cell>
          <cell r="FU295">
            <v>0.15319141339759895</v>
          </cell>
          <cell r="FV295">
            <v>0.26622491329982251</v>
          </cell>
          <cell r="FW295">
            <v>0.34256104562498879</v>
          </cell>
          <cell r="FX295">
            <v>0.27111004871454597</v>
          </cell>
          <cell r="FY295">
            <v>0.3329967019685765</v>
          </cell>
          <cell r="FZ295">
            <v>0.30800723189333079</v>
          </cell>
          <cell r="GA295">
            <v>0.3116872978837133</v>
          </cell>
          <cell r="GB295">
            <v>0.20951495610477217</v>
          </cell>
          <cell r="GC295">
            <v>2016610</v>
          </cell>
          <cell r="GD295">
            <v>2718476</v>
          </cell>
          <cell r="GE295">
            <v>2227484</v>
          </cell>
          <cell r="GF295">
            <v>2365960</v>
          </cell>
          <cell r="GG295">
            <v>2380753</v>
          </cell>
          <cell r="GH295">
            <v>2400915</v>
          </cell>
          <cell r="GI295">
            <v>2371805</v>
          </cell>
          <cell r="GJ295">
            <v>2289211</v>
          </cell>
          <cell r="GK295">
            <v>2229480</v>
          </cell>
          <cell r="GL295">
            <v>2426380</v>
          </cell>
          <cell r="GM295">
            <v>2440850</v>
          </cell>
          <cell r="GN295">
            <v>2624103.9700000002</v>
          </cell>
          <cell r="GO295">
            <v>2483550</v>
          </cell>
          <cell r="GP295">
            <v>2629406.56</v>
          </cell>
          <cell r="GQ295">
            <v>4.5760774876877033E-2</v>
          </cell>
          <cell r="GR295">
            <v>5.3084134705120939E-2</v>
          </cell>
          <cell r="GS295">
            <v>0.12483209475406808</v>
          </cell>
          <cell r="GT295">
            <v>0.23091537075848881</v>
          </cell>
          <cell r="GU295">
            <v>0.24991059677978317</v>
          </cell>
          <cell r="GV295">
            <v>0.19280183375671026</v>
          </cell>
          <cell r="GW295">
            <v>0.11488569894345542</v>
          </cell>
          <cell r="GX295">
            <v>8.2031580646182781E-2</v>
          </cell>
          <cell r="GY295">
            <v>2.4355632120626157E-2</v>
          </cell>
          <cell r="GZ295">
            <v>9.5187500000000007</v>
          </cell>
          <cell r="HA295">
            <v>10.231578947368423</v>
          </cell>
          <cell r="HB295">
            <v>8.7333333333333343</v>
          </cell>
          <cell r="HC295">
            <v>8.2571428571428562</v>
          </cell>
          <cell r="HD295">
            <v>8.8320000000000007</v>
          </cell>
          <cell r="HE295">
            <v>8.2479999999999993</v>
          </cell>
          <cell r="HF295">
            <v>8.2488687782805421</v>
          </cell>
          <cell r="HG295">
            <v>9.839130434782609</v>
          </cell>
          <cell r="HH295">
            <v>6097</v>
          </cell>
          <cell r="HI295" t="str">
            <v>Y</v>
          </cell>
        </row>
        <row r="296">
          <cell r="A296">
            <v>291</v>
          </cell>
          <cell r="B296">
            <v>6098</v>
          </cell>
          <cell r="C296" t="str">
            <v>South Tama County</v>
          </cell>
          <cell r="D296">
            <v>11.951799369910622</v>
          </cell>
          <cell r="E296">
            <v>197</v>
          </cell>
          <cell r="F296">
            <v>5.4</v>
          </cell>
          <cell r="G296">
            <v>1</v>
          </cell>
          <cell r="H296">
            <v>5.7127922223565584</v>
          </cell>
          <cell r="I296">
            <v>42</v>
          </cell>
          <cell r="J296">
            <v>0.15882319832171152</v>
          </cell>
          <cell r="K296">
            <v>245</v>
          </cell>
          <cell r="L296">
            <v>0.68018500351910716</v>
          </cell>
          <cell r="M296">
            <v>277</v>
          </cell>
          <cell r="N296">
            <v>0</v>
          </cell>
          <cell r="O296">
            <v>6</v>
          </cell>
          <cell r="P296">
            <v>0</v>
          </cell>
          <cell r="Q296">
            <v>342</v>
          </cell>
          <cell r="R296">
            <v>0</v>
          </cell>
          <cell r="S296">
            <v>8</v>
          </cell>
          <cell r="T296">
            <v>11.951799369910622</v>
          </cell>
          <cell r="U296">
            <v>229</v>
          </cell>
          <cell r="V296">
            <v>1.5304199999999999</v>
          </cell>
          <cell r="W296">
            <v>32</v>
          </cell>
          <cell r="X296">
            <v>0</v>
          </cell>
          <cell r="Y296">
            <v>1</v>
          </cell>
          <cell r="Z296">
            <v>0.1288</v>
          </cell>
          <cell r="AA296">
            <v>233</v>
          </cell>
          <cell r="AB296">
            <v>0.33</v>
          </cell>
          <cell r="AC296">
            <v>1</v>
          </cell>
          <cell r="AD296">
            <v>0.45879999999999999</v>
          </cell>
          <cell r="AE296">
            <v>224</v>
          </cell>
          <cell r="AF296">
            <v>0</v>
          </cell>
          <cell r="AG296">
            <v>19</v>
          </cell>
          <cell r="AH296">
            <v>0</v>
          </cell>
          <cell r="AI296">
            <v>184</v>
          </cell>
          <cell r="AJ296">
            <v>1.98922</v>
          </cell>
          <cell r="AK296">
            <v>211</v>
          </cell>
          <cell r="AL296">
            <v>13.94102</v>
          </cell>
          <cell r="AM296">
            <v>251</v>
          </cell>
          <cell r="AN296">
            <v>4099182</v>
          </cell>
          <cell r="AO296">
            <v>101</v>
          </cell>
          <cell r="AP296">
            <v>294037650</v>
          </cell>
          <cell r="AQ296">
            <v>87</v>
          </cell>
          <cell r="AR296">
            <v>0</v>
          </cell>
          <cell r="AS296">
            <v>0</v>
          </cell>
          <cell r="AT296">
            <v>7.0000000000000007E-2</v>
          </cell>
          <cell r="AU296">
            <v>7.0000000000000007E-2</v>
          </cell>
          <cell r="AV296">
            <v>0</v>
          </cell>
          <cell r="AW296">
            <v>284</v>
          </cell>
          <cell r="AX296">
            <v>356139</v>
          </cell>
          <cell r="AY296">
            <v>6</v>
          </cell>
          <cell r="AZ296">
            <v>2014</v>
          </cell>
          <cell r="BA296">
            <v>0</v>
          </cell>
          <cell r="BB296">
            <v>0</v>
          </cell>
          <cell r="BC296">
            <v>267</v>
          </cell>
          <cell r="BD296">
            <v>294037650</v>
          </cell>
          <cell r="BE296">
            <v>99</v>
          </cell>
          <cell r="BF296">
            <v>1594.2</v>
          </cell>
          <cell r="BG296">
            <v>59</v>
          </cell>
          <cell r="BH296">
            <v>184442.13398569816</v>
          </cell>
          <cell r="BI296">
            <v>334</v>
          </cell>
          <cell r="BJ296">
            <v>0</v>
          </cell>
          <cell r="BK296">
            <v>267</v>
          </cell>
          <cell r="BL296">
            <v>184442.13398569816</v>
          </cell>
          <cell r="BM296">
            <v>342</v>
          </cell>
          <cell r="BN296">
            <v>0</v>
          </cell>
          <cell r="BO296">
            <v>267</v>
          </cell>
          <cell r="BP296">
            <v>1587803</v>
          </cell>
          <cell r="BQ296">
            <v>87</v>
          </cell>
          <cell r="BR296">
            <v>1679776</v>
          </cell>
          <cell r="BS296">
            <v>74</v>
          </cell>
          <cell r="BT296">
            <v>46700</v>
          </cell>
          <cell r="BU296">
            <v>216</v>
          </cell>
          <cell r="BV296">
            <v>200000</v>
          </cell>
          <cell r="BW296">
            <v>236</v>
          </cell>
          <cell r="BX296">
            <v>0</v>
          </cell>
          <cell r="BY296">
            <v>6</v>
          </cell>
          <cell r="BZ296">
            <v>3514279</v>
          </cell>
          <cell r="CA296">
            <v>94</v>
          </cell>
          <cell r="CB296">
            <v>0</v>
          </cell>
          <cell r="CC296">
            <v>342</v>
          </cell>
          <cell r="CD296">
            <v>450000</v>
          </cell>
          <cell r="CE296">
            <v>47</v>
          </cell>
          <cell r="CF296">
            <v>0</v>
          </cell>
          <cell r="CG296">
            <v>2</v>
          </cell>
          <cell r="CH296">
            <v>37871</v>
          </cell>
          <cell r="CI296">
            <v>214</v>
          </cell>
          <cell r="CJ296">
            <v>97032</v>
          </cell>
          <cell r="CK296">
            <v>89</v>
          </cell>
          <cell r="CL296">
            <v>134903</v>
          </cell>
          <cell r="CM296">
            <v>172</v>
          </cell>
          <cell r="CN296">
            <v>0</v>
          </cell>
          <cell r="CO296">
            <v>19</v>
          </cell>
          <cell r="CP296">
            <v>0</v>
          </cell>
          <cell r="CQ296">
            <v>185</v>
          </cell>
          <cell r="CR296">
            <v>4099182</v>
          </cell>
          <cell r="CS296">
            <v>101</v>
          </cell>
          <cell r="CT296">
            <v>1594.2</v>
          </cell>
          <cell r="CU296">
            <v>59</v>
          </cell>
          <cell r="CV296">
            <v>5788</v>
          </cell>
          <cell r="CW296">
            <v>143</v>
          </cell>
          <cell r="CX296">
            <v>9266744</v>
          </cell>
          <cell r="CY296">
            <v>60</v>
          </cell>
          <cell r="CZ296">
            <v>1508.6</v>
          </cell>
          <cell r="DA296">
            <v>62</v>
          </cell>
          <cell r="DB296">
            <v>5903</v>
          </cell>
          <cell r="DC296">
            <v>143</v>
          </cell>
          <cell r="DD296">
            <v>9319502</v>
          </cell>
          <cell r="DE296">
            <v>60</v>
          </cell>
          <cell r="DF296">
            <v>52758</v>
          </cell>
          <cell r="DG296">
            <v>164</v>
          </cell>
          <cell r="DH296">
            <v>414236</v>
          </cell>
          <cell r="DI296">
            <v>7</v>
          </cell>
          <cell r="DJ296" t="str">
            <v>101</v>
          </cell>
          <cell r="DK296">
            <v>1690.6</v>
          </cell>
          <cell r="DL296">
            <v>1713.2</v>
          </cell>
          <cell r="DM296">
            <v>1707.7</v>
          </cell>
          <cell r="DN296">
            <v>1702</v>
          </cell>
          <cell r="DO296">
            <v>1694.7</v>
          </cell>
          <cell r="DP296">
            <v>1692</v>
          </cell>
          <cell r="DQ296">
            <v>1662.5</v>
          </cell>
          <cell r="DR296">
            <v>57</v>
          </cell>
          <cell r="DS296">
            <v>1673.8</v>
          </cell>
          <cell r="DT296">
            <v>58</v>
          </cell>
          <cell r="DU296">
            <v>1728.1</v>
          </cell>
          <cell r="DV296">
            <v>55</v>
          </cell>
          <cell r="DW296">
            <v>1692.8</v>
          </cell>
          <cell r="DX296">
            <v>55</v>
          </cell>
          <cell r="DY296">
            <v>1629.4</v>
          </cell>
          <cell r="DZ296">
            <v>59</v>
          </cell>
          <cell r="EA296">
            <v>1672.5</v>
          </cell>
          <cell r="EB296">
            <v>56</v>
          </cell>
          <cell r="EC296">
            <v>1648.4</v>
          </cell>
          <cell r="ED296">
            <v>57</v>
          </cell>
          <cell r="EE296">
            <v>1594.2</v>
          </cell>
          <cell r="EF296">
            <v>59</v>
          </cell>
          <cell r="EG296">
            <v>1508.6</v>
          </cell>
          <cell r="EH296">
            <v>62</v>
          </cell>
          <cell r="EI296">
            <v>2717.2093331565693</v>
          </cell>
          <cell r="EJ296">
            <v>352</v>
          </cell>
          <cell r="EK296">
            <v>2329.4968845287021</v>
          </cell>
          <cell r="EL296">
            <v>342</v>
          </cell>
          <cell r="EM296">
            <v>1320172</v>
          </cell>
          <cell r="EN296">
            <v>780.88962498521244</v>
          </cell>
          <cell r="EO296">
            <v>1163822</v>
          </cell>
          <cell r="EP296">
            <v>679.32640672425873</v>
          </cell>
          <cell r="EQ296">
            <v>1431399</v>
          </cell>
          <cell r="ER296">
            <v>838.20284593312635</v>
          </cell>
          <cell r="ES296">
            <v>1588281</v>
          </cell>
          <cell r="ET296">
            <v>933.18507638072856</v>
          </cell>
          <cell r="EU296">
            <v>1779205</v>
          </cell>
          <cell r="EV296">
            <v>1049.864282763911</v>
          </cell>
          <cell r="EW296">
            <v>2188432</v>
          </cell>
          <cell r="EX296">
            <v>1293.3995271867611</v>
          </cell>
          <cell r="EY296">
            <v>2761924</v>
          </cell>
          <cell r="EZ296">
            <v>1661.3076691729323</v>
          </cell>
          <cell r="FA296">
            <v>3311945</v>
          </cell>
          <cell r="FB296">
            <v>1992.1473684210525</v>
          </cell>
          <cell r="FC296">
            <v>3653360</v>
          </cell>
          <cell r="FD296">
            <v>2182.6741546182338</v>
          </cell>
          <cell r="FE296">
            <v>3786019</v>
          </cell>
          <cell r="FF296">
            <v>2190.8564319194493</v>
          </cell>
          <cell r="FG296">
            <v>4411550</v>
          </cell>
          <cell r="FH296">
            <v>2606.0668714555768</v>
          </cell>
          <cell r="FI296">
            <v>4394910</v>
          </cell>
          <cell r="FJ296">
            <v>2697.2566588928439</v>
          </cell>
          <cell r="FK296">
            <v>4153199</v>
          </cell>
          <cell r="FL296">
            <v>2605.1932003512734</v>
          </cell>
          <cell r="FM296">
            <v>3793124</v>
          </cell>
          <cell r="FN296">
            <v>2514.3338194352382</v>
          </cell>
          <cell r="FO296">
            <v>0.12905024454279007</v>
          </cell>
          <cell r="FP296">
            <v>0.11294766481866118</v>
          </cell>
          <cell r="FQ296">
            <v>0.13343081974438201</v>
          </cell>
          <cell r="FR296">
            <v>0.13937004826984006</v>
          </cell>
          <cell r="FS296">
            <v>0.14932711922090272</v>
          </cell>
          <cell r="FT296">
            <v>0.17431696452680934</v>
          </cell>
          <cell r="FU296">
            <v>0.20371023936169233</v>
          </cell>
          <cell r="FV296">
            <v>0.3059585210539818</v>
          </cell>
          <cell r="FW296">
            <v>0.30843472769577301</v>
          </cell>
          <cell r="FX296">
            <v>0.30248792271496328</v>
          </cell>
          <cell r="FY296">
            <v>0.33349372197529764</v>
          </cell>
          <cell r="FZ296">
            <v>0.3297784081205728</v>
          </cell>
          <cell r="GA296">
            <v>0.29626959312499151</v>
          </cell>
          <cell r="GB296">
            <v>0.25212455200558559</v>
          </cell>
          <cell r="GC296">
            <v>8909735</v>
          </cell>
          <cell r="GD296">
            <v>9140260</v>
          </cell>
          <cell r="GE296">
            <v>9296250</v>
          </cell>
          <cell r="GF296">
            <v>9807862</v>
          </cell>
          <cell r="GG296">
            <v>10135610</v>
          </cell>
          <cell r="GH296">
            <v>10365894</v>
          </cell>
          <cell r="GI296">
            <v>10796177</v>
          </cell>
          <cell r="GJ296">
            <v>10824817</v>
          </cell>
          <cell r="GK296">
            <v>11844840</v>
          </cell>
          <cell r="GL296">
            <v>12516265</v>
          </cell>
          <cell r="GM296">
            <v>13228285</v>
          </cell>
          <cell r="GN296">
            <v>13326857.949999999</v>
          </cell>
          <cell r="GO296">
            <v>14260021</v>
          </cell>
          <cell r="GP296">
            <v>15044643.49</v>
          </cell>
          <cell r="GQ296">
            <v>0.18404279267765966</v>
          </cell>
          <cell r="GR296">
            <v>0.20494730640352632</v>
          </cell>
          <cell r="GS296">
            <v>0.26546477364148524</v>
          </cell>
          <cell r="GT296">
            <v>0.22854918608377259</v>
          </cell>
          <cell r="GU296">
            <v>0.21880740523964395</v>
          </cell>
          <cell r="GV296">
            <v>0.16959909665565731</v>
          </cell>
          <cell r="GW296">
            <v>0.14199206875758677</v>
          </cell>
          <cell r="GX296">
            <v>0.11800287575648906</v>
          </cell>
          <cell r="GY296">
            <v>8.9348341953972843E-2</v>
          </cell>
          <cell r="GZ296">
            <v>13.603462489694971</v>
          </cell>
          <cell r="HA296">
            <v>13.662912308930007</v>
          </cell>
          <cell r="HB296">
            <v>13.220095693779903</v>
          </cell>
          <cell r="HC296">
            <v>12.606687898089174</v>
          </cell>
          <cell r="HD296">
            <v>12.650743931088488</v>
          </cell>
          <cell r="HE296">
            <v>11.83208395802099</v>
          </cell>
          <cell r="HF296">
            <v>11.753488372093024</v>
          </cell>
          <cell r="HG296">
            <v>13.285</v>
          </cell>
          <cell r="HH296">
            <v>6098</v>
          </cell>
          <cell r="HI296" t="str">
            <v>Y</v>
          </cell>
        </row>
        <row r="297">
          <cell r="A297">
            <v>292</v>
          </cell>
          <cell r="B297">
            <v>6100</v>
          </cell>
          <cell r="C297" t="str">
            <v>South Winneshiek</v>
          </cell>
          <cell r="D297">
            <v>12.270444471038367</v>
          </cell>
          <cell r="E297">
            <v>173</v>
          </cell>
          <cell r="F297">
            <v>5.4</v>
          </cell>
          <cell r="G297">
            <v>1</v>
          </cell>
          <cell r="H297">
            <v>4.4211497795776955</v>
          </cell>
          <cell r="I297">
            <v>189</v>
          </cell>
          <cell r="J297">
            <v>0</v>
          </cell>
          <cell r="K297">
            <v>272</v>
          </cell>
          <cell r="L297">
            <v>2.449296980736916</v>
          </cell>
          <cell r="M297">
            <v>93</v>
          </cell>
          <cell r="N297">
            <v>0</v>
          </cell>
          <cell r="O297">
            <v>6</v>
          </cell>
          <cell r="P297">
            <v>1.0970510034364236</v>
          </cell>
          <cell r="Q297">
            <v>59</v>
          </cell>
          <cell r="R297">
            <v>0</v>
          </cell>
          <cell r="S297">
            <v>8</v>
          </cell>
          <cell r="T297">
            <v>13.36749547447479</v>
          </cell>
          <cell r="U297">
            <v>133</v>
          </cell>
          <cell r="V297">
            <v>0.93618000000000001</v>
          </cell>
          <cell r="W297">
            <v>142</v>
          </cell>
          <cell r="X297">
            <v>0</v>
          </cell>
          <cell r="Y297">
            <v>1</v>
          </cell>
          <cell r="Z297">
            <v>0.23333999999999999</v>
          </cell>
          <cell r="AA297">
            <v>213</v>
          </cell>
          <cell r="AB297">
            <v>0.33</v>
          </cell>
          <cell r="AC297">
            <v>1</v>
          </cell>
          <cell r="AD297">
            <v>0.56333999999999995</v>
          </cell>
          <cell r="AE297">
            <v>208</v>
          </cell>
          <cell r="AF297">
            <v>0</v>
          </cell>
          <cell r="AG297">
            <v>19</v>
          </cell>
          <cell r="AH297">
            <v>0</v>
          </cell>
          <cell r="AI297">
            <v>184</v>
          </cell>
          <cell r="AJ297">
            <v>1.49952</v>
          </cell>
          <cell r="AK297">
            <v>273</v>
          </cell>
          <cell r="AL297">
            <v>14.86702</v>
          </cell>
          <cell r="AM297">
            <v>182</v>
          </cell>
          <cell r="AN297">
            <v>2733828</v>
          </cell>
          <cell r="AO297">
            <v>180</v>
          </cell>
          <cell r="AP297">
            <v>183726189</v>
          </cell>
          <cell r="AQ297">
            <v>183</v>
          </cell>
          <cell r="AR297">
            <v>0.03</v>
          </cell>
          <cell r="AS297">
            <v>8.0163972945395109E-2</v>
          </cell>
          <cell r="AT297">
            <v>0.03</v>
          </cell>
          <cell r="AU297">
            <v>0.06</v>
          </cell>
          <cell r="AV297">
            <v>82061</v>
          </cell>
          <cell r="AW297">
            <v>255</v>
          </cell>
          <cell r="AX297">
            <v>82061</v>
          </cell>
          <cell r="AY297">
            <v>48</v>
          </cell>
          <cell r="AZ297">
            <v>2017</v>
          </cell>
          <cell r="BA297">
            <v>2012</v>
          </cell>
          <cell r="BB297">
            <v>4203937</v>
          </cell>
          <cell r="BC297">
            <v>178</v>
          </cell>
          <cell r="BD297">
            <v>187930126</v>
          </cell>
          <cell r="BE297">
            <v>186</v>
          </cell>
          <cell r="BF297">
            <v>616.29999999999995</v>
          </cell>
          <cell r="BG297">
            <v>194</v>
          </cell>
          <cell r="BH297">
            <v>298111.61609605711</v>
          </cell>
          <cell r="BI297">
            <v>152</v>
          </cell>
          <cell r="BJ297">
            <v>6821.2510141165021</v>
          </cell>
          <cell r="BK297">
            <v>166</v>
          </cell>
          <cell r="BL297">
            <v>304932.86711017363</v>
          </cell>
          <cell r="BM297">
            <v>162</v>
          </cell>
          <cell r="BN297">
            <v>2.2369681165434859E-2</v>
          </cell>
          <cell r="BO297">
            <v>185</v>
          </cell>
          <cell r="BP297">
            <v>992121</v>
          </cell>
          <cell r="BQ297">
            <v>186</v>
          </cell>
          <cell r="BR297">
            <v>812281</v>
          </cell>
          <cell r="BS297">
            <v>175</v>
          </cell>
          <cell r="BT297">
            <v>0</v>
          </cell>
          <cell r="BU297">
            <v>272</v>
          </cell>
          <cell r="BV297">
            <v>450000</v>
          </cell>
          <cell r="BW297">
            <v>109</v>
          </cell>
          <cell r="BX297">
            <v>0</v>
          </cell>
          <cell r="BY297">
            <v>6</v>
          </cell>
          <cell r="BZ297">
            <v>2254402</v>
          </cell>
          <cell r="CA297">
            <v>172</v>
          </cell>
          <cell r="CB297">
            <v>201557</v>
          </cell>
          <cell r="CC297">
            <v>73</v>
          </cell>
          <cell r="CD297">
            <v>172000</v>
          </cell>
          <cell r="CE297">
            <v>172</v>
          </cell>
          <cell r="CF297">
            <v>0</v>
          </cell>
          <cell r="CG297">
            <v>2</v>
          </cell>
          <cell r="CH297">
            <v>43852</v>
          </cell>
          <cell r="CI297">
            <v>210</v>
          </cell>
          <cell r="CJ297">
            <v>62017</v>
          </cell>
          <cell r="CK297">
            <v>173</v>
          </cell>
          <cell r="CL297">
            <v>105869</v>
          </cell>
          <cell r="CM297">
            <v>212</v>
          </cell>
          <cell r="CN297">
            <v>0</v>
          </cell>
          <cell r="CO297">
            <v>19</v>
          </cell>
          <cell r="CP297">
            <v>0</v>
          </cell>
          <cell r="CQ297">
            <v>185</v>
          </cell>
          <cell r="CR297">
            <v>2733828</v>
          </cell>
          <cell r="CS297">
            <v>180</v>
          </cell>
          <cell r="CT297">
            <v>616.29999999999995</v>
          </cell>
          <cell r="CU297">
            <v>194</v>
          </cell>
          <cell r="CV297">
            <v>5768</v>
          </cell>
          <cell r="CW297">
            <v>184</v>
          </cell>
          <cell r="CX297">
            <v>3554818</v>
          </cell>
          <cell r="CY297">
            <v>196</v>
          </cell>
          <cell r="CZ297">
            <v>620.70000000000005</v>
          </cell>
          <cell r="DA297">
            <v>187</v>
          </cell>
          <cell r="DB297">
            <v>5883</v>
          </cell>
          <cell r="DC297">
            <v>185</v>
          </cell>
          <cell r="DD297">
            <v>3651578</v>
          </cell>
          <cell r="DE297">
            <v>192</v>
          </cell>
          <cell r="DF297">
            <v>96760</v>
          </cell>
          <cell r="DG297">
            <v>112</v>
          </cell>
          <cell r="DH297">
            <v>0</v>
          </cell>
          <cell r="DI297">
            <v>223</v>
          </cell>
          <cell r="DJ297" t="str">
            <v>No Guar</v>
          </cell>
          <cell r="DK297">
            <v>739.8</v>
          </cell>
          <cell r="DL297">
            <v>750.6</v>
          </cell>
          <cell r="DM297">
            <v>738</v>
          </cell>
          <cell r="DN297">
            <v>747.1</v>
          </cell>
          <cell r="DO297">
            <v>737</v>
          </cell>
          <cell r="DP297">
            <v>733.4</v>
          </cell>
          <cell r="DQ297">
            <v>705.3</v>
          </cell>
          <cell r="DR297">
            <v>177</v>
          </cell>
          <cell r="DS297">
            <v>695.6</v>
          </cell>
          <cell r="DT297">
            <v>179</v>
          </cell>
          <cell r="DU297">
            <v>700.6</v>
          </cell>
          <cell r="DV297">
            <v>171</v>
          </cell>
          <cell r="DW297">
            <v>643.1</v>
          </cell>
          <cell r="DX297">
            <v>194</v>
          </cell>
          <cell r="DY297">
            <v>651.1</v>
          </cell>
          <cell r="DZ297">
            <v>186</v>
          </cell>
          <cell r="EA297">
            <v>666.5</v>
          </cell>
          <cell r="EB297">
            <v>178</v>
          </cell>
          <cell r="EC297">
            <v>632.70000000000005</v>
          </cell>
          <cell r="ED297">
            <v>190</v>
          </cell>
          <cell r="EE297">
            <v>616.29999999999995</v>
          </cell>
          <cell r="EF297">
            <v>194</v>
          </cell>
          <cell r="EG297">
            <v>620.70000000000005</v>
          </cell>
          <cell r="EH297">
            <v>187</v>
          </cell>
          <cell r="EI297">
            <v>4404.4272595456741</v>
          </cell>
          <cell r="EJ297">
            <v>163</v>
          </cell>
          <cell r="EK297">
            <v>3632.03157725149</v>
          </cell>
          <cell r="EL297">
            <v>132</v>
          </cell>
          <cell r="EM297">
            <v>468273</v>
          </cell>
          <cell r="EN297">
            <v>632.97242497972434</v>
          </cell>
          <cell r="EO297">
            <v>617365</v>
          </cell>
          <cell r="EP297">
            <v>822.49533706368231</v>
          </cell>
          <cell r="EQ297">
            <v>693198</v>
          </cell>
          <cell r="ER297">
            <v>939.29268292682923</v>
          </cell>
          <cell r="ES297">
            <v>604218</v>
          </cell>
          <cell r="ET297">
            <v>808.75117119528841</v>
          </cell>
          <cell r="EU297">
            <v>534777</v>
          </cell>
          <cell r="EV297">
            <v>725.61329715061061</v>
          </cell>
          <cell r="EW297">
            <v>611593</v>
          </cell>
          <cell r="EX297">
            <v>833.9146441232615</v>
          </cell>
          <cell r="EY297">
            <v>806642</v>
          </cell>
          <cell r="EZ297">
            <v>1143.6863745923722</v>
          </cell>
          <cell r="FA297">
            <v>1007627</v>
          </cell>
          <cell r="FB297">
            <v>1428.6502197646394</v>
          </cell>
          <cell r="FC297">
            <v>992461</v>
          </cell>
          <cell r="FD297">
            <v>1426.7696952271419</v>
          </cell>
          <cell r="FE297">
            <v>925243</v>
          </cell>
          <cell r="FF297">
            <v>1320.6437339423351</v>
          </cell>
          <cell r="FG297">
            <v>659729</v>
          </cell>
          <cell r="FH297">
            <v>1025.857564919919</v>
          </cell>
          <cell r="FI297">
            <v>630934</v>
          </cell>
          <cell r="FJ297">
            <v>969.0277991091998</v>
          </cell>
          <cell r="FK297">
            <v>592513</v>
          </cell>
          <cell r="FL297">
            <v>961.40353723835801</v>
          </cell>
          <cell r="FM297">
            <v>654947</v>
          </cell>
          <cell r="FN297">
            <v>1055.1748026421781</v>
          </cell>
          <cell r="FO297">
            <v>0.10649579962079578</v>
          </cell>
          <cell r="FP297">
            <v>0.1329242319067247</v>
          </cell>
          <cell r="FQ297">
            <v>0.13891353749594199</v>
          </cell>
          <cell r="FR297">
            <v>0.11846956469908215</v>
          </cell>
          <cell r="FS297">
            <v>0.10065797535128754</v>
          </cell>
          <cell r="FT297">
            <v>0.11190501066092229</v>
          </cell>
          <cell r="FU297">
            <v>0.13927770331180853</v>
          </cell>
          <cell r="FV297">
            <v>0.20659249410286087</v>
          </cell>
          <cell r="FW297">
            <v>0.19474782256510523</v>
          </cell>
          <cell r="FX297">
            <v>0.17944071866042441</v>
          </cell>
          <cell r="FY297">
            <v>0.10949391868263876</v>
          </cell>
          <cell r="FZ297">
            <v>0.1183361935019788</v>
          </cell>
          <cell r="GA297">
            <v>0.10348295913202669</v>
          </cell>
          <cell r="GB297">
            <v>0.11344593520867272</v>
          </cell>
          <cell r="GC297">
            <v>3928830</v>
          </cell>
          <cell r="GD297">
            <v>4027123</v>
          </cell>
          <cell r="GE297">
            <v>4296942</v>
          </cell>
          <cell r="GF297">
            <v>4495978</v>
          </cell>
          <cell r="GG297">
            <v>4778036</v>
          </cell>
          <cell r="GH297">
            <v>4853694</v>
          </cell>
          <cell r="GI297">
            <v>4984967</v>
          </cell>
          <cell r="GJ297">
            <v>4877365</v>
          </cell>
          <cell r="GK297">
            <v>5096134</v>
          </cell>
          <cell r="GL297">
            <v>5156260</v>
          </cell>
          <cell r="GM297">
            <v>6025257</v>
          </cell>
          <cell r="GN297">
            <v>5331707.75</v>
          </cell>
          <cell r="GO297">
            <v>5764127</v>
          </cell>
          <cell r="GP297">
            <v>5773208.1699999999</v>
          </cell>
          <cell r="GQ297">
            <v>2.5693573865442756E-2</v>
          </cell>
          <cell r="GR297">
            <v>7.411474465450256E-2</v>
          </cell>
          <cell r="GS297">
            <v>7.7116300876042043E-2</v>
          </cell>
          <cell r="GT297">
            <v>7.9142991142538116E-2</v>
          </cell>
          <cell r="GU297">
            <v>7.6400654211673524E-2</v>
          </cell>
          <cell r="GV297">
            <v>5.8508362005863486E-3</v>
          </cell>
          <cell r="GW297">
            <v>-1.6791424999883151E-2</v>
          </cell>
          <cell r="GX297">
            <v>3.637814326496927E-2</v>
          </cell>
          <cell r="GY297">
            <v>9.1771224354535344E-2</v>
          </cell>
          <cell r="GZ297">
            <v>11.751332149200712</v>
          </cell>
          <cell r="HA297">
            <v>11.708633093525179</v>
          </cell>
          <cell r="HB297">
            <v>10.745971392359225</v>
          </cell>
          <cell r="HC297">
            <v>10.991599707815924</v>
          </cell>
          <cell r="HD297">
            <v>11.506875477463712</v>
          </cell>
          <cell r="HE297">
            <v>11.22468475353458</v>
          </cell>
          <cell r="HF297">
            <v>11.160469667318981</v>
          </cell>
          <cell r="HG297">
            <v>12.577551020408162</v>
          </cell>
          <cell r="HH297">
            <v>6100</v>
          </cell>
          <cell r="HI297" t="str">
            <v>Y</v>
          </cell>
        </row>
        <row r="298">
          <cell r="A298">
            <v>293</v>
          </cell>
          <cell r="B298">
            <v>6101</v>
          </cell>
          <cell r="C298" t="str">
            <v>Southeast Polk</v>
          </cell>
          <cell r="D298">
            <v>17.535607554039146</v>
          </cell>
          <cell r="E298">
            <v>1</v>
          </cell>
          <cell r="F298">
            <v>5.4</v>
          </cell>
          <cell r="G298">
            <v>1</v>
          </cell>
          <cell r="H298">
            <v>5.7208283079058084</v>
          </cell>
          <cell r="I298">
            <v>41</v>
          </cell>
          <cell r="J298">
            <v>2.3057227092419836</v>
          </cell>
          <cell r="K298">
            <v>6</v>
          </cell>
          <cell r="L298">
            <v>4.1090567782062717</v>
          </cell>
          <cell r="M298">
            <v>12</v>
          </cell>
          <cell r="N298">
            <v>0</v>
          </cell>
          <cell r="O298">
            <v>6</v>
          </cell>
          <cell r="P298">
            <v>0.77642982664786675</v>
          </cell>
          <cell r="Q298">
            <v>89</v>
          </cell>
          <cell r="R298">
            <v>0</v>
          </cell>
          <cell r="S298">
            <v>8</v>
          </cell>
          <cell r="T298">
            <v>18.312037380687013</v>
          </cell>
          <cell r="U298">
            <v>1</v>
          </cell>
          <cell r="V298">
            <v>1.5198799999999999</v>
          </cell>
          <cell r="W298">
            <v>34</v>
          </cell>
          <cell r="X298">
            <v>0</v>
          </cell>
          <cell r="Y298">
            <v>1</v>
          </cell>
          <cell r="Z298">
            <v>0.67</v>
          </cell>
          <cell r="AA298">
            <v>81</v>
          </cell>
          <cell r="AB298">
            <v>0.33</v>
          </cell>
          <cell r="AC298">
            <v>1</v>
          </cell>
          <cell r="AD298">
            <v>1</v>
          </cell>
          <cell r="AE298">
            <v>78</v>
          </cell>
          <cell r="AF298">
            <v>0</v>
          </cell>
          <cell r="AG298">
            <v>19</v>
          </cell>
          <cell r="AH298">
            <v>0.97475000000000001</v>
          </cell>
          <cell r="AI298">
            <v>137</v>
          </cell>
          <cell r="AJ298">
            <v>3.4946299999999999</v>
          </cell>
          <cell r="AK298">
            <v>75</v>
          </cell>
          <cell r="AL298">
            <v>21.80667</v>
          </cell>
          <cell r="AM298">
            <v>5</v>
          </cell>
          <cell r="AN298">
            <v>24419367</v>
          </cell>
          <cell r="AO298">
            <v>15</v>
          </cell>
          <cell r="AP298">
            <v>1089033382</v>
          </cell>
          <cell r="AQ298">
            <v>18</v>
          </cell>
          <cell r="AR298">
            <v>0.05</v>
          </cell>
          <cell r="AS298">
            <v>6.7709909064432583E-2</v>
          </cell>
          <cell r="AT298">
            <v>0</v>
          </cell>
          <cell r="AU298">
            <v>0.05</v>
          </cell>
          <cell r="AV298">
            <v>1396516</v>
          </cell>
          <cell r="AW298">
            <v>6</v>
          </cell>
          <cell r="AX298">
            <v>0</v>
          </cell>
          <cell r="AY298">
            <v>89</v>
          </cell>
          <cell r="AZ298">
            <v>2020</v>
          </cell>
          <cell r="BA298">
            <v>2013</v>
          </cell>
          <cell r="BB298">
            <v>339881990</v>
          </cell>
          <cell r="BC298">
            <v>4</v>
          </cell>
          <cell r="BD298">
            <v>1428915372</v>
          </cell>
          <cell r="BE298">
            <v>17</v>
          </cell>
          <cell r="BF298">
            <v>5966.2</v>
          </cell>
          <cell r="BG298">
            <v>13</v>
          </cell>
          <cell r="BH298">
            <v>182533.83761858469</v>
          </cell>
          <cell r="BI298">
            <v>335</v>
          </cell>
          <cell r="BJ298">
            <v>56967.917602494053</v>
          </cell>
          <cell r="BK298">
            <v>13</v>
          </cell>
          <cell r="BL298">
            <v>239501.75522107875</v>
          </cell>
          <cell r="BM298">
            <v>266</v>
          </cell>
          <cell r="BN298">
            <v>0.23786012570099219</v>
          </cell>
          <cell r="BO298">
            <v>7</v>
          </cell>
          <cell r="BP298">
            <v>5880780</v>
          </cell>
          <cell r="BQ298">
            <v>18</v>
          </cell>
          <cell r="BR298">
            <v>6230173</v>
          </cell>
          <cell r="BS298">
            <v>14</v>
          </cell>
          <cell r="BT298">
            <v>2511009</v>
          </cell>
          <cell r="BU298">
            <v>8</v>
          </cell>
          <cell r="BV298">
            <v>4474900</v>
          </cell>
          <cell r="BW298">
            <v>9</v>
          </cell>
          <cell r="BX298">
            <v>0</v>
          </cell>
          <cell r="BY298">
            <v>6</v>
          </cell>
          <cell r="BZ298">
            <v>19096862</v>
          </cell>
          <cell r="CA298">
            <v>15</v>
          </cell>
          <cell r="CB298">
            <v>845558</v>
          </cell>
          <cell r="CC298">
            <v>21</v>
          </cell>
          <cell r="CD298">
            <v>1655200</v>
          </cell>
          <cell r="CE298">
            <v>12</v>
          </cell>
          <cell r="CF298">
            <v>0</v>
          </cell>
          <cell r="CG298">
            <v>2</v>
          </cell>
          <cell r="CH298">
            <v>957373</v>
          </cell>
          <cell r="CI298">
            <v>18</v>
          </cell>
          <cell r="CJ298">
            <v>471542</v>
          </cell>
          <cell r="CK298">
            <v>17</v>
          </cell>
          <cell r="CL298">
            <v>1428915</v>
          </cell>
          <cell r="CM298">
            <v>18</v>
          </cell>
          <cell r="CN298">
            <v>0</v>
          </cell>
          <cell r="CO298">
            <v>19</v>
          </cell>
          <cell r="CP298">
            <v>1392832</v>
          </cell>
          <cell r="CQ298">
            <v>12</v>
          </cell>
          <cell r="CR298">
            <v>24419367</v>
          </cell>
          <cell r="CS298">
            <v>15</v>
          </cell>
          <cell r="CT298">
            <v>5966.2</v>
          </cell>
          <cell r="CU298">
            <v>13</v>
          </cell>
          <cell r="CV298">
            <v>5768</v>
          </cell>
          <cell r="CW298">
            <v>184</v>
          </cell>
          <cell r="CX298">
            <v>34413042</v>
          </cell>
          <cell r="CY298">
            <v>13</v>
          </cell>
          <cell r="CZ298">
            <v>5987.6</v>
          </cell>
          <cell r="DA298">
            <v>13</v>
          </cell>
          <cell r="DB298">
            <v>5883</v>
          </cell>
          <cell r="DC298">
            <v>185</v>
          </cell>
          <cell r="DD298">
            <v>35225051</v>
          </cell>
          <cell r="DE298">
            <v>13</v>
          </cell>
          <cell r="DF298">
            <v>812009</v>
          </cell>
          <cell r="DG298">
            <v>18</v>
          </cell>
          <cell r="DH298">
            <v>0</v>
          </cell>
          <cell r="DI298">
            <v>223</v>
          </cell>
          <cell r="DJ298" t="str">
            <v>No Guar</v>
          </cell>
          <cell r="DK298">
            <v>3900.1</v>
          </cell>
          <cell r="DL298">
            <v>4043</v>
          </cell>
          <cell r="DM298">
            <v>4145.3999999999996</v>
          </cell>
          <cell r="DN298">
            <v>4268.1000000000004</v>
          </cell>
          <cell r="DO298">
            <v>4381.5</v>
          </cell>
          <cell r="DP298">
            <v>4484.3999999999996</v>
          </cell>
          <cell r="DQ298">
            <v>4492.7</v>
          </cell>
          <cell r="DR298">
            <v>18</v>
          </cell>
          <cell r="DS298">
            <v>4681.3</v>
          </cell>
          <cell r="DT298">
            <v>16</v>
          </cell>
          <cell r="DU298">
            <v>4867.8</v>
          </cell>
          <cell r="DV298">
            <v>15</v>
          </cell>
          <cell r="DW298">
            <v>5067.2</v>
          </cell>
          <cell r="DX298">
            <v>14</v>
          </cell>
          <cell r="DY298">
            <v>5282.8</v>
          </cell>
          <cell r="DZ298">
            <v>14</v>
          </cell>
          <cell r="EA298">
            <v>5525.1</v>
          </cell>
          <cell r="EB298">
            <v>12</v>
          </cell>
          <cell r="EC298">
            <v>5775.1</v>
          </cell>
          <cell r="ED298">
            <v>12</v>
          </cell>
          <cell r="EE298">
            <v>5966.2</v>
          </cell>
          <cell r="EF298">
            <v>13</v>
          </cell>
          <cell r="EG298">
            <v>5987.6</v>
          </cell>
          <cell r="EH298">
            <v>13</v>
          </cell>
          <cell r="EI298">
            <v>4078.3230342708262</v>
          </cell>
          <cell r="EJ298">
            <v>211</v>
          </cell>
          <cell r="EK298">
            <v>3189.4017636448657</v>
          </cell>
          <cell r="EL298">
            <v>221</v>
          </cell>
          <cell r="EM298">
            <v>1082415</v>
          </cell>
          <cell r="EN298">
            <v>277.5351914053486</v>
          </cell>
          <cell r="EO298">
            <v>1216958</v>
          </cell>
          <cell r="EP298">
            <v>301.00371011625032</v>
          </cell>
          <cell r="EQ298">
            <v>1581713</v>
          </cell>
          <cell r="ER298">
            <v>381.55859506923338</v>
          </cell>
          <cell r="ES298">
            <v>2359082</v>
          </cell>
          <cell r="ET298">
            <v>552.7241629765</v>
          </cell>
          <cell r="EU298">
            <v>2628107</v>
          </cell>
          <cell r="EV298">
            <v>599.81901175396558</v>
          </cell>
          <cell r="EW298">
            <v>2415643</v>
          </cell>
          <cell r="EX298">
            <v>538.67696904825618</v>
          </cell>
          <cell r="EY298">
            <v>1827877</v>
          </cell>
          <cell r="EZ298">
            <v>406.85489794555616</v>
          </cell>
          <cell r="FA298">
            <v>1501430</v>
          </cell>
          <cell r="FB298">
            <v>334.19324682262339</v>
          </cell>
          <cell r="FC298">
            <v>1369599</v>
          </cell>
          <cell r="FD298">
            <v>292.5680900604533</v>
          </cell>
          <cell r="FE298">
            <v>803350</v>
          </cell>
          <cell r="FF298">
            <v>165.03348535272607</v>
          </cell>
          <cell r="FG298">
            <v>4555086</v>
          </cell>
          <cell r="FH298">
            <v>898.93550678875908</v>
          </cell>
          <cell r="FI298">
            <v>5710999</v>
          </cell>
          <cell r="FJ298">
            <v>1081.0553115771938</v>
          </cell>
          <cell r="FK298">
            <v>2714192</v>
          </cell>
          <cell r="FL298">
            <v>454.92809493479939</v>
          </cell>
          <cell r="FM298">
            <v>849100</v>
          </cell>
          <cell r="FN298">
            <v>141.80974012960118</v>
          </cell>
          <cell r="FO298">
            <v>4.9579216885501855E-2</v>
          </cell>
          <cell r="FP298">
            <v>5.341011195839257E-2</v>
          </cell>
          <cell r="FQ298">
            <v>6.5371443506737265E-2</v>
          </cell>
          <cell r="FR298">
            <v>8.7206510296054515E-2</v>
          </cell>
          <cell r="FS298">
            <v>9.1853001896365721E-2</v>
          </cell>
          <cell r="FT298">
            <v>7.7552279678925917E-2</v>
          </cell>
          <cell r="FU298">
            <v>5.5739341397805606E-2</v>
          </cell>
          <cell r="FV298">
            <v>4.6622320143492275E-2</v>
          </cell>
          <cell r="FW298">
            <v>3.9681362137920707E-2</v>
          </cell>
          <cell r="FX298">
            <v>2.1782663223486546E-2</v>
          </cell>
          <cell r="FY298">
            <v>0.11516521243939813</v>
          </cell>
          <cell r="FZ298">
            <v>0.12814363841806026</v>
          </cell>
          <cell r="GA298">
            <v>5.5065528212290389E-2</v>
          </cell>
          <cell r="GB298">
            <v>1.451945099826165E-2</v>
          </cell>
          <cell r="GC298">
            <v>20749616</v>
          </cell>
          <cell r="GD298">
            <v>21568203</v>
          </cell>
          <cell r="GE298">
            <v>22614066</v>
          </cell>
          <cell r="GF298">
            <v>24692591</v>
          </cell>
          <cell r="GG298">
            <v>25983990</v>
          </cell>
          <cell r="GH298">
            <v>28732932</v>
          </cell>
          <cell r="GI298">
            <v>30965424</v>
          </cell>
          <cell r="GJ298">
            <v>32204103</v>
          </cell>
          <cell r="GK298">
            <v>34514919</v>
          </cell>
          <cell r="GL298">
            <v>36880247</v>
          </cell>
          <cell r="GM298">
            <v>39552621</v>
          </cell>
          <cell r="GN298">
            <v>44567167.520000003</v>
          </cell>
          <cell r="GO298">
            <v>52156097</v>
          </cell>
          <cell r="GP298">
            <v>58480172.569999993</v>
          </cell>
          <cell r="GQ298">
            <v>5.9537431401234638E-2</v>
          </cell>
          <cell r="GR298">
            <v>3.9978746600037467E-2</v>
          </cell>
          <cell r="GS298">
            <v>-7.7693359249249739E-3</v>
          </cell>
          <cell r="GT298">
            <v>3.4709504742431565E-3</v>
          </cell>
          <cell r="GU298">
            <v>-1.4595614421359787E-3</v>
          </cell>
          <cell r="GV298">
            <v>-5.3432152074090978E-3</v>
          </cell>
          <cell r="GW298">
            <v>-5.4659906964416916E-2</v>
          </cell>
          <cell r="GX298">
            <v>-0.11040943227220024</v>
          </cell>
          <cell r="GY298">
            <v>-0.13726617210329994</v>
          </cell>
          <cell r="GZ298">
            <v>14.275706554419724</v>
          </cell>
          <cell r="HA298">
            <v>14.0506075768406</v>
          </cell>
          <cell r="HB298">
            <v>14.043916586106892</v>
          </cell>
          <cell r="HC298">
            <v>14.550370573702992</v>
          </cell>
          <cell r="HD298">
            <v>14.445660672400313</v>
          </cell>
          <cell r="HE298">
            <v>13.661263800798686</v>
          </cell>
          <cell r="HF298">
            <v>13.393016014234874</v>
          </cell>
          <cell r="HG298">
            <v>14.516301703163016</v>
          </cell>
          <cell r="HH298">
            <v>6101</v>
          </cell>
          <cell r="HI298" t="str">
            <v>Y</v>
          </cell>
        </row>
        <row r="299">
          <cell r="A299">
            <v>294</v>
          </cell>
          <cell r="B299">
            <v>6094</v>
          </cell>
          <cell r="C299" t="str">
            <v>Southeast Warren</v>
          </cell>
          <cell r="D299">
            <v>14.914713245772029</v>
          </cell>
          <cell r="E299">
            <v>28</v>
          </cell>
          <cell r="F299">
            <v>5.4</v>
          </cell>
          <cell r="G299">
            <v>1</v>
          </cell>
          <cell r="H299">
            <v>5.3102423144524638</v>
          </cell>
          <cell r="I299">
            <v>74</v>
          </cell>
          <cell r="J299">
            <v>0.87075013149573888</v>
          </cell>
          <cell r="K299">
            <v>81</v>
          </cell>
          <cell r="L299">
            <v>3.3337191788569953</v>
          </cell>
          <cell r="M299">
            <v>31</v>
          </cell>
          <cell r="N299">
            <v>0</v>
          </cell>
          <cell r="O299">
            <v>6</v>
          </cell>
          <cell r="P299">
            <v>0.1462853293704158</v>
          </cell>
          <cell r="Q299">
            <v>237</v>
          </cell>
          <cell r="R299">
            <v>0</v>
          </cell>
          <cell r="S299">
            <v>8</v>
          </cell>
          <cell r="T299">
            <v>15.060998575142445</v>
          </cell>
          <cell r="U299">
            <v>42</v>
          </cell>
          <cell r="V299">
            <v>0.8659</v>
          </cell>
          <cell r="W299">
            <v>169</v>
          </cell>
          <cell r="X299">
            <v>0</v>
          </cell>
          <cell r="Y299">
            <v>1</v>
          </cell>
          <cell r="Z299">
            <v>0</v>
          </cell>
          <cell r="AA299">
            <v>249</v>
          </cell>
          <cell r="AB299">
            <v>0.33</v>
          </cell>
          <cell r="AC299">
            <v>1</v>
          </cell>
          <cell r="AD299">
            <v>0.33</v>
          </cell>
          <cell r="AE299">
            <v>244</v>
          </cell>
          <cell r="AF299">
            <v>0</v>
          </cell>
          <cell r="AG299">
            <v>19</v>
          </cell>
          <cell r="AH299">
            <v>2.7004800000000002</v>
          </cell>
          <cell r="AI299">
            <v>23</v>
          </cell>
          <cell r="AJ299">
            <v>3.8963800000000002</v>
          </cell>
          <cell r="AK299">
            <v>53</v>
          </cell>
          <cell r="AL299">
            <v>18.957380000000001</v>
          </cell>
          <cell r="AM299">
            <v>25</v>
          </cell>
          <cell r="AN299">
            <v>2189324</v>
          </cell>
          <cell r="AO299">
            <v>238</v>
          </cell>
          <cell r="AP299">
            <v>115486632</v>
          </cell>
          <cell r="AQ299">
            <v>277</v>
          </cell>
          <cell r="AR299">
            <v>0.1</v>
          </cell>
          <cell r="AS299">
            <v>7.0890060563809337E-2</v>
          </cell>
          <cell r="AT299">
            <v>0</v>
          </cell>
          <cell r="AU299">
            <v>0.1</v>
          </cell>
          <cell r="AV299">
            <v>209538</v>
          </cell>
          <cell r="AW299">
            <v>136</v>
          </cell>
          <cell r="AX299">
            <v>0</v>
          </cell>
          <cell r="AY299">
            <v>89</v>
          </cell>
          <cell r="AZ299">
            <v>0</v>
          </cell>
          <cell r="BA299">
            <v>2012</v>
          </cell>
          <cell r="BB299">
            <v>0</v>
          </cell>
          <cell r="BC299">
            <v>267</v>
          </cell>
          <cell r="BD299">
            <v>115486632</v>
          </cell>
          <cell r="BE299">
            <v>282</v>
          </cell>
          <cell r="BF299">
            <v>569.20000000000005</v>
          </cell>
          <cell r="BG299">
            <v>208</v>
          </cell>
          <cell r="BH299">
            <v>202892.88826423048</v>
          </cell>
          <cell r="BI299">
            <v>309</v>
          </cell>
          <cell r="BJ299">
            <v>0</v>
          </cell>
          <cell r="BK299">
            <v>267</v>
          </cell>
          <cell r="BL299">
            <v>202892.88826423048</v>
          </cell>
          <cell r="BM299">
            <v>323</v>
          </cell>
          <cell r="BN299">
            <v>0</v>
          </cell>
          <cell r="BO299">
            <v>267</v>
          </cell>
          <cell r="BP299">
            <v>623628</v>
          </cell>
          <cell r="BQ299">
            <v>279</v>
          </cell>
          <cell r="BR299">
            <v>613262</v>
          </cell>
          <cell r="BS299">
            <v>239</v>
          </cell>
          <cell r="BT299">
            <v>100560</v>
          </cell>
          <cell r="BU299">
            <v>139</v>
          </cell>
          <cell r="BV299">
            <v>385000</v>
          </cell>
          <cell r="BW299">
            <v>144</v>
          </cell>
          <cell r="BX299">
            <v>0</v>
          </cell>
          <cell r="BY299">
            <v>6</v>
          </cell>
          <cell r="BZ299">
            <v>1722450</v>
          </cell>
          <cell r="CA299">
            <v>244</v>
          </cell>
          <cell r="CB299">
            <v>16894</v>
          </cell>
          <cell r="CC299">
            <v>266</v>
          </cell>
          <cell r="CD299">
            <v>100000</v>
          </cell>
          <cell r="CE299">
            <v>248</v>
          </cell>
          <cell r="CF299">
            <v>0</v>
          </cell>
          <cell r="CG299">
            <v>2</v>
          </cell>
          <cell r="CH299">
            <v>0</v>
          </cell>
          <cell r="CI299">
            <v>249</v>
          </cell>
          <cell r="CJ299">
            <v>38111</v>
          </cell>
          <cell r="CK299">
            <v>263</v>
          </cell>
          <cell r="CL299">
            <v>38111</v>
          </cell>
          <cell r="CM299">
            <v>317</v>
          </cell>
          <cell r="CN299">
            <v>0</v>
          </cell>
          <cell r="CO299">
            <v>19</v>
          </cell>
          <cell r="CP299">
            <v>311869</v>
          </cell>
          <cell r="CQ299">
            <v>89</v>
          </cell>
          <cell r="CR299">
            <v>2189324</v>
          </cell>
          <cell r="CS299">
            <v>238</v>
          </cell>
          <cell r="CT299">
            <v>569.20000000000005</v>
          </cell>
          <cell r="CU299">
            <v>208</v>
          </cell>
          <cell r="CV299">
            <v>5768</v>
          </cell>
          <cell r="CW299">
            <v>184</v>
          </cell>
          <cell r="CX299">
            <v>3283146</v>
          </cell>
          <cell r="CY299">
            <v>212</v>
          </cell>
          <cell r="CZ299">
            <v>572.5</v>
          </cell>
          <cell r="DA299">
            <v>204</v>
          </cell>
          <cell r="DB299">
            <v>5883</v>
          </cell>
          <cell r="DC299">
            <v>185</v>
          </cell>
          <cell r="DD299">
            <v>3368018</v>
          </cell>
          <cell r="DE299">
            <v>207</v>
          </cell>
          <cell r="DF299">
            <v>84872</v>
          </cell>
          <cell r="DG299">
            <v>127</v>
          </cell>
          <cell r="DH299">
            <v>0</v>
          </cell>
          <cell r="DI299">
            <v>223</v>
          </cell>
          <cell r="DJ299" t="str">
            <v>No Guar</v>
          </cell>
          <cell r="DK299">
            <v>698.6</v>
          </cell>
          <cell r="DL299">
            <v>696.1</v>
          </cell>
          <cell r="DM299">
            <v>679.2</v>
          </cell>
          <cell r="DN299">
            <v>643.20000000000005</v>
          </cell>
          <cell r="DO299">
            <v>634.20000000000005</v>
          </cell>
          <cell r="DP299">
            <v>606</v>
          </cell>
          <cell r="DQ299">
            <v>605.79999999999995</v>
          </cell>
          <cell r="DR299">
            <v>213</v>
          </cell>
          <cell r="DS299">
            <v>596.9</v>
          </cell>
          <cell r="DT299">
            <v>214</v>
          </cell>
          <cell r="DU299">
            <v>592.1</v>
          </cell>
          <cell r="DV299">
            <v>213</v>
          </cell>
          <cell r="DW299">
            <v>577.20000000000005</v>
          </cell>
          <cell r="DX299">
            <v>213</v>
          </cell>
          <cell r="DY299">
            <v>582</v>
          </cell>
          <cell r="DZ299">
            <v>214</v>
          </cell>
          <cell r="EA299">
            <v>584.4</v>
          </cell>
          <cell r="EB299">
            <v>211</v>
          </cell>
          <cell r="EC299">
            <v>575.6</v>
          </cell>
          <cell r="ED299">
            <v>211</v>
          </cell>
          <cell r="EE299">
            <v>569.20000000000005</v>
          </cell>
          <cell r="EF299">
            <v>208</v>
          </cell>
          <cell r="EG299">
            <v>572.5</v>
          </cell>
          <cell r="EH299">
            <v>204</v>
          </cell>
          <cell r="EI299">
            <v>3824.1467248908298</v>
          </cell>
          <cell r="EJ299">
            <v>242</v>
          </cell>
          <cell r="EK299">
            <v>3008.6462882096071</v>
          </cell>
          <cell r="EL299">
            <v>255</v>
          </cell>
          <cell r="EM299">
            <v>332083</v>
          </cell>
          <cell r="EN299">
            <v>475.35499570569709</v>
          </cell>
          <cell r="EO299">
            <v>261545</v>
          </cell>
          <cell r="EP299">
            <v>375.72906191639129</v>
          </cell>
          <cell r="EQ299">
            <v>623151</v>
          </cell>
          <cell r="ER299">
            <v>917.47791519434622</v>
          </cell>
          <cell r="ES299">
            <v>841683</v>
          </cell>
          <cell r="ET299">
            <v>1308.5867537313432</v>
          </cell>
          <cell r="EU299">
            <v>930227</v>
          </cell>
          <cell r="EV299">
            <v>1466.772311573636</v>
          </cell>
          <cell r="EW299">
            <v>893717</v>
          </cell>
          <cell r="EX299">
            <v>1474.7805280528053</v>
          </cell>
          <cell r="EY299">
            <v>706808</v>
          </cell>
          <cell r="EZ299">
            <v>1166.7348960052823</v>
          </cell>
          <cell r="FA299">
            <v>579012</v>
          </cell>
          <cell r="FB299">
            <v>955.7807857378674</v>
          </cell>
          <cell r="FC299">
            <v>688516</v>
          </cell>
          <cell r="FD299">
            <v>1153.4863461216285</v>
          </cell>
          <cell r="FE299">
            <v>810994</v>
          </cell>
          <cell r="FF299">
            <v>1369.6909305860495</v>
          </cell>
          <cell r="FG299">
            <v>726233</v>
          </cell>
          <cell r="FH299">
            <v>1258.1999306999305</v>
          </cell>
          <cell r="FI299">
            <v>636198</v>
          </cell>
          <cell r="FJ299">
            <v>1093.1237113402062</v>
          </cell>
          <cell r="FK299">
            <v>568777</v>
          </cell>
          <cell r="FL299">
            <v>999.25685172171461</v>
          </cell>
          <cell r="FM299">
            <v>871670</v>
          </cell>
          <cell r="FN299">
            <v>1522.5676855895197</v>
          </cell>
          <cell r="FO299">
            <v>8.1537981800949733E-2</v>
          </cell>
          <cell r="FP299">
            <v>6.6731558213585895E-2</v>
          </cell>
          <cell r="FQ299">
            <v>0.14701267376261484</v>
          </cell>
          <cell r="FR299">
            <v>0.16338720930097125</v>
          </cell>
          <cell r="FS299">
            <v>0.19205673747151078</v>
          </cell>
          <cell r="FT299">
            <v>0.17623886942657888</v>
          </cell>
          <cell r="FU299">
            <v>0.13707222623875587</v>
          </cell>
          <cell r="FV299">
            <v>0.12923224025360242</v>
          </cell>
          <cell r="FW299">
            <v>0.15989837341730997</v>
          </cell>
          <cell r="FX299">
            <v>0.18323262242616697</v>
          </cell>
          <cell r="FY299">
            <v>0.13512058247683639</v>
          </cell>
          <cell r="FZ299">
            <v>0.12632165188353203</v>
          </cell>
          <cell r="GA299">
            <v>0.10835556541107817</v>
          </cell>
          <cell r="GB299">
            <v>0.16592956404126211</v>
          </cell>
          <cell r="GC299">
            <v>3740657</v>
          </cell>
          <cell r="GD299">
            <v>3657815</v>
          </cell>
          <cell r="GE299">
            <v>3615606</v>
          </cell>
          <cell r="GF299">
            <v>4309779</v>
          </cell>
          <cell r="GG299">
            <v>3913274</v>
          </cell>
          <cell r="GH299">
            <v>4177338</v>
          </cell>
          <cell r="GI299">
            <v>4449656</v>
          </cell>
          <cell r="GJ299">
            <v>4480399</v>
          </cell>
          <cell r="GK299">
            <v>4305960</v>
          </cell>
          <cell r="GL299">
            <v>4426035</v>
          </cell>
          <cell r="GM299">
            <v>5374703</v>
          </cell>
          <cell r="GN299">
            <v>5036333.76</v>
          </cell>
          <cell r="GO299">
            <v>5316593</v>
          </cell>
          <cell r="GP299">
            <v>5253253.1200000001</v>
          </cell>
          <cell r="GQ299">
            <v>0.11801896893169683</v>
          </cell>
          <cell r="GR299">
            <v>3.5135926735487044E-2</v>
          </cell>
          <cell r="GS299">
            <v>1.9012723989924169E-3</v>
          </cell>
          <cell r="GT299">
            <v>1.0043542507940231E-2</v>
          </cell>
          <cell r="GU299">
            <v>5.1561612593072917E-2</v>
          </cell>
          <cell r="GV299">
            <v>4.9277407123352386E-2</v>
          </cell>
          <cell r="GW299">
            <v>2.8402620514577152E-2</v>
          </cell>
          <cell r="GX299">
            <v>3.4643460904020878E-3</v>
          </cell>
          <cell r="GY299">
            <v>2.7942085160040601E-2</v>
          </cell>
          <cell r="GZ299">
            <v>11.493333333333332</v>
          </cell>
          <cell r="HA299">
            <v>11.677083333333334</v>
          </cell>
          <cell r="HB299">
            <v>11.07</v>
          </cell>
          <cell r="HC299">
            <v>11.40618556701031</v>
          </cell>
          <cell r="HD299">
            <v>11.159777914867366</v>
          </cell>
          <cell r="HE299">
            <v>11.309473684210527</v>
          </cell>
          <cell r="HF299">
            <v>12.23518209950012</v>
          </cell>
          <cell r="HG299">
            <v>13.552380952380954</v>
          </cell>
          <cell r="HH299">
            <v>6094</v>
          </cell>
          <cell r="HI299" t="str">
            <v>Y</v>
          </cell>
        </row>
        <row r="300">
          <cell r="A300">
            <v>295</v>
          </cell>
          <cell r="B300">
            <v>6096</v>
          </cell>
          <cell r="C300" t="str">
            <v>Southeast Webster Grand</v>
          </cell>
          <cell r="D300">
            <v>12.480368288760394</v>
          </cell>
          <cell r="E300">
            <v>163</v>
          </cell>
          <cell r="F300">
            <v>5.4</v>
          </cell>
          <cell r="G300">
            <v>1</v>
          </cell>
          <cell r="H300">
            <v>3.9406278395641605</v>
          </cell>
          <cell r="I300">
            <v>252</v>
          </cell>
          <cell r="J300">
            <v>0.36388008701123981</v>
          </cell>
          <cell r="K300">
            <v>187</v>
          </cell>
          <cell r="L300">
            <v>2.7758612979026029</v>
          </cell>
          <cell r="M300">
            <v>68</v>
          </cell>
          <cell r="N300">
            <v>0</v>
          </cell>
          <cell r="O300">
            <v>6</v>
          </cell>
          <cell r="P300">
            <v>0.17123531293679911</v>
          </cell>
          <cell r="Q300">
            <v>224</v>
          </cell>
          <cell r="R300">
            <v>0</v>
          </cell>
          <cell r="S300">
            <v>8</v>
          </cell>
          <cell r="T300">
            <v>12.651603601697193</v>
          </cell>
          <cell r="U300">
            <v>186</v>
          </cell>
          <cell r="V300">
            <v>0.75705</v>
          </cell>
          <cell r="W300">
            <v>214</v>
          </cell>
          <cell r="X300">
            <v>0</v>
          </cell>
          <cell r="Y300">
            <v>1</v>
          </cell>
          <cell r="Z300">
            <v>0.52</v>
          </cell>
          <cell r="AA300">
            <v>178</v>
          </cell>
          <cell r="AB300">
            <v>0.33</v>
          </cell>
          <cell r="AC300">
            <v>1</v>
          </cell>
          <cell r="AD300">
            <v>0.85000000000000009</v>
          </cell>
          <cell r="AE300">
            <v>169</v>
          </cell>
          <cell r="AF300">
            <v>0</v>
          </cell>
          <cell r="AG300">
            <v>19</v>
          </cell>
          <cell r="AH300">
            <v>0</v>
          </cell>
          <cell r="AI300">
            <v>184</v>
          </cell>
          <cell r="AJ300">
            <v>1.6070500000000001</v>
          </cell>
          <cell r="AK300">
            <v>262</v>
          </cell>
          <cell r="AL300">
            <v>14.258649999999999</v>
          </cell>
          <cell r="AM300">
            <v>224</v>
          </cell>
          <cell r="AN300">
            <v>2825319</v>
          </cell>
          <cell r="AO300">
            <v>170</v>
          </cell>
          <cell r="AP300">
            <v>198136701</v>
          </cell>
          <cell r="AQ300">
            <v>167</v>
          </cell>
          <cell r="AR300">
            <v>0.06</v>
          </cell>
          <cell r="AS300">
            <v>5.0726756898998242E-2</v>
          </cell>
          <cell r="AT300">
            <v>0</v>
          </cell>
          <cell r="AU300">
            <v>0.06</v>
          </cell>
          <cell r="AV300">
            <v>130680</v>
          </cell>
          <cell r="AW300">
            <v>194</v>
          </cell>
          <cell r="AX300">
            <v>0</v>
          </cell>
          <cell r="AY300">
            <v>89</v>
          </cell>
          <cell r="AZ300">
            <v>2016</v>
          </cell>
          <cell r="BA300">
            <v>2011</v>
          </cell>
          <cell r="BB300">
            <v>182963</v>
          </cell>
          <cell r="BC300">
            <v>259</v>
          </cell>
          <cell r="BD300">
            <v>198319664</v>
          </cell>
          <cell r="BE300">
            <v>175</v>
          </cell>
          <cell r="BF300">
            <v>564.20000000000005</v>
          </cell>
          <cell r="BG300">
            <v>209</v>
          </cell>
          <cell r="BH300">
            <v>351181.67493796523</v>
          </cell>
          <cell r="BI300">
            <v>86</v>
          </cell>
          <cell r="BJ300">
            <v>324.28748670684149</v>
          </cell>
          <cell r="BK300">
            <v>260</v>
          </cell>
          <cell r="BL300">
            <v>351505.96242467209</v>
          </cell>
          <cell r="BM300">
            <v>104</v>
          </cell>
          <cell r="BN300">
            <v>9.2256610519469214E-4</v>
          </cell>
          <cell r="BO300">
            <v>260</v>
          </cell>
          <cell r="BP300">
            <v>1069938</v>
          </cell>
          <cell r="BQ300">
            <v>168</v>
          </cell>
          <cell r="BR300">
            <v>780783</v>
          </cell>
          <cell r="BS300">
            <v>185</v>
          </cell>
          <cell r="BT300">
            <v>72098</v>
          </cell>
          <cell r="BU300">
            <v>181</v>
          </cell>
          <cell r="BV300">
            <v>550000</v>
          </cell>
          <cell r="BW300">
            <v>81</v>
          </cell>
          <cell r="BX300">
            <v>0</v>
          </cell>
          <cell r="BY300">
            <v>6</v>
          </cell>
          <cell r="BZ300">
            <v>2472819</v>
          </cell>
          <cell r="CA300">
            <v>158</v>
          </cell>
          <cell r="CB300">
            <v>33928</v>
          </cell>
          <cell r="CC300">
            <v>216</v>
          </cell>
          <cell r="CD300">
            <v>150000</v>
          </cell>
          <cell r="CE300">
            <v>185</v>
          </cell>
          <cell r="CF300">
            <v>0</v>
          </cell>
          <cell r="CG300">
            <v>2</v>
          </cell>
          <cell r="CH300">
            <v>103126</v>
          </cell>
          <cell r="CI300">
            <v>143</v>
          </cell>
          <cell r="CJ300">
            <v>65446</v>
          </cell>
          <cell r="CK300">
            <v>164</v>
          </cell>
          <cell r="CL300">
            <v>168572</v>
          </cell>
          <cell r="CM300">
            <v>145</v>
          </cell>
          <cell r="CN300">
            <v>0</v>
          </cell>
          <cell r="CO300">
            <v>19</v>
          </cell>
          <cell r="CP300">
            <v>0</v>
          </cell>
          <cell r="CQ300">
            <v>185</v>
          </cell>
          <cell r="CR300">
            <v>2825319</v>
          </cell>
          <cell r="CS300">
            <v>170</v>
          </cell>
          <cell r="CT300">
            <v>564.20000000000005</v>
          </cell>
          <cell r="CU300">
            <v>209</v>
          </cell>
          <cell r="CV300">
            <v>5897</v>
          </cell>
          <cell r="CW300">
            <v>26</v>
          </cell>
          <cell r="CX300">
            <v>3407526</v>
          </cell>
          <cell r="CY300">
            <v>204</v>
          </cell>
          <cell r="CZ300">
            <v>553.4</v>
          </cell>
          <cell r="DA300">
            <v>209</v>
          </cell>
          <cell r="DB300">
            <v>6012</v>
          </cell>
          <cell r="DC300">
            <v>26</v>
          </cell>
          <cell r="DD300">
            <v>3364564</v>
          </cell>
          <cell r="DE300">
            <v>208</v>
          </cell>
          <cell r="DF300">
            <v>-42962</v>
          </cell>
          <cell r="DG300">
            <v>316</v>
          </cell>
          <cell r="DH300">
            <v>37523</v>
          </cell>
          <cell r="DI300">
            <v>169</v>
          </cell>
          <cell r="DJ300" t="str">
            <v>Scale down</v>
          </cell>
          <cell r="DK300">
            <v>575</v>
          </cell>
          <cell r="DL300">
            <v>580</v>
          </cell>
          <cell r="DM300">
            <v>583.29999999999995</v>
          </cell>
          <cell r="DN300">
            <v>557.4</v>
          </cell>
          <cell r="DO300">
            <v>553.29999999999995</v>
          </cell>
          <cell r="DP300">
            <v>542.20000000000005</v>
          </cell>
          <cell r="DQ300">
            <v>524.1</v>
          </cell>
          <cell r="DR300">
            <v>250</v>
          </cell>
          <cell r="DS300">
            <v>508</v>
          </cell>
          <cell r="DT300">
            <v>252</v>
          </cell>
          <cell r="DU300">
            <v>490.6</v>
          </cell>
          <cell r="DV300">
            <v>256</v>
          </cell>
          <cell r="DW300">
            <v>470.6</v>
          </cell>
          <cell r="DX300">
            <v>264</v>
          </cell>
          <cell r="DY300">
            <v>623.79999999999995</v>
          </cell>
          <cell r="DZ300">
            <v>197</v>
          </cell>
          <cell r="EA300">
            <v>619.5</v>
          </cell>
          <cell r="EB300">
            <v>199</v>
          </cell>
          <cell r="EC300">
            <v>594.5</v>
          </cell>
          <cell r="ED300">
            <v>204</v>
          </cell>
          <cell r="EE300">
            <v>564.20000000000005</v>
          </cell>
          <cell r="EF300">
            <v>209</v>
          </cell>
          <cell r="EG300">
            <v>553.4</v>
          </cell>
          <cell r="EH300">
            <v>209</v>
          </cell>
          <cell r="EI300">
            <v>5105.3830863751355</v>
          </cell>
          <cell r="EJ300">
            <v>89</v>
          </cell>
          <cell r="EK300">
            <v>4468.4116371521504</v>
          </cell>
          <cell r="EL300">
            <v>60</v>
          </cell>
          <cell r="EM300">
            <v>1033147</v>
          </cell>
          <cell r="EN300">
            <v>1796.7773913043479</v>
          </cell>
          <cell r="EO300">
            <v>976195</v>
          </cell>
          <cell r="EP300">
            <v>1683.094827586207</v>
          </cell>
          <cell r="EQ300">
            <v>871385</v>
          </cell>
          <cell r="ER300">
            <v>1493.888222184125</v>
          </cell>
          <cell r="ES300">
            <v>929877</v>
          </cell>
          <cell r="ET300">
            <v>1668.2400430570506</v>
          </cell>
          <cell r="EU300">
            <v>946958</v>
          </cell>
          <cell r="EV300">
            <v>1711.4729803000182</v>
          </cell>
          <cell r="EW300">
            <v>776252</v>
          </cell>
          <cell r="EX300">
            <v>1431.6709701217262</v>
          </cell>
          <cell r="EY300">
            <v>692613</v>
          </cell>
          <cell r="EZ300">
            <v>1321.5283342873497</v>
          </cell>
          <cell r="FA300">
            <v>709137</v>
          </cell>
          <cell r="FB300">
            <v>1353.0566685746994</v>
          </cell>
          <cell r="FC300">
            <v>694931</v>
          </cell>
          <cell r="FD300">
            <v>1367.974409448819</v>
          </cell>
          <cell r="FE300">
            <v>1875559</v>
          </cell>
          <cell r="FF300">
            <v>3822.9902160619649</v>
          </cell>
          <cell r="FG300">
            <v>2185161</v>
          </cell>
          <cell r="FH300">
            <v>4643.3510412239693</v>
          </cell>
          <cell r="FI300">
            <v>1709181</v>
          </cell>
          <cell r="FJ300">
            <v>2739.9503045848032</v>
          </cell>
          <cell r="FK300">
            <v>1324018</v>
          </cell>
          <cell r="FL300">
            <v>2346.7174760723146</v>
          </cell>
          <cell r="FM300">
            <v>1095410</v>
          </cell>
          <cell r="FN300">
            <v>1979.4181423924829</v>
          </cell>
          <cell r="FO300">
            <v>0.2619193752958216</v>
          </cell>
          <cell r="FP300">
            <v>0.23817703119422654</v>
          </cell>
          <cell r="FQ300">
            <v>0.20078208202206752</v>
          </cell>
          <cell r="FR300">
            <v>0.20698168103376319</v>
          </cell>
          <cell r="FS300">
            <v>0.19626650152191008</v>
          </cell>
          <cell r="FT300">
            <v>0.15628072758079467</v>
          </cell>
          <cell r="FU300">
            <v>0.14508788482341339</v>
          </cell>
          <cell r="FV300">
            <v>0.17260938375506957</v>
          </cell>
          <cell r="FW300">
            <v>0.17031324327974021</v>
          </cell>
          <cell r="FX300">
            <v>0.32627201201297323</v>
          </cell>
          <cell r="FY300">
            <v>0.37367206561642624</v>
          </cell>
          <cell r="FZ300">
            <v>0.27755883517804453</v>
          </cell>
          <cell r="GA300">
            <v>0.22490618702733609</v>
          </cell>
          <cell r="GB300">
            <v>0.17602336170242461</v>
          </cell>
          <cell r="GC300">
            <v>2911376</v>
          </cell>
          <cell r="GD300">
            <v>3122416</v>
          </cell>
          <cell r="GE300">
            <v>3468569</v>
          </cell>
          <cell r="GF300">
            <v>3562680</v>
          </cell>
          <cell r="GG300">
            <v>3877900</v>
          </cell>
          <cell r="GH300">
            <v>4190784</v>
          </cell>
          <cell r="GI300">
            <v>4081135</v>
          </cell>
          <cell r="GJ300">
            <v>4108334</v>
          </cell>
          <cell r="GK300">
            <v>4080311</v>
          </cell>
          <cell r="GL300">
            <v>5748452</v>
          </cell>
          <cell r="GM300">
            <v>5847804</v>
          </cell>
          <cell r="GN300">
            <v>6157905.2199999997</v>
          </cell>
          <cell r="GO300">
            <v>6272142</v>
          </cell>
          <cell r="GP300">
            <v>6223094.4199999981</v>
          </cell>
          <cell r="GQ300">
            <v>0.15822386130947996</v>
          </cell>
          <cell r="GR300">
            <v>0.13840276466930934</v>
          </cell>
          <cell r="GS300">
            <v>0.10678413910180991</v>
          </cell>
          <cell r="GT300">
            <v>0.11295916255984551</v>
          </cell>
          <cell r="GU300">
            <v>5.1619303452932135E-2</v>
          </cell>
          <cell r="GV300">
            <v>0.19832210261871749</v>
          </cell>
          <cell r="GW300">
            <v>8.9617744780080652E-2</v>
          </cell>
          <cell r="GX300">
            <v>1.3290777032227294E-2</v>
          </cell>
          <cell r="GY300">
            <v>-1.9330349270335685E-2</v>
          </cell>
          <cell r="GZ300">
            <v>11.781376518218623</v>
          </cell>
          <cell r="HA300">
            <v>10.556701030927835</v>
          </cell>
          <cell r="HB300">
            <v>10.43010752688172</v>
          </cell>
          <cell r="HC300">
            <v>10.373665480427047</v>
          </cell>
          <cell r="HD300">
            <v>10.243055555555555</v>
          </cell>
          <cell r="HE300">
            <v>10.300452488687784</v>
          </cell>
          <cell r="HF300">
            <v>10.492403441332602</v>
          </cell>
          <cell r="HG300">
            <v>10.85</v>
          </cell>
          <cell r="HH300">
            <v>6096</v>
          </cell>
          <cell r="HI300" t="str">
            <v>Y</v>
          </cell>
        </row>
        <row r="301">
          <cell r="A301">
            <v>296</v>
          </cell>
          <cell r="B301">
            <v>3411</v>
          </cell>
          <cell r="C301" t="str">
            <v>Southern Cal</v>
          </cell>
          <cell r="D301">
            <v>11.287295032042902</v>
          </cell>
          <cell r="E301">
            <v>244</v>
          </cell>
          <cell r="F301">
            <v>5.4</v>
          </cell>
          <cell r="G301">
            <v>1</v>
          </cell>
          <cell r="H301">
            <v>3.6550618301233868</v>
          </cell>
          <cell r="I301">
            <v>285</v>
          </cell>
          <cell r="J301">
            <v>0.1190364631213235</v>
          </cell>
          <cell r="K301">
            <v>257</v>
          </cell>
          <cell r="L301">
            <v>2.1131983511685335</v>
          </cell>
          <cell r="M301">
            <v>129</v>
          </cell>
          <cell r="N301">
            <v>0</v>
          </cell>
          <cell r="O301">
            <v>6</v>
          </cell>
          <cell r="P301">
            <v>1.3270832815379612</v>
          </cell>
          <cell r="Q301">
            <v>43</v>
          </cell>
          <cell r="R301">
            <v>0</v>
          </cell>
          <cell r="S301">
            <v>8</v>
          </cell>
          <cell r="T301">
            <v>12.614378313580863</v>
          </cell>
          <cell r="U301">
            <v>189</v>
          </cell>
          <cell r="V301">
            <v>0.79244999999999999</v>
          </cell>
          <cell r="W301">
            <v>201</v>
          </cell>
          <cell r="X301">
            <v>0</v>
          </cell>
          <cell r="Y301">
            <v>1</v>
          </cell>
          <cell r="Z301">
            <v>0</v>
          </cell>
          <cell r="AA301">
            <v>249</v>
          </cell>
          <cell r="AB301">
            <v>0</v>
          </cell>
          <cell r="AC301">
            <v>329</v>
          </cell>
          <cell r="AD301">
            <v>0</v>
          </cell>
          <cell r="AE301">
            <v>350</v>
          </cell>
          <cell r="AF301">
            <v>0</v>
          </cell>
          <cell r="AG301">
            <v>19</v>
          </cell>
          <cell r="AH301">
            <v>0</v>
          </cell>
          <cell r="AI301">
            <v>184</v>
          </cell>
          <cell r="AJ301">
            <v>0.79244999999999999</v>
          </cell>
          <cell r="AK301">
            <v>345</v>
          </cell>
          <cell r="AL301">
            <v>13.406829999999999</v>
          </cell>
          <cell r="AM301">
            <v>278</v>
          </cell>
          <cell r="AN301">
            <v>2537732</v>
          </cell>
          <cell r="AO301">
            <v>198</v>
          </cell>
          <cell r="AP301">
            <v>189286538</v>
          </cell>
          <cell r="AQ301">
            <v>175</v>
          </cell>
          <cell r="AR301">
            <v>0</v>
          </cell>
          <cell r="AS301">
            <v>8.4473397410646286E-2</v>
          </cell>
          <cell r="AT301">
            <v>0</v>
          </cell>
          <cell r="AU301">
            <v>0</v>
          </cell>
          <cell r="AV301">
            <v>0</v>
          </cell>
          <cell r="AW301">
            <v>284</v>
          </cell>
          <cell r="AX301">
            <v>0</v>
          </cell>
          <cell r="AY301">
            <v>89</v>
          </cell>
          <cell r="AZ301">
            <v>0</v>
          </cell>
          <cell r="BA301">
            <v>2020</v>
          </cell>
          <cell r="BB301">
            <v>0</v>
          </cell>
          <cell r="BC301">
            <v>267</v>
          </cell>
          <cell r="BD301">
            <v>189286538</v>
          </cell>
          <cell r="BE301">
            <v>182</v>
          </cell>
          <cell r="BF301">
            <v>512.5</v>
          </cell>
          <cell r="BG301">
            <v>233</v>
          </cell>
          <cell r="BH301">
            <v>369339.58634146344</v>
          </cell>
          <cell r="BI301">
            <v>69</v>
          </cell>
          <cell r="BJ301">
            <v>0</v>
          </cell>
          <cell r="BK301">
            <v>267</v>
          </cell>
          <cell r="BL301">
            <v>369339.58634146344</v>
          </cell>
          <cell r="BM301">
            <v>85</v>
          </cell>
          <cell r="BN301">
            <v>0</v>
          </cell>
          <cell r="BO301">
            <v>267</v>
          </cell>
          <cell r="BP301">
            <v>1022147</v>
          </cell>
          <cell r="BQ301">
            <v>177</v>
          </cell>
          <cell r="BR301">
            <v>691854</v>
          </cell>
          <cell r="BS301">
            <v>214</v>
          </cell>
          <cell r="BT301">
            <v>22532</v>
          </cell>
          <cell r="BU301">
            <v>258</v>
          </cell>
          <cell r="BV301">
            <v>400000</v>
          </cell>
          <cell r="BW301">
            <v>132</v>
          </cell>
          <cell r="BX301">
            <v>0</v>
          </cell>
          <cell r="BY301">
            <v>6</v>
          </cell>
          <cell r="BZ301">
            <v>2136533</v>
          </cell>
          <cell r="CA301">
            <v>184</v>
          </cell>
          <cell r="CB301">
            <v>251199</v>
          </cell>
          <cell r="CC301">
            <v>55</v>
          </cell>
          <cell r="CD301">
            <v>150000</v>
          </cell>
          <cell r="CE301">
            <v>185</v>
          </cell>
          <cell r="CF301">
            <v>0</v>
          </cell>
          <cell r="CG301">
            <v>2</v>
          </cell>
          <cell r="CH301">
            <v>0</v>
          </cell>
          <cell r="CI301">
            <v>249</v>
          </cell>
          <cell r="CJ301">
            <v>0</v>
          </cell>
          <cell r="CK301">
            <v>329</v>
          </cell>
          <cell r="CL301">
            <v>0</v>
          </cell>
          <cell r="CM301">
            <v>350</v>
          </cell>
          <cell r="CN301">
            <v>0</v>
          </cell>
          <cell r="CO301">
            <v>19</v>
          </cell>
          <cell r="CP301">
            <v>0</v>
          </cell>
          <cell r="CQ301">
            <v>185</v>
          </cell>
          <cell r="CR301">
            <v>2537732</v>
          </cell>
          <cell r="CS301">
            <v>198</v>
          </cell>
          <cell r="CT301">
            <v>512.5</v>
          </cell>
          <cell r="CU301">
            <v>233</v>
          </cell>
          <cell r="CV301">
            <v>5814</v>
          </cell>
          <cell r="CW301">
            <v>103</v>
          </cell>
          <cell r="CX301">
            <v>3026123</v>
          </cell>
          <cell r="CY301">
            <v>234</v>
          </cell>
          <cell r="CZ301">
            <v>513.79999999999995</v>
          </cell>
          <cell r="DA301">
            <v>230</v>
          </cell>
          <cell r="DB301">
            <v>5929</v>
          </cell>
          <cell r="DC301">
            <v>103</v>
          </cell>
          <cell r="DD301">
            <v>3061162</v>
          </cell>
          <cell r="DE301">
            <v>233</v>
          </cell>
          <cell r="DF301">
            <v>35039</v>
          </cell>
          <cell r="DG301">
            <v>207</v>
          </cell>
          <cell r="DH301">
            <v>14842</v>
          </cell>
          <cell r="DI301">
            <v>205</v>
          </cell>
          <cell r="DJ301" t="str">
            <v>Scale down</v>
          </cell>
          <cell r="DK301">
            <v>747.4</v>
          </cell>
          <cell r="DL301">
            <v>721.4</v>
          </cell>
          <cell r="DM301">
            <v>719.5</v>
          </cell>
          <cell r="DN301">
            <v>694.6</v>
          </cell>
          <cell r="DO301">
            <v>679.7</v>
          </cell>
          <cell r="DP301">
            <v>679.2</v>
          </cell>
          <cell r="DQ301">
            <v>604.29999999999995</v>
          </cell>
          <cell r="DR301">
            <v>214</v>
          </cell>
          <cell r="DS301">
            <v>610.79999999999995</v>
          </cell>
          <cell r="DT301">
            <v>208</v>
          </cell>
          <cell r="DU301">
            <v>594.5</v>
          </cell>
          <cell r="DV301">
            <v>211</v>
          </cell>
          <cell r="DW301">
            <v>568.6</v>
          </cell>
          <cell r="DX301">
            <v>218</v>
          </cell>
          <cell r="DY301">
            <v>548.29999999999995</v>
          </cell>
          <cell r="DZ301">
            <v>225</v>
          </cell>
          <cell r="EA301">
            <v>549.20000000000005</v>
          </cell>
          <cell r="EB301">
            <v>225</v>
          </cell>
          <cell r="EC301">
            <v>535.20000000000005</v>
          </cell>
          <cell r="ED301">
            <v>228</v>
          </cell>
          <cell r="EE301">
            <v>512.5</v>
          </cell>
          <cell r="EF301">
            <v>231</v>
          </cell>
          <cell r="EG301">
            <v>513.79999999999995</v>
          </cell>
          <cell r="EH301">
            <v>230</v>
          </cell>
          <cell r="EI301">
            <v>4939.1436356558979</v>
          </cell>
          <cell r="EJ301">
            <v>106</v>
          </cell>
          <cell r="EK301">
            <v>4158.2970027247957</v>
          </cell>
          <cell r="EL301">
            <v>76</v>
          </cell>
          <cell r="EM301">
            <v>270481</v>
          </cell>
          <cell r="EN301">
            <v>361.89590580679692</v>
          </cell>
          <cell r="EO301">
            <v>228256</v>
          </cell>
          <cell r="EP301">
            <v>316.40698641530361</v>
          </cell>
          <cell r="EQ301">
            <v>179909</v>
          </cell>
          <cell r="ER301">
            <v>250.04725503822098</v>
          </cell>
          <cell r="ES301">
            <v>523598</v>
          </cell>
          <cell r="ET301">
            <v>753.8122660524042</v>
          </cell>
          <cell r="EU301">
            <v>567665</v>
          </cell>
          <cell r="EV301">
            <v>835.16992790937172</v>
          </cell>
          <cell r="EW301">
            <v>471829</v>
          </cell>
          <cell r="EX301">
            <v>694.68345111896349</v>
          </cell>
          <cell r="EY301">
            <v>654876</v>
          </cell>
          <cell r="EZ301">
            <v>1083.6935297037896</v>
          </cell>
          <cell r="FA301">
            <v>846692</v>
          </cell>
          <cell r="FB301">
            <v>1401.112030448453</v>
          </cell>
          <cell r="FC301">
            <v>929926</v>
          </cell>
          <cell r="FD301">
            <v>1522.4721676489851</v>
          </cell>
          <cell r="FE301">
            <v>882191</v>
          </cell>
          <cell r="FF301">
            <v>1483.9209419680403</v>
          </cell>
          <cell r="FG301">
            <v>1055471</v>
          </cell>
          <cell r="FH301">
            <v>1856.2627506155468</v>
          </cell>
          <cell r="FI301">
            <v>855988</v>
          </cell>
          <cell r="FJ301">
            <v>1561.1672442093745</v>
          </cell>
          <cell r="FK301">
            <v>382061</v>
          </cell>
          <cell r="FL301">
            <v>745.4848780487805</v>
          </cell>
          <cell r="FM301">
            <v>-11128</v>
          </cell>
          <cell r="FN301">
            <v>-21.658232775398989</v>
          </cell>
          <cell r="FO301">
            <v>6.3926844590369125E-2</v>
          </cell>
          <cell r="FP301">
            <v>5.3032163481141842E-2</v>
          </cell>
          <cell r="FQ301">
            <v>4.0040924718815041E-2</v>
          </cell>
          <cell r="FR301">
            <v>0.11516296964115688</v>
          </cell>
          <cell r="FS301">
            <v>0.11807418020017064</v>
          </cell>
          <cell r="FT301">
            <v>9.6303621471244383E-2</v>
          </cell>
          <cell r="FU301">
            <v>0.12930182746961918</v>
          </cell>
          <cell r="FV301">
            <v>0.20026249369960722</v>
          </cell>
          <cell r="FW301">
            <v>0.21991693100183918</v>
          </cell>
          <cell r="FX301">
            <v>0.20001097328255091</v>
          </cell>
          <cell r="FY301">
            <v>0.23018204617942917</v>
          </cell>
          <cell r="FZ301">
            <v>0.18476975759491196</v>
          </cell>
          <cell r="GA301">
            <v>8.3394177352840965E-2</v>
          </cell>
          <cell r="GB301">
            <v>-2.1627921609481513E-3</v>
          </cell>
          <cell r="GC301">
            <v>3960621</v>
          </cell>
          <cell r="GD301">
            <v>4075849</v>
          </cell>
          <cell r="GE301">
            <v>4313219</v>
          </cell>
          <cell r="GF301">
            <v>4022985</v>
          </cell>
          <cell r="GG301">
            <v>4240033</v>
          </cell>
          <cell r="GH301">
            <v>4427561</v>
          </cell>
          <cell r="GI301">
            <v>4409832</v>
          </cell>
          <cell r="GJ301">
            <v>4227911</v>
          </cell>
          <cell r="GK301">
            <v>4228533</v>
          </cell>
          <cell r="GL301">
            <v>4410713</v>
          </cell>
          <cell r="GM301">
            <v>4585375</v>
          </cell>
          <cell r="GN301">
            <v>4632727.84</v>
          </cell>
          <cell r="GO301">
            <v>5055314</v>
          </cell>
          <cell r="GP301">
            <v>5145200.82</v>
          </cell>
          <cell r="GQ301">
            <v>0.15942379424309355</v>
          </cell>
          <cell r="GR301">
            <v>0.17806526187825245</v>
          </cell>
          <cell r="GS301">
            <v>0.23896173213849978</v>
          </cell>
          <cell r="GT301">
            <v>0.27083262041699219</v>
          </cell>
          <cell r="GU301">
            <v>0.25203625114210199</v>
          </cell>
          <cell r="GV301">
            <v>0.19133975803946809</v>
          </cell>
          <cell r="GW301">
            <v>0.13881066797790745</v>
          </cell>
          <cell r="GX301">
            <v>1.403385359454248E-2</v>
          </cell>
          <cell r="GY301">
            <v>4.4306717062937699E-2</v>
          </cell>
          <cell r="GZ301">
            <v>11.782794861813935</v>
          </cell>
          <cell r="HA301">
            <v>11.527064401422363</v>
          </cell>
          <cell r="HB301">
            <v>11.046305418719212</v>
          </cell>
          <cell r="HC301">
            <v>10.493655828707375</v>
          </cell>
          <cell r="HD301">
            <v>10.9744442135882</v>
          </cell>
          <cell r="HE301">
            <v>10.908117369886487</v>
          </cell>
          <cell r="HF301">
            <v>10.044953003677975</v>
          </cell>
          <cell r="HG301">
            <v>10.049019607843137</v>
          </cell>
          <cell r="HH301">
            <v>3411</v>
          </cell>
          <cell r="HI301" t="str">
            <v>Y</v>
          </cell>
        </row>
        <row r="302">
          <cell r="A302">
            <v>297</v>
          </cell>
          <cell r="B302">
            <v>6102</v>
          </cell>
          <cell r="C302" t="str">
            <v>Spencer</v>
          </cell>
          <cell r="D302">
            <v>11.718362133690343</v>
          </cell>
          <cell r="E302">
            <v>207</v>
          </cell>
          <cell r="F302">
            <v>5.4</v>
          </cell>
          <cell r="G302">
            <v>1</v>
          </cell>
          <cell r="H302">
            <v>4.782673068484427</v>
          </cell>
          <cell r="I302">
            <v>139</v>
          </cell>
          <cell r="J302">
            <v>0.85175003291107421</v>
          </cell>
          <cell r="K302">
            <v>85</v>
          </cell>
          <cell r="L302">
            <v>0.81853667618675197</v>
          </cell>
          <cell r="M302">
            <v>269</v>
          </cell>
          <cell r="N302">
            <v>0</v>
          </cell>
          <cell r="O302">
            <v>6</v>
          </cell>
          <cell r="P302">
            <v>5.1791401029055731E-2</v>
          </cell>
          <cell r="Q302">
            <v>308</v>
          </cell>
          <cell r="R302">
            <v>5.1791401029055731E-2</v>
          </cell>
          <cell r="S302">
            <v>6</v>
          </cell>
          <cell r="T302">
            <v>11.770153534719398</v>
          </cell>
          <cell r="U302">
            <v>239</v>
          </cell>
          <cell r="V302">
            <v>1.1607700000000001</v>
          </cell>
          <cell r="W302">
            <v>85</v>
          </cell>
          <cell r="X302">
            <v>0</v>
          </cell>
          <cell r="Y302">
            <v>1</v>
          </cell>
          <cell r="Z302">
            <v>0.67</v>
          </cell>
          <cell r="AA302">
            <v>81</v>
          </cell>
          <cell r="AB302">
            <v>0.33</v>
          </cell>
          <cell r="AC302">
            <v>1</v>
          </cell>
          <cell r="AD302">
            <v>1</v>
          </cell>
          <cell r="AE302">
            <v>78</v>
          </cell>
          <cell r="AF302">
            <v>0</v>
          </cell>
          <cell r="AG302">
            <v>19</v>
          </cell>
          <cell r="AH302">
            <v>0.57672999999999996</v>
          </cell>
          <cell r="AI302">
            <v>160</v>
          </cell>
          <cell r="AJ302">
            <v>2.7375000000000003</v>
          </cell>
          <cell r="AK302">
            <v>135</v>
          </cell>
          <cell r="AL302">
            <v>14.59046</v>
          </cell>
          <cell r="AM302">
            <v>206</v>
          </cell>
          <cell r="AN302">
            <v>7535015</v>
          </cell>
          <cell r="AO302">
            <v>45</v>
          </cell>
          <cell r="AP302">
            <v>516900479</v>
          </cell>
          <cell r="AQ302">
            <v>47</v>
          </cell>
          <cell r="AR302">
            <v>0.05</v>
          </cell>
          <cell r="AS302">
            <v>5.5107417331522184E-2</v>
          </cell>
          <cell r="AT302">
            <v>0</v>
          </cell>
          <cell r="AU302">
            <v>0.05</v>
          </cell>
          <cell r="AV302">
            <v>559755</v>
          </cell>
          <cell r="AW302">
            <v>23</v>
          </cell>
          <cell r="AX302">
            <v>0</v>
          </cell>
          <cell r="AY302">
            <v>89</v>
          </cell>
          <cell r="AZ302">
            <v>2013</v>
          </cell>
          <cell r="BA302">
            <v>2014</v>
          </cell>
          <cell r="BB302">
            <v>22834164</v>
          </cell>
          <cell r="BC302">
            <v>78</v>
          </cell>
          <cell r="BD302">
            <v>539734643</v>
          </cell>
          <cell r="BE302">
            <v>48</v>
          </cell>
          <cell r="BF302">
            <v>1872.3</v>
          </cell>
          <cell r="BG302">
            <v>46</v>
          </cell>
          <cell r="BH302">
            <v>276077.80750948034</v>
          </cell>
          <cell r="BI302">
            <v>181</v>
          </cell>
          <cell r="BJ302">
            <v>12195.782727127063</v>
          </cell>
          <cell r="BK302">
            <v>122</v>
          </cell>
          <cell r="BL302">
            <v>288273.59023660742</v>
          </cell>
          <cell r="BM302">
            <v>182</v>
          </cell>
          <cell r="BN302">
            <v>4.2306278272376895E-2</v>
          </cell>
          <cell r="BO302">
            <v>123</v>
          </cell>
          <cell r="BP302">
            <v>2748460</v>
          </cell>
          <cell r="BQ302">
            <v>43</v>
          </cell>
          <cell r="BR302">
            <v>2472166</v>
          </cell>
          <cell r="BS302">
            <v>39</v>
          </cell>
          <cell r="BT302">
            <v>440270</v>
          </cell>
          <cell r="BU302">
            <v>37</v>
          </cell>
          <cell r="BV302">
            <v>423102</v>
          </cell>
          <cell r="BW302">
            <v>127</v>
          </cell>
          <cell r="BX302">
            <v>0</v>
          </cell>
          <cell r="BY302">
            <v>6</v>
          </cell>
          <cell r="BZ302">
            <v>6057227</v>
          </cell>
          <cell r="CA302">
            <v>43</v>
          </cell>
          <cell r="CB302">
            <v>26771</v>
          </cell>
          <cell r="CC302">
            <v>235</v>
          </cell>
          <cell r="CD302">
            <v>600000</v>
          </cell>
          <cell r="CE302">
            <v>30</v>
          </cell>
          <cell r="CF302">
            <v>0</v>
          </cell>
          <cell r="CG302">
            <v>2</v>
          </cell>
          <cell r="CH302">
            <v>361622</v>
          </cell>
          <cell r="CI302">
            <v>44</v>
          </cell>
          <cell r="CJ302">
            <v>178112</v>
          </cell>
          <cell r="CK302">
            <v>41</v>
          </cell>
          <cell r="CL302">
            <v>539734</v>
          </cell>
          <cell r="CM302">
            <v>39</v>
          </cell>
          <cell r="CN302">
            <v>0</v>
          </cell>
          <cell r="CO302">
            <v>19</v>
          </cell>
          <cell r="CP302">
            <v>311283</v>
          </cell>
          <cell r="CQ302">
            <v>91</v>
          </cell>
          <cell r="CR302">
            <v>7535015</v>
          </cell>
          <cell r="CS302">
            <v>45</v>
          </cell>
          <cell r="CT302">
            <v>1872.3</v>
          </cell>
          <cell r="CU302">
            <v>46</v>
          </cell>
          <cell r="CV302">
            <v>5768</v>
          </cell>
          <cell r="CW302">
            <v>184</v>
          </cell>
          <cell r="CX302">
            <v>10799426</v>
          </cell>
          <cell r="CY302">
            <v>47</v>
          </cell>
          <cell r="CZ302">
            <v>1872.8</v>
          </cell>
          <cell r="DA302">
            <v>47</v>
          </cell>
          <cell r="DB302">
            <v>5883</v>
          </cell>
          <cell r="DC302">
            <v>185</v>
          </cell>
          <cell r="DD302">
            <v>11017682</v>
          </cell>
          <cell r="DE302">
            <v>47</v>
          </cell>
          <cell r="DF302">
            <v>218256</v>
          </cell>
          <cell r="DG302">
            <v>52</v>
          </cell>
          <cell r="DH302">
            <v>0</v>
          </cell>
          <cell r="DI302">
            <v>223</v>
          </cell>
          <cell r="DJ302" t="str">
            <v>101</v>
          </cell>
          <cell r="DK302">
            <v>2277</v>
          </cell>
          <cell r="DL302">
            <v>2247.6999999999998</v>
          </cell>
          <cell r="DM302">
            <v>2256.6</v>
          </cell>
          <cell r="DN302">
            <v>2174.5</v>
          </cell>
          <cell r="DO302">
            <v>2150.5</v>
          </cell>
          <cell r="DP302">
            <v>2090.6999999999998</v>
          </cell>
          <cell r="DQ302">
            <v>2026.3</v>
          </cell>
          <cell r="DR302">
            <v>43</v>
          </cell>
          <cell r="DS302">
            <v>2000.3</v>
          </cell>
          <cell r="DT302">
            <v>44</v>
          </cell>
          <cell r="DU302">
            <v>2005.1</v>
          </cell>
          <cell r="DV302">
            <v>44</v>
          </cell>
          <cell r="DW302">
            <v>1923.1</v>
          </cell>
          <cell r="DX302">
            <v>45</v>
          </cell>
          <cell r="DY302">
            <v>1907.1</v>
          </cell>
          <cell r="DZ302">
            <v>46</v>
          </cell>
          <cell r="EA302">
            <v>1918.6</v>
          </cell>
          <cell r="EB302">
            <v>45</v>
          </cell>
          <cell r="EC302">
            <v>1894.5</v>
          </cell>
          <cell r="ED302">
            <v>45</v>
          </cell>
          <cell r="EE302">
            <v>1872.3</v>
          </cell>
          <cell r="EF302">
            <v>46</v>
          </cell>
          <cell r="EG302">
            <v>1798.8</v>
          </cell>
          <cell r="EH302">
            <v>49</v>
          </cell>
          <cell r="EI302">
            <v>4188.9120524794307</v>
          </cell>
          <cell r="EJ302">
            <v>194</v>
          </cell>
          <cell r="EK302">
            <v>3367.371025127863</v>
          </cell>
          <cell r="EL302">
            <v>184</v>
          </cell>
          <cell r="EM302">
            <v>4680521</v>
          </cell>
          <cell r="EN302">
            <v>2055.5647782169522</v>
          </cell>
          <cell r="EO302">
            <v>4547063</v>
          </cell>
          <cell r="EP302">
            <v>2022.984828936246</v>
          </cell>
          <cell r="EQ302">
            <v>4365507</v>
          </cell>
          <cell r="ER302">
            <v>1934.5506514224942</v>
          </cell>
          <cell r="ES302">
            <v>4061027</v>
          </cell>
          <cell r="ET302">
            <v>1867.56817659232</v>
          </cell>
          <cell r="EU302">
            <v>3771293</v>
          </cell>
          <cell r="EV302">
            <v>1753.6819344338526</v>
          </cell>
          <cell r="EW302">
            <v>3609233</v>
          </cell>
          <cell r="EX302">
            <v>1726.3275457980583</v>
          </cell>
          <cell r="EY302">
            <v>3679430</v>
          </cell>
          <cell r="EZ302">
            <v>1815.836746779845</v>
          </cell>
          <cell r="FA302">
            <v>3535028</v>
          </cell>
          <cell r="FB302">
            <v>1744.5728668015595</v>
          </cell>
          <cell r="FC302">
            <v>2944614</v>
          </cell>
          <cell r="FD302">
            <v>1472.0861870719393</v>
          </cell>
          <cell r="FE302">
            <v>2605014</v>
          </cell>
          <cell r="FF302">
            <v>1299.1940551593436</v>
          </cell>
          <cell r="FG302">
            <v>4366429</v>
          </cell>
          <cell r="FH302">
            <v>2270.5158338099945</v>
          </cell>
          <cell r="FI302">
            <v>3774834</v>
          </cell>
          <cell r="FJ302">
            <v>1979.3581878244456</v>
          </cell>
          <cell r="FK302">
            <v>3740282</v>
          </cell>
          <cell r="FL302">
            <v>1997.6937456604178</v>
          </cell>
          <cell r="FM302">
            <v>4111416</v>
          </cell>
          <cell r="FN302">
            <v>2285.643762508339</v>
          </cell>
          <cell r="FO302">
            <v>0.28699024280473528</v>
          </cell>
          <cell r="FP302">
            <v>0.26826379446475684</v>
          </cell>
          <cell r="FQ302">
            <v>0.25180223897427506</v>
          </cell>
          <cell r="FR302">
            <v>0.23691863144667002</v>
          </cell>
          <cell r="FS302">
            <v>0.22187371947892259</v>
          </cell>
          <cell r="FT302">
            <v>0.21150565722062942</v>
          </cell>
          <cell r="FU302">
            <v>0.21413216538731977</v>
          </cell>
          <cell r="FV302">
            <v>0.24893576402569392</v>
          </cell>
          <cell r="FW302">
            <v>0.2045430627923934</v>
          </cell>
          <cell r="FX302">
            <v>0.17738618201072728</v>
          </cell>
          <cell r="FY302">
            <v>0.29211457125159196</v>
          </cell>
          <cell r="FZ302">
            <v>0.22677288324966094</v>
          </cell>
          <cell r="GA302">
            <v>0.20205957736645247</v>
          </cell>
          <cell r="GB302">
            <v>0.23435368043854973</v>
          </cell>
          <cell r="GC302">
            <v>11628469</v>
          </cell>
          <cell r="GD302">
            <v>12402906</v>
          </cell>
          <cell r="GE302">
            <v>12971539</v>
          </cell>
          <cell r="GF302">
            <v>13079993</v>
          </cell>
          <cell r="GG302">
            <v>13226182</v>
          </cell>
          <cell r="GH302">
            <v>13455242</v>
          </cell>
          <cell r="GI302">
            <v>13503556</v>
          </cell>
          <cell r="GJ302">
            <v>14200563</v>
          </cell>
          <cell r="GK302">
            <v>14396059</v>
          </cell>
          <cell r="GL302">
            <v>14685552</v>
          </cell>
          <cell r="GM302">
            <v>14947659</v>
          </cell>
          <cell r="GN302">
            <v>16645879.109999999</v>
          </cell>
          <cell r="GO302">
            <v>18545340</v>
          </cell>
          <cell r="GP302">
            <v>17543637.43</v>
          </cell>
          <cell r="GQ302">
            <v>0.1659209363889966</v>
          </cell>
          <cell r="GR302">
            <v>0.16231429837714847</v>
          </cell>
          <cell r="GS302">
            <v>0.1596635386734791</v>
          </cell>
          <cell r="GT302">
            <v>0.11936801838338754</v>
          </cell>
          <cell r="GU302">
            <v>0.10247485266255579</v>
          </cell>
          <cell r="GV302">
            <v>0.12193182581810526</v>
          </cell>
          <cell r="GW302">
            <v>7.3421190301838288E-2</v>
          </cell>
          <cell r="GX302">
            <v>4.0175392905359708E-2</v>
          </cell>
          <cell r="GY302">
            <v>5.1241520885038999E-2</v>
          </cell>
          <cell r="GZ302">
            <v>13.744147708539401</v>
          </cell>
          <cell r="HA302">
            <v>13.368051118210863</v>
          </cell>
          <cell r="HB302">
            <v>13.085952533675432</v>
          </cell>
          <cell r="HC302">
            <v>13.771292840176452</v>
          </cell>
          <cell r="HD302">
            <v>13.366545694490267</v>
          </cell>
          <cell r="HE302">
            <v>12.970367958319764</v>
          </cell>
          <cell r="HF302">
            <v>13.698365629956557</v>
          </cell>
          <cell r="HG302">
            <v>13.868888888888888</v>
          </cell>
          <cell r="HH302">
            <v>6102</v>
          </cell>
          <cell r="HI302" t="str">
            <v>Y</v>
          </cell>
        </row>
        <row r="303">
          <cell r="A303">
            <v>298</v>
          </cell>
          <cell r="B303">
            <v>6120</v>
          </cell>
          <cell r="C303" t="str">
            <v>Spirit Lake</v>
          </cell>
          <cell r="D303">
            <v>8.6035834854631439</v>
          </cell>
          <cell r="E303">
            <v>356</v>
          </cell>
          <cell r="F303">
            <v>5.4</v>
          </cell>
          <cell r="G303">
            <v>1</v>
          </cell>
          <cell r="H303">
            <v>2.1754367846039702</v>
          </cell>
          <cell r="I303">
            <v>356</v>
          </cell>
          <cell r="J303">
            <v>0.1569589756737004</v>
          </cell>
          <cell r="K303">
            <v>246</v>
          </cell>
          <cell r="L303">
            <v>0.87118765406309195</v>
          </cell>
          <cell r="M303">
            <v>267</v>
          </cell>
          <cell r="N303">
            <v>0</v>
          </cell>
          <cell r="O303">
            <v>6</v>
          </cell>
          <cell r="P303">
            <v>0.12525906558334252</v>
          </cell>
          <cell r="Q303">
            <v>250</v>
          </cell>
          <cell r="R303">
            <v>0</v>
          </cell>
          <cell r="S303">
            <v>8</v>
          </cell>
          <cell r="T303">
            <v>8.7288425510464869</v>
          </cell>
          <cell r="U303">
            <v>356</v>
          </cell>
          <cell r="V303">
            <v>0.30762</v>
          </cell>
          <cell r="W303">
            <v>331</v>
          </cell>
          <cell r="X303">
            <v>0</v>
          </cell>
          <cell r="Y303">
            <v>1</v>
          </cell>
          <cell r="Z303">
            <v>0.65</v>
          </cell>
          <cell r="AA303">
            <v>160</v>
          </cell>
          <cell r="AB303">
            <v>0.33</v>
          </cell>
          <cell r="AC303">
            <v>1</v>
          </cell>
          <cell r="AD303">
            <v>0.98</v>
          </cell>
          <cell r="AE303">
            <v>151</v>
          </cell>
          <cell r="AF303">
            <v>0</v>
          </cell>
          <cell r="AG303">
            <v>19</v>
          </cell>
          <cell r="AH303">
            <v>0</v>
          </cell>
          <cell r="AI303">
            <v>184</v>
          </cell>
          <cell r="AJ303">
            <v>1.28762</v>
          </cell>
          <cell r="AK303">
            <v>296</v>
          </cell>
          <cell r="AL303">
            <v>10.01646</v>
          </cell>
          <cell r="AM303">
            <v>358</v>
          </cell>
          <cell r="AN303">
            <v>8273793</v>
          </cell>
          <cell r="AO303">
            <v>39</v>
          </cell>
          <cell r="AP303">
            <v>812683693</v>
          </cell>
          <cell r="AQ303">
            <v>28</v>
          </cell>
          <cell r="AR303">
            <v>0.06</v>
          </cell>
          <cell r="AS303">
            <v>9.4859887497324796E-2</v>
          </cell>
          <cell r="AT303">
            <v>0</v>
          </cell>
          <cell r="AU303">
            <v>0.06</v>
          </cell>
          <cell r="AV303">
            <v>545244</v>
          </cell>
          <cell r="AW303">
            <v>25</v>
          </cell>
          <cell r="AX303">
            <v>0</v>
          </cell>
          <cell r="AY303">
            <v>89</v>
          </cell>
          <cell r="AZ303">
            <v>2013</v>
          </cell>
          <cell r="BA303">
            <v>2014</v>
          </cell>
          <cell r="BB303">
            <v>136301284</v>
          </cell>
          <cell r="BC303">
            <v>16</v>
          </cell>
          <cell r="BD303">
            <v>948984977</v>
          </cell>
          <cell r="BE303">
            <v>26</v>
          </cell>
          <cell r="BF303">
            <v>1227.8</v>
          </cell>
          <cell r="BG303">
            <v>90</v>
          </cell>
          <cell r="BH303">
            <v>661902.33995764784</v>
          </cell>
          <cell r="BI303">
            <v>6</v>
          </cell>
          <cell r="BJ303">
            <v>111012.61117445839</v>
          </cell>
          <cell r="BK303">
            <v>5</v>
          </cell>
          <cell r="BL303">
            <v>772914.95113210625</v>
          </cell>
          <cell r="BM303">
            <v>5</v>
          </cell>
          <cell r="BN303">
            <v>0.14362849497458377</v>
          </cell>
          <cell r="BO303">
            <v>16</v>
          </cell>
          <cell r="BP303">
            <v>4388492</v>
          </cell>
          <cell r="BQ303">
            <v>28</v>
          </cell>
          <cell r="BR303">
            <v>1767942</v>
          </cell>
          <cell r="BS303">
            <v>65</v>
          </cell>
          <cell r="BT303">
            <v>127558</v>
          </cell>
          <cell r="BU303">
            <v>113</v>
          </cell>
          <cell r="BV303">
            <v>708000</v>
          </cell>
          <cell r="BW303">
            <v>57</v>
          </cell>
          <cell r="BX303">
            <v>0</v>
          </cell>
          <cell r="BY303">
            <v>6</v>
          </cell>
          <cell r="BZ303">
            <v>6991992</v>
          </cell>
          <cell r="CA303">
            <v>36</v>
          </cell>
          <cell r="CB303">
            <v>101796</v>
          </cell>
          <cell r="CC303">
            <v>123</v>
          </cell>
          <cell r="CD303">
            <v>250000</v>
          </cell>
          <cell r="CE303">
            <v>99</v>
          </cell>
          <cell r="CF303">
            <v>0</v>
          </cell>
          <cell r="CG303">
            <v>2</v>
          </cell>
          <cell r="CH303">
            <v>616840</v>
          </cell>
          <cell r="CI303">
            <v>27</v>
          </cell>
          <cell r="CJ303">
            <v>313165</v>
          </cell>
          <cell r="CK303">
            <v>25</v>
          </cell>
          <cell r="CL303">
            <v>930005</v>
          </cell>
          <cell r="CM303">
            <v>24</v>
          </cell>
          <cell r="CN303">
            <v>0</v>
          </cell>
          <cell r="CO303">
            <v>19</v>
          </cell>
          <cell r="CP303">
            <v>0</v>
          </cell>
          <cell r="CQ303">
            <v>185</v>
          </cell>
          <cell r="CR303">
            <v>8273793</v>
          </cell>
          <cell r="CS303">
            <v>39</v>
          </cell>
          <cell r="CT303">
            <v>1227.8</v>
          </cell>
          <cell r="CU303">
            <v>90</v>
          </cell>
          <cell r="CV303">
            <v>5768</v>
          </cell>
          <cell r="CW303">
            <v>184</v>
          </cell>
          <cell r="CX303">
            <v>7081950</v>
          </cell>
          <cell r="CY303">
            <v>90</v>
          </cell>
          <cell r="CZ303">
            <v>1173.0999999999999</v>
          </cell>
          <cell r="DA303">
            <v>97</v>
          </cell>
          <cell r="DB303">
            <v>5883</v>
          </cell>
          <cell r="DC303">
            <v>185</v>
          </cell>
          <cell r="DD303">
            <v>7152770</v>
          </cell>
          <cell r="DE303">
            <v>94</v>
          </cell>
          <cell r="DF303">
            <v>70820</v>
          </cell>
          <cell r="DG303">
            <v>144</v>
          </cell>
          <cell r="DH303">
            <v>251423</v>
          </cell>
          <cell r="DI303">
            <v>13</v>
          </cell>
          <cell r="DJ303" t="str">
            <v>101</v>
          </cell>
          <cell r="DK303">
            <v>1274</v>
          </cell>
          <cell r="DL303">
            <v>1294.0999999999999</v>
          </cell>
          <cell r="DM303">
            <v>1297.2</v>
          </cell>
          <cell r="DN303">
            <v>1282.8</v>
          </cell>
          <cell r="DO303">
            <v>1265.9000000000001</v>
          </cell>
          <cell r="DP303">
            <v>1255.9000000000001</v>
          </cell>
          <cell r="DQ303">
            <v>1220.4000000000001</v>
          </cell>
          <cell r="DR303">
            <v>94</v>
          </cell>
          <cell r="DS303">
            <v>1201.9000000000001</v>
          </cell>
          <cell r="DT303">
            <v>94</v>
          </cell>
          <cell r="DU303">
            <v>1217.0999999999999</v>
          </cell>
          <cell r="DV303">
            <v>94</v>
          </cell>
          <cell r="DW303">
            <v>1259</v>
          </cell>
          <cell r="DX303">
            <v>88</v>
          </cell>
          <cell r="DY303">
            <v>1223</v>
          </cell>
          <cell r="DZ303">
            <v>92</v>
          </cell>
          <cell r="EA303">
            <v>1253.0999999999999</v>
          </cell>
          <cell r="EB303">
            <v>88</v>
          </cell>
          <cell r="EC303">
            <v>1256</v>
          </cell>
          <cell r="ED303">
            <v>88</v>
          </cell>
          <cell r="EE303">
            <v>1227.8</v>
          </cell>
          <cell r="EF303">
            <v>90</v>
          </cell>
          <cell r="EG303">
            <v>1173.0999999999999</v>
          </cell>
          <cell r="EH303">
            <v>97</v>
          </cell>
          <cell r="EI303">
            <v>7052.9306964453162</v>
          </cell>
          <cell r="EJ303">
            <v>15</v>
          </cell>
          <cell r="EK303">
            <v>5960.2693717500642</v>
          </cell>
          <cell r="EL303">
            <v>13</v>
          </cell>
          <cell r="EM303">
            <v>1552482</v>
          </cell>
          <cell r="EN303">
            <v>1218.5886970172685</v>
          </cell>
          <cell r="EO303">
            <v>1442209</v>
          </cell>
          <cell r="EP303">
            <v>1114.4494243103316</v>
          </cell>
          <cell r="EQ303">
            <v>1450049</v>
          </cell>
          <cell r="ER303">
            <v>1117.8299414122725</v>
          </cell>
          <cell r="ES303">
            <v>1640100</v>
          </cell>
          <cell r="ET303">
            <v>1278.531337698784</v>
          </cell>
          <cell r="EU303">
            <v>2186448</v>
          </cell>
          <cell r="EV303">
            <v>1727.1885614977484</v>
          </cell>
          <cell r="EW303">
            <v>2180387</v>
          </cell>
          <cell r="EX303">
            <v>1736.1151365554581</v>
          </cell>
          <cell r="EY303">
            <v>2447732</v>
          </cell>
          <cell r="EZ303">
            <v>2005.6801048836446</v>
          </cell>
          <cell r="FA303">
            <v>2188603</v>
          </cell>
          <cell r="FB303">
            <v>1793.3489019993444</v>
          </cell>
          <cell r="FC303">
            <v>1566270</v>
          </cell>
          <cell r="FD303">
            <v>1303.1616607038854</v>
          </cell>
          <cell r="FE303">
            <v>956847</v>
          </cell>
          <cell r="FF303">
            <v>786.16958343603653</v>
          </cell>
          <cell r="FG303">
            <v>546895</v>
          </cell>
          <cell r="FH303">
            <v>434.38840349483718</v>
          </cell>
          <cell r="FI303">
            <v>16445</v>
          </cell>
          <cell r="FJ303">
            <v>13.446443172526575</v>
          </cell>
          <cell r="FK303">
            <v>-417897</v>
          </cell>
          <cell r="FL303">
            <v>-340.36243687897053</v>
          </cell>
          <cell r="FM303">
            <v>159009</v>
          </cell>
          <cell r="FN303">
            <v>135.5459892592277</v>
          </cell>
          <cell r="FO303">
            <v>0.19481149181531279</v>
          </cell>
          <cell r="FP303">
            <v>0.17536993194152103</v>
          </cell>
          <cell r="FQ303">
            <v>0.17083133496878192</v>
          </cell>
          <cell r="FR303">
            <v>0.18184329966037291</v>
          </cell>
          <cell r="FS303">
            <v>0.21987393929544943</v>
          </cell>
          <cell r="FT303">
            <v>0.20633688150851293</v>
          </cell>
          <cell r="FU303">
            <v>0.21842136166363924</v>
          </cell>
          <cell r="FV303">
            <v>0.2403579644082684</v>
          </cell>
          <cell r="FW303">
            <v>0.16337465081559027</v>
          </cell>
          <cell r="FX303">
            <v>9.7380414369541132E-2</v>
          </cell>
          <cell r="FY303">
            <v>5.1604271540403951E-2</v>
          </cell>
          <cell r="FZ303">
            <v>1.5550993462191188E-3</v>
          </cell>
          <cell r="GA303">
            <v>-3.9149922514636594E-2</v>
          </cell>
          <cell r="GB303">
            <v>1.433438230973243E-2</v>
          </cell>
          <cell r="GC303">
            <v>6416668</v>
          </cell>
          <cell r="GD303">
            <v>6781601</v>
          </cell>
          <cell r="GE303">
            <v>7038142</v>
          </cell>
          <cell r="GF303">
            <v>7379204</v>
          </cell>
          <cell r="GG303">
            <v>7757650</v>
          </cell>
          <cell r="GH303">
            <v>8386735</v>
          </cell>
          <cell r="GI303">
            <v>8758736</v>
          </cell>
          <cell r="GJ303">
            <v>9105598</v>
          </cell>
          <cell r="GK303">
            <v>9586983</v>
          </cell>
          <cell r="GL303">
            <v>9825867</v>
          </cell>
          <cell r="GM303">
            <v>10597863</v>
          </cell>
          <cell r="GN303">
            <v>10574887.09</v>
          </cell>
          <cell r="GO303">
            <v>11108616</v>
          </cell>
          <cell r="GP303">
            <v>11092839.340000002</v>
          </cell>
          <cell r="GQ303">
            <v>8.7228663601311582E-2</v>
          </cell>
          <cell r="GR303">
            <v>7.4966774053099608E-2</v>
          </cell>
          <cell r="GS303">
            <v>0.10453555264051846</v>
          </cell>
          <cell r="GT303">
            <v>9.2550423555264494E-4</v>
          </cell>
          <cell r="GU303">
            <v>-1.3102013293681394E-2</v>
          </cell>
          <cell r="GV303">
            <v>3.9875162289704322E-2</v>
          </cell>
          <cell r="GW303">
            <v>5.2322364650967873E-2</v>
          </cell>
          <cell r="GX303">
            <v>8.6009854888874332E-2</v>
          </cell>
          <cell r="GY303">
            <v>8.7844652280197277E-2</v>
          </cell>
          <cell r="GZ303">
            <v>12.794943820224718</v>
          </cell>
          <cell r="HA303">
            <v>12.77172837061968</v>
          </cell>
          <cell r="HB303">
            <v>13.150900679200708</v>
          </cell>
          <cell r="HC303">
            <v>13.390460458393557</v>
          </cell>
          <cell r="HD303">
            <v>13.78047493403694</v>
          </cell>
          <cell r="HE303">
            <v>13.458755426917511</v>
          </cell>
          <cell r="HF303">
            <v>14.257537973248697</v>
          </cell>
          <cell r="HG303">
            <v>13.952272727272726</v>
          </cell>
          <cell r="HH303">
            <v>6120</v>
          </cell>
          <cell r="HI303" t="str">
            <v>Y</v>
          </cell>
        </row>
        <row r="304">
          <cell r="A304">
            <v>299</v>
          </cell>
          <cell r="B304">
            <v>6138</v>
          </cell>
          <cell r="C304" t="str">
            <v>Springville</v>
          </cell>
          <cell r="D304">
            <v>14.267531608478919</v>
          </cell>
          <cell r="E304">
            <v>50</v>
          </cell>
          <cell r="F304">
            <v>5.4</v>
          </cell>
          <cell r="G304">
            <v>1</v>
          </cell>
          <cell r="H304">
            <v>5.2037107343954556</v>
          </cell>
          <cell r="I304">
            <v>86</v>
          </cell>
          <cell r="J304">
            <v>1.0037281242233931</v>
          </cell>
          <cell r="K304">
            <v>65</v>
          </cell>
          <cell r="L304">
            <v>2.6600886799003396</v>
          </cell>
          <cell r="M304">
            <v>79</v>
          </cell>
          <cell r="N304">
            <v>0</v>
          </cell>
          <cell r="O304">
            <v>6</v>
          </cell>
          <cell r="P304">
            <v>0.65726766336828635</v>
          </cell>
          <cell r="Q304">
            <v>109</v>
          </cell>
          <cell r="R304">
            <v>0</v>
          </cell>
          <cell r="S304">
            <v>8</v>
          </cell>
          <cell r="T304">
            <v>14.924799271847204</v>
          </cell>
          <cell r="U304">
            <v>48</v>
          </cell>
          <cell r="V304">
            <v>1.54165</v>
          </cell>
          <cell r="W304">
            <v>30</v>
          </cell>
          <cell r="X304">
            <v>0</v>
          </cell>
          <cell r="Y304">
            <v>1</v>
          </cell>
          <cell r="Z304">
            <v>1.34</v>
          </cell>
          <cell r="AA304">
            <v>2</v>
          </cell>
          <cell r="AB304">
            <v>0.33</v>
          </cell>
          <cell r="AC304">
            <v>1</v>
          </cell>
          <cell r="AD304">
            <v>1.6700000000000002</v>
          </cell>
          <cell r="AE304">
            <v>2</v>
          </cell>
          <cell r="AF304">
            <v>0</v>
          </cell>
          <cell r="AG304">
            <v>19</v>
          </cell>
          <cell r="AH304">
            <v>0</v>
          </cell>
          <cell r="AI304">
            <v>184</v>
          </cell>
          <cell r="AJ304">
            <v>3.2116500000000001</v>
          </cell>
          <cell r="AK304">
            <v>91</v>
          </cell>
          <cell r="AL304">
            <v>18.13645</v>
          </cell>
          <cell r="AM304">
            <v>42</v>
          </cell>
          <cell r="AN304">
            <v>1764645</v>
          </cell>
          <cell r="AO304">
            <v>279</v>
          </cell>
          <cell r="AP304">
            <v>97298260</v>
          </cell>
          <cell r="AQ304">
            <v>305</v>
          </cell>
          <cell r="AR304">
            <v>0.05</v>
          </cell>
          <cell r="AS304">
            <v>7.5823079873712784E-2</v>
          </cell>
          <cell r="AT304">
            <v>0</v>
          </cell>
          <cell r="AU304">
            <v>0.05</v>
          </cell>
          <cell r="AV304">
            <v>120311</v>
          </cell>
          <cell r="AW304">
            <v>211</v>
          </cell>
          <cell r="AX304">
            <v>0</v>
          </cell>
          <cell r="AY304">
            <v>89</v>
          </cell>
          <cell r="AZ304">
            <v>2014</v>
          </cell>
          <cell r="BA304">
            <v>2015</v>
          </cell>
          <cell r="BB304">
            <v>0</v>
          </cell>
          <cell r="BC304">
            <v>267</v>
          </cell>
          <cell r="BD304">
            <v>97298260</v>
          </cell>
          <cell r="BE304">
            <v>309</v>
          </cell>
          <cell r="BF304">
            <v>443.2</v>
          </cell>
          <cell r="BG304">
            <v>259</v>
          </cell>
          <cell r="BH304">
            <v>219535.78519855597</v>
          </cell>
          <cell r="BI304">
            <v>279</v>
          </cell>
          <cell r="BJ304">
            <v>0</v>
          </cell>
          <cell r="BK304">
            <v>267</v>
          </cell>
          <cell r="BL304">
            <v>219535.78519855597</v>
          </cell>
          <cell r="BM304">
            <v>298</v>
          </cell>
          <cell r="BN304">
            <v>0</v>
          </cell>
          <cell r="BO304">
            <v>267</v>
          </cell>
          <cell r="BP304">
            <v>525411</v>
          </cell>
          <cell r="BQ304">
            <v>305</v>
          </cell>
          <cell r="BR304">
            <v>506312</v>
          </cell>
          <cell r="BS304">
            <v>278</v>
          </cell>
          <cell r="BT304">
            <v>97661</v>
          </cell>
          <cell r="BU304">
            <v>145</v>
          </cell>
          <cell r="BV304">
            <v>258822</v>
          </cell>
          <cell r="BW304">
            <v>210</v>
          </cell>
          <cell r="BX304">
            <v>0</v>
          </cell>
          <cell r="BY304">
            <v>6</v>
          </cell>
          <cell r="BZ304">
            <v>1388206</v>
          </cell>
          <cell r="CA304">
            <v>280</v>
          </cell>
          <cell r="CB304">
            <v>63951</v>
          </cell>
          <cell r="CC304">
            <v>162</v>
          </cell>
          <cell r="CD304">
            <v>150000</v>
          </cell>
          <cell r="CE304">
            <v>185</v>
          </cell>
          <cell r="CF304">
            <v>0</v>
          </cell>
          <cell r="CG304">
            <v>2</v>
          </cell>
          <cell r="CH304">
            <v>130380</v>
          </cell>
          <cell r="CI304">
            <v>117</v>
          </cell>
          <cell r="CJ304">
            <v>32108</v>
          </cell>
          <cell r="CK304">
            <v>287</v>
          </cell>
          <cell r="CL304">
            <v>162488</v>
          </cell>
          <cell r="CM304">
            <v>153</v>
          </cell>
          <cell r="CN304">
            <v>0</v>
          </cell>
          <cell r="CO304">
            <v>19</v>
          </cell>
          <cell r="CP304">
            <v>0</v>
          </cell>
          <cell r="CQ304">
            <v>185</v>
          </cell>
          <cell r="CR304">
            <v>1764645</v>
          </cell>
          <cell r="CS304">
            <v>279</v>
          </cell>
          <cell r="CT304">
            <v>443.2</v>
          </cell>
          <cell r="CU304">
            <v>259</v>
          </cell>
          <cell r="CV304">
            <v>5810</v>
          </cell>
          <cell r="CW304">
            <v>109</v>
          </cell>
          <cell r="CX304">
            <v>2631741</v>
          </cell>
          <cell r="CY304">
            <v>259</v>
          </cell>
          <cell r="CZ304">
            <v>429</v>
          </cell>
          <cell r="DA304">
            <v>262</v>
          </cell>
          <cell r="DB304">
            <v>5925</v>
          </cell>
          <cell r="DC304">
            <v>109</v>
          </cell>
          <cell r="DD304">
            <v>2600742</v>
          </cell>
          <cell r="DE304">
            <v>262</v>
          </cell>
          <cell r="DF304">
            <v>-30999</v>
          </cell>
          <cell r="DG304">
            <v>309</v>
          </cell>
          <cell r="DH304">
            <v>58917</v>
          </cell>
          <cell r="DI304">
            <v>131</v>
          </cell>
          <cell r="DJ304" t="str">
            <v>101</v>
          </cell>
          <cell r="DK304">
            <v>481.3</v>
          </cell>
          <cell r="DL304">
            <v>504</v>
          </cell>
          <cell r="DM304">
            <v>523</v>
          </cell>
          <cell r="DN304">
            <v>503.4</v>
          </cell>
          <cell r="DO304">
            <v>489.5</v>
          </cell>
          <cell r="DP304">
            <v>489.9</v>
          </cell>
          <cell r="DQ304">
            <v>486.5</v>
          </cell>
          <cell r="DR304">
            <v>264</v>
          </cell>
          <cell r="DS304">
            <v>486.2</v>
          </cell>
          <cell r="DT304">
            <v>266</v>
          </cell>
          <cell r="DU304">
            <v>480.6</v>
          </cell>
          <cell r="DV304">
            <v>260</v>
          </cell>
          <cell r="DW304">
            <v>498.3</v>
          </cell>
          <cell r="DX304">
            <v>250</v>
          </cell>
          <cell r="DY304">
            <v>497.8</v>
          </cell>
          <cell r="DZ304">
            <v>251</v>
          </cell>
          <cell r="EA304">
            <v>504.7</v>
          </cell>
          <cell r="EB304">
            <v>243</v>
          </cell>
          <cell r="EC304">
            <v>466.3</v>
          </cell>
          <cell r="ED304">
            <v>254</v>
          </cell>
          <cell r="EE304">
            <v>443.2</v>
          </cell>
          <cell r="EF304">
            <v>258</v>
          </cell>
          <cell r="EG304">
            <v>429</v>
          </cell>
          <cell r="EH304">
            <v>262</v>
          </cell>
          <cell r="EI304">
            <v>4113.3916083916083</v>
          </cell>
          <cell r="EJ304">
            <v>206</v>
          </cell>
          <cell r="EK304">
            <v>3235.9114219114217</v>
          </cell>
          <cell r="EL304">
            <v>215</v>
          </cell>
          <cell r="EM304">
            <v>545893</v>
          </cell>
          <cell r="EN304">
            <v>1134.2052773737794</v>
          </cell>
          <cell r="EO304">
            <v>598059</v>
          </cell>
          <cell r="EP304">
            <v>1186.625</v>
          </cell>
          <cell r="EQ304">
            <v>660452</v>
          </cell>
          <cell r="ER304">
            <v>1262.8145315487573</v>
          </cell>
          <cell r="ES304">
            <v>712092</v>
          </cell>
          <cell r="ET304">
            <v>1414.5649582836711</v>
          </cell>
          <cell r="EU304">
            <v>555547</v>
          </cell>
          <cell r="EV304">
            <v>1134.9274770173647</v>
          </cell>
          <cell r="EW304">
            <v>494273</v>
          </cell>
          <cell r="EX304">
            <v>1008.9263114921413</v>
          </cell>
          <cell r="EY304">
            <v>372553</v>
          </cell>
          <cell r="EZ304">
            <v>765.78211716341218</v>
          </cell>
          <cell r="FA304">
            <v>368224</v>
          </cell>
          <cell r="FB304">
            <v>756.88386433710173</v>
          </cell>
          <cell r="FC304">
            <v>172236</v>
          </cell>
          <cell r="FD304">
            <v>354.2492801316331</v>
          </cell>
          <cell r="FE304">
            <v>306783</v>
          </cell>
          <cell r="FF304">
            <v>638.33333333333326</v>
          </cell>
          <cell r="FG304">
            <v>916940</v>
          </cell>
          <cell r="FH304">
            <v>1840.1364639775236</v>
          </cell>
          <cell r="FI304">
            <v>986669</v>
          </cell>
          <cell r="FJ304">
            <v>1982.0590598633989</v>
          </cell>
          <cell r="FK304">
            <v>1112692</v>
          </cell>
          <cell r="FL304">
            <v>2510.5866425992781</v>
          </cell>
          <cell r="FM304">
            <v>1379713</v>
          </cell>
          <cell r="FN304">
            <v>3216.1142191142189</v>
          </cell>
          <cell r="FO304">
            <v>0.19497842851586261</v>
          </cell>
          <cell r="FP304">
            <v>0.19042025871675775</v>
          </cell>
          <cell r="FQ304">
            <v>0.2016716912675155</v>
          </cell>
          <cell r="FR304">
            <v>0.20228880666444141</v>
          </cell>
          <cell r="FS304">
            <v>0.15216001003541152</v>
          </cell>
          <cell r="FT304">
            <v>0.13697092333366034</v>
          </cell>
          <cell r="FU304">
            <v>0.10190141503834504</v>
          </cell>
          <cell r="FV304">
            <v>0.11263325003135295</v>
          </cell>
          <cell r="FW304">
            <v>4.9671277747160285E-2</v>
          </cell>
          <cell r="FX304">
            <v>8.7890896943645297E-2</v>
          </cell>
          <cell r="FY304">
            <v>0.26399396315416557</v>
          </cell>
          <cell r="FZ304">
            <v>0.25395079562771994</v>
          </cell>
          <cell r="GA304">
            <v>0.26231166914591914</v>
          </cell>
          <cell r="GB304">
            <v>0.34270757516796446</v>
          </cell>
          <cell r="GC304">
            <v>2253868</v>
          </cell>
          <cell r="GD304">
            <v>2542673</v>
          </cell>
          <cell r="GE304">
            <v>2614435</v>
          </cell>
          <cell r="GF304">
            <v>2808083</v>
          </cell>
          <cell r="GG304">
            <v>3095524</v>
          </cell>
          <cell r="GH304">
            <v>3114325</v>
          </cell>
          <cell r="GI304">
            <v>3283461</v>
          </cell>
          <cell r="GJ304">
            <v>3269230</v>
          </cell>
          <cell r="GK304">
            <v>3467517</v>
          </cell>
          <cell r="GL304">
            <v>3490498</v>
          </cell>
          <cell r="GM304">
            <v>3473337</v>
          </cell>
          <cell r="GN304">
            <v>3885276.27</v>
          </cell>
          <cell r="GO304">
            <v>4115847</v>
          </cell>
          <cell r="GP304">
            <v>4025919.18</v>
          </cell>
          <cell r="GQ304">
            <v>0.17097752306685313</v>
          </cell>
          <cell r="GR304">
            <v>0.11805379871760628</v>
          </cell>
          <cell r="GS304">
            <v>9.9226238378498616E-2</v>
          </cell>
          <cell r="GT304">
            <v>3.2845480053491548E-2</v>
          </cell>
          <cell r="GU304">
            <v>4.5783587377763009E-2</v>
          </cell>
          <cell r="GV304">
            <v>9.7888497709219868E-2</v>
          </cell>
          <cell r="GW304">
            <v>0.11902062303090422</v>
          </cell>
          <cell r="GX304">
            <v>0.12129915607900153</v>
          </cell>
          <cell r="GY304">
            <v>0.14891134232050163</v>
          </cell>
          <cell r="GZ304">
            <v>11.105590062111801</v>
          </cell>
          <cell r="HA304">
            <v>11.39240506329114</v>
          </cell>
          <cell r="HB304">
            <v>11.617948717948719</v>
          </cell>
          <cell r="HC304">
            <v>11.574999999999999</v>
          </cell>
          <cell r="HD304">
            <v>11.474280088604479</v>
          </cell>
          <cell r="HE304">
            <v>10.292682926829269</v>
          </cell>
          <cell r="HF304">
            <v>10.592783505154641</v>
          </cell>
          <cell r="HG304">
            <v>12.662857142857142</v>
          </cell>
          <cell r="HH304">
            <v>6138</v>
          </cell>
          <cell r="HI304" t="str">
            <v>Y</v>
          </cell>
        </row>
        <row r="305">
          <cell r="A305">
            <v>300</v>
          </cell>
          <cell r="B305">
            <v>5751</v>
          </cell>
          <cell r="C305" t="str">
            <v>St Ansgar</v>
          </cell>
          <cell r="D305">
            <v>10.985717378462358</v>
          </cell>
          <cell r="E305">
            <v>270</v>
          </cell>
          <cell r="F305">
            <v>5.4</v>
          </cell>
          <cell r="G305">
            <v>1</v>
          </cell>
          <cell r="H305">
            <v>3.1970688147181159</v>
          </cell>
          <cell r="I305">
            <v>329</v>
          </cell>
          <cell r="J305">
            <v>0.31317590081047958</v>
          </cell>
          <cell r="K305">
            <v>202</v>
          </cell>
          <cell r="L305">
            <v>2.0754740367373938</v>
          </cell>
          <cell r="M305">
            <v>132</v>
          </cell>
          <cell r="N305">
            <v>0</v>
          </cell>
          <cell r="O305">
            <v>6</v>
          </cell>
          <cell r="P305">
            <v>0.40690812464460202</v>
          </cell>
          <cell r="Q305">
            <v>157</v>
          </cell>
          <cell r="R305">
            <v>0</v>
          </cell>
          <cell r="S305">
            <v>8</v>
          </cell>
          <cell r="T305">
            <v>11.392625503106959</v>
          </cell>
          <cell r="U305">
            <v>270</v>
          </cell>
          <cell r="V305">
            <v>0.80198999999999998</v>
          </cell>
          <cell r="W305">
            <v>194</v>
          </cell>
          <cell r="X305">
            <v>0</v>
          </cell>
          <cell r="Y305">
            <v>1</v>
          </cell>
          <cell r="Z305">
            <v>0.67</v>
          </cell>
          <cell r="AA305">
            <v>81</v>
          </cell>
          <cell r="AB305">
            <v>0.33</v>
          </cell>
          <cell r="AC305">
            <v>1</v>
          </cell>
          <cell r="AD305">
            <v>1</v>
          </cell>
          <cell r="AE305">
            <v>78</v>
          </cell>
          <cell r="AF305">
            <v>0</v>
          </cell>
          <cell r="AG305">
            <v>19</v>
          </cell>
          <cell r="AH305">
            <v>0</v>
          </cell>
          <cell r="AI305">
            <v>184</v>
          </cell>
          <cell r="AJ305">
            <v>1.80199</v>
          </cell>
          <cell r="AK305">
            <v>236</v>
          </cell>
          <cell r="AL305">
            <v>13.19462</v>
          </cell>
          <cell r="AM305">
            <v>286</v>
          </cell>
          <cell r="AN305">
            <v>3297891</v>
          </cell>
          <cell r="AO305">
            <v>141</v>
          </cell>
          <cell r="AP305">
            <v>249380619</v>
          </cell>
          <cell r="AQ305">
            <v>110</v>
          </cell>
          <cell r="AR305">
            <v>0.08</v>
          </cell>
          <cell r="AS305">
            <v>8.6015228699193522E-2</v>
          </cell>
          <cell r="AT305">
            <v>0</v>
          </cell>
          <cell r="AU305">
            <v>0.08</v>
          </cell>
          <cell r="AV305">
            <v>226845</v>
          </cell>
          <cell r="AW305">
            <v>117</v>
          </cell>
          <cell r="AX305">
            <v>0</v>
          </cell>
          <cell r="AY305">
            <v>89</v>
          </cell>
          <cell r="AZ305">
            <v>2018</v>
          </cell>
          <cell r="BA305">
            <v>2012</v>
          </cell>
          <cell r="BB305">
            <v>7409931</v>
          </cell>
          <cell r="BC305">
            <v>149</v>
          </cell>
          <cell r="BD305">
            <v>256790550</v>
          </cell>
          <cell r="BE305">
            <v>116</v>
          </cell>
          <cell r="BF305">
            <v>680.3</v>
          </cell>
          <cell r="BG305">
            <v>163</v>
          </cell>
          <cell r="BH305">
            <v>366574.48037630459</v>
          </cell>
          <cell r="BI305">
            <v>72</v>
          </cell>
          <cell r="BJ305">
            <v>10892.151991768338</v>
          </cell>
          <cell r="BK305">
            <v>134</v>
          </cell>
          <cell r="BL305">
            <v>377466.63236807293</v>
          </cell>
          <cell r="BM305">
            <v>77</v>
          </cell>
          <cell r="BN305">
            <v>2.8855933366706835E-2</v>
          </cell>
          <cell r="BO305">
            <v>156</v>
          </cell>
          <cell r="BP305">
            <v>1346655</v>
          </cell>
          <cell r="BQ305">
            <v>111</v>
          </cell>
          <cell r="BR305">
            <v>797287</v>
          </cell>
          <cell r="BS305">
            <v>181</v>
          </cell>
          <cell r="BT305">
            <v>78100</v>
          </cell>
          <cell r="BU305">
            <v>169</v>
          </cell>
          <cell r="BV305">
            <v>517583</v>
          </cell>
          <cell r="BW305">
            <v>87</v>
          </cell>
          <cell r="BX305">
            <v>0</v>
          </cell>
          <cell r="BY305">
            <v>6</v>
          </cell>
          <cell r="BZ305">
            <v>2739625</v>
          </cell>
          <cell r="CA305">
            <v>137</v>
          </cell>
          <cell r="CB305">
            <v>101475</v>
          </cell>
          <cell r="CC305">
            <v>125</v>
          </cell>
          <cell r="CD305">
            <v>200000</v>
          </cell>
          <cell r="CE305">
            <v>128</v>
          </cell>
          <cell r="CF305">
            <v>0</v>
          </cell>
          <cell r="CG305">
            <v>2</v>
          </cell>
          <cell r="CH305">
            <v>172050</v>
          </cell>
          <cell r="CI305">
            <v>91</v>
          </cell>
          <cell r="CJ305">
            <v>84741</v>
          </cell>
          <cell r="CK305">
            <v>105</v>
          </cell>
          <cell r="CL305">
            <v>256791</v>
          </cell>
          <cell r="CM305">
            <v>95</v>
          </cell>
          <cell r="CN305">
            <v>0</v>
          </cell>
          <cell r="CO305">
            <v>19</v>
          </cell>
          <cell r="CP305">
            <v>0</v>
          </cell>
          <cell r="CQ305">
            <v>185</v>
          </cell>
          <cell r="CR305">
            <v>3297891</v>
          </cell>
          <cell r="CS305">
            <v>141</v>
          </cell>
          <cell r="CT305">
            <v>680.3</v>
          </cell>
          <cell r="CU305">
            <v>163</v>
          </cell>
          <cell r="CV305">
            <v>5794</v>
          </cell>
          <cell r="CW305">
            <v>132</v>
          </cell>
          <cell r="CX305">
            <v>3941658</v>
          </cell>
          <cell r="CY305">
            <v>167</v>
          </cell>
          <cell r="CZ305">
            <v>661.3</v>
          </cell>
          <cell r="DA305">
            <v>169</v>
          </cell>
          <cell r="DB305">
            <v>5909</v>
          </cell>
          <cell r="DC305">
            <v>132</v>
          </cell>
          <cell r="DD305">
            <v>3981075</v>
          </cell>
          <cell r="DE305">
            <v>167</v>
          </cell>
          <cell r="DF305">
            <v>39417</v>
          </cell>
          <cell r="DG305">
            <v>192</v>
          </cell>
          <cell r="DH305">
            <v>73453</v>
          </cell>
          <cell r="DI305">
            <v>110</v>
          </cell>
          <cell r="DJ305" t="str">
            <v>101</v>
          </cell>
          <cell r="DK305">
            <v>748</v>
          </cell>
          <cell r="DL305">
            <v>755</v>
          </cell>
          <cell r="DM305">
            <v>745</v>
          </cell>
          <cell r="DN305">
            <v>768</v>
          </cell>
          <cell r="DO305">
            <v>775.3</v>
          </cell>
          <cell r="DP305">
            <v>803.6</v>
          </cell>
          <cell r="DQ305">
            <v>767.7</v>
          </cell>
          <cell r="DR305">
            <v>163</v>
          </cell>
          <cell r="DS305">
            <v>747.4</v>
          </cell>
          <cell r="DT305">
            <v>164</v>
          </cell>
          <cell r="DU305">
            <v>762.3</v>
          </cell>
          <cell r="DV305">
            <v>155</v>
          </cell>
          <cell r="DW305">
            <v>734.4</v>
          </cell>
          <cell r="DX305">
            <v>163</v>
          </cell>
          <cell r="DY305">
            <v>732.5</v>
          </cell>
          <cell r="DZ305">
            <v>160</v>
          </cell>
          <cell r="EA305">
            <v>713.2</v>
          </cell>
          <cell r="EB305">
            <v>163</v>
          </cell>
          <cell r="EC305">
            <v>689.2</v>
          </cell>
          <cell r="ED305">
            <v>163</v>
          </cell>
          <cell r="EE305">
            <v>680.3</v>
          </cell>
          <cell r="EF305">
            <v>163</v>
          </cell>
          <cell r="EG305">
            <v>661.3</v>
          </cell>
          <cell r="EH305">
            <v>169</v>
          </cell>
          <cell r="EI305">
            <v>4986.9817027067902</v>
          </cell>
          <cell r="EJ305">
            <v>98</v>
          </cell>
          <cell r="EK305">
            <v>4142.7869348253444</v>
          </cell>
          <cell r="EL305">
            <v>81</v>
          </cell>
          <cell r="EM305">
            <v>375874</v>
          </cell>
          <cell r="EN305">
            <v>502.50534759358288</v>
          </cell>
          <cell r="EO305">
            <v>378437</v>
          </cell>
          <cell r="EP305">
            <v>501.24105960264899</v>
          </cell>
          <cell r="EQ305">
            <v>344694</v>
          </cell>
          <cell r="ER305">
            <v>462.67651006711407</v>
          </cell>
          <cell r="ES305">
            <v>228200</v>
          </cell>
          <cell r="ET305">
            <v>297.13541666666669</v>
          </cell>
          <cell r="EU305">
            <v>210740</v>
          </cell>
          <cell r="EV305">
            <v>271.81736102154008</v>
          </cell>
          <cell r="EW305">
            <v>362438</v>
          </cell>
          <cell r="EX305">
            <v>451.01791936286708</v>
          </cell>
          <cell r="EY305">
            <v>533441</v>
          </cell>
          <cell r="EZ305">
            <v>694.85606356649726</v>
          </cell>
          <cell r="FA305">
            <v>667721</v>
          </cell>
          <cell r="FB305">
            <v>869.76813859580557</v>
          </cell>
          <cell r="FC305">
            <v>780280</v>
          </cell>
          <cell r="FD305">
            <v>1043.992507358844</v>
          </cell>
          <cell r="FE305">
            <v>519659</v>
          </cell>
          <cell r="FF305">
            <v>681.69880624426082</v>
          </cell>
          <cell r="FG305">
            <v>-30022</v>
          </cell>
          <cell r="FH305">
            <v>-40.879629629629633</v>
          </cell>
          <cell r="FI305">
            <v>-528704</v>
          </cell>
          <cell r="FJ305">
            <v>-721.78020477815699</v>
          </cell>
          <cell r="FK305">
            <v>-605217</v>
          </cell>
          <cell r="FL305">
            <v>-889.63251506688232</v>
          </cell>
          <cell r="FM305">
            <v>608270</v>
          </cell>
          <cell r="FN305">
            <v>919.80946620293366</v>
          </cell>
          <cell r="FO305">
            <v>9.3051431615711361E-2</v>
          </cell>
          <cell r="FP305">
            <v>8.7927895022870864E-2</v>
          </cell>
          <cell r="FQ305">
            <v>7.8178710525527939E-2</v>
          </cell>
          <cell r="FR305">
            <v>5.1026591517600597E-2</v>
          </cell>
          <cell r="FS305">
            <v>4.4858417349738992E-2</v>
          </cell>
          <cell r="FT305">
            <v>7.0496250124969906E-2</v>
          </cell>
          <cell r="FU305">
            <v>9.584481591986882E-2</v>
          </cell>
          <cell r="FV305">
            <v>0.13497902705762252</v>
          </cell>
          <cell r="FW305">
            <v>0.15270892576508097</v>
          </cell>
          <cell r="FX305">
            <v>9.6783667989996436E-2</v>
          </cell>
          <cell r="FY305">
            <v>-4.6913890461956964E-3</v>
          </cell>
          <cell r="FZ305">
            <v>-8.6189146240382083E-2</v>
          </cell>
          <cell r="GA305">
            <v>-0.10285501317431701</v>
          </cell>
          <cell r="GB305">
            <v>0.10487010567547127</v>
          </cell>
          <cell r="GC305">
            <v>3663548</v>
          </cell>
          <cell r="GD305">
            <v>3925510</v>
          </cell>
          <cell r="GE305">
            <v>4064358</v>
          </cell>
          <cell r="GF305">
            <v>4243978</v>
          </cell>
          <cell r="GG305">
            <v>4487152</v>
          </cell>
          <cell r="GH305">
            <v>4778800</v>
          </cell>
          <cell r="GI305">
            <v>5032233</v>
          </cell>
          <cell r="GJ305">
            <v>4946850</v>
          </cell>
          <cell r="GK305">
            <v>5109590</v>
          </cell>
          <cell r="GL305">
            <v>5369284</v>
          </cell>
          <cell r="GM305">
            <v>6399384</v>
          </cell>
          <cell r="GN305">
            <v>6134229.46</v>
          </cell>
          <cell r="GO305">
            <v>5960689</v>
          </cell>
          <cell r="GP305">
            <v>5800223.0099999998</v>
          </cell>
          <cell r="GQ305">
            <v>-1.3705215269630927E-2</v>
          </cell>
          <cell r="GR305">
            <v>-1.1079989313915318E-2</v>
          </cell>
          <cell r="GS305">
            <v>2.9417237006695234E-2</v>
          </cell>
          <cell r="GT305">
            <v>1.2085890770375692E-2</v>
          </cell>
          <cell r="GU305">
            <v>8.536516814047752E-3</v>
          </cell>
          <cell r="GV305">
            <v>-5.9400926421104193E-2</v>
          </cell>
          <cell r="GW305">
            <v>-0.11633798735716255</v>
          </cell>
          <cell r="GX305">
            <v>-2.7006800909555796E-2</v>
          </cell>
          <cell r="GY305">
            <v>9.7500751679688427E-2</v>
          </cell>
          <cell r="GZ305">
            <v>13.773693279724297</v>
          </cell>
          <cell r="HA305">
            <v>14.280435628160248</v>
          </cell>
          <cell r="HB305">
            <v>14.002329192546583</v>
          </cell>
          <cell r="HC305">
            <v>13.549546142208774</v>
          </cell>
          <cell r="HD305">
            <v>12.939866369710469</v>
          </cell>
          <cell r="HE305">
            <v>13.479802955665026</v>
          </cell>
          <cell r="HF305">
            <v>14.355555555555554</v>
          </cell>
          <cell r="HG305">
            <v>15.461363636363636</v>
          </cell>
          <cell r="HH305">
            <v>5751</v>
          </cell>
          <cell r="HI305" t="str">
            <v>Y</v>
          </cell>
        </row>
        <row r="306">
          <cell r="A306">
            <v>301</v>
          </cell>
          <cell r="B306">
            <v>6165</v>
          </cell>
          <cell r="C306" t="str">
            <v>Stanton</v>
          </cell>
          <cell r="D306">
            <v>12.451881674144071</v>
          </cell>
          <cell r="E306">
            <v>164</v>
          </cell>
          <cell r="F306">
            <v>5.4</v>
          </cell>
          <cell r="G306">
            <v>1</v>
          </cell>
          <cell r="H306">
            <v>4.4248231177138031</v>
          </cell>
          <cell r="I306">
            <v>187</v>
          </cell>
          <cell r="J306">
            <v>0.19907574628895164</v>
          </cell>
          <cell r="K306">
            <v>233</v>
          </cell>
          <cell r="L306">
            <v>2.4279773177623225</v>
          </cell>
          <cell r="M306">
            <v>96</v>
          </cell>
          <cell r="N306">
            <v>0</v>
          </cell>
          <cell r="O306">
            <v>6</v>
          </cell>
          <cell r="P306">
            <v>0.12248409817408565</v>
          </cell>
          <cell r="Q306">
            <v>255</v>
          </cell>
          <cell r="R306">
            <v>0</v>
          </cell>
          <cell r="S306">
            <v>8</v>
          </cell>
          <cell r="T306">
            <v>12.574365772318156</v>
          </cell>
          <cell r="U306">
            <v>193</v>
          </cell>
          <cell r="V306">
            <v>0.91969000000000001</v>
          </cell>
          <cell r="W306">
            <v>151</v>
          </cell>
          <cell r="X306">
            <v>0</v>
          </cell>
          <cell r="Y306">
            <v>1</v>
          </cell>
          <cell r="Z306">
            <v>0</v>
          </cell>
          <cell r="AA306">
            <v>249</v>
          </cell>
          <cell r="AB306">
            <v>0.33</v>
          </cell>
          <cell r="AC306">
            <v>1</v>
          </cell>
          <cell r="AD306">
            <v>0.33</v>
          </cell>
          <cell r="AE306">
            <v>244</v>
          </cell>
          <cell r="AF306">
            <v>0</v>
          </cell>
          <cell r="AG306">
            <v>19</v>
          </cell>
          <cell r="AH306">
            <v>0</v>
          </cell>
          <cell r="AI306">
            <v>184</v>
          </cell>
          <cell r="AJ306">
            <v>1.24969</v>
          </cell>
          <cell r="AK306">
            <v>300</v>
          </cell>
          <cell r="AL306">
            <v>13.824059999999999</v>
          </cell>
          <cell r="AM306">
            <v>253</v>
          </cell>
          <cell r="AN306">
            <v>751562</v>
          </cell>
          <cell r="AO306">
            <v>352</v>
          </cell>
          <cell r="AP306">
            <v>54366241</v>
          </cell>
          <cell r="AQ306">
            <v>353</v>
          </cell>
          <cell r="AR306">
            <v>0.1</v>
          </cell>
          <cell r="AS306">
            <v>8.077596464388917E-2</v>
          </cell>
          <cell r="AT306">
            <v>0</v>
          </cell>
          <cell r="AU306">
            <v>0.1</v>
          </cell>
          <cell r="AV306">
            <v>85089</v>
          </cell>
          <cell r="AW306">
            <v>253</v>
          </cell>
          <cell r="AX306">
            <v>0</v>
          </cell>
          <cell r="AY306">
            <v>89</v>
          </cell>
          <cell r="AZ306">
            <v>0</v>
          </cell>
          <cell r="BA306">
            <v>2011</v>
          </cell>
          <cell r="BB306">
            <v>0</v>
          </cell>
          <cell r="BC306">
            <v>267</v>
          </cell>
          <cell r="BD306">
            <v>54366241</v>
          </cell>
          <cell r="BE306">
            <v>353</v>
          </cell>
          <cell r="BF306">
            <v>208.1</v>
          </cell>
          <cell r="BG306">
            <v>343</v>
          </cell>
          <cell r="BH306">
            <v>261250.55742431525</v>
          </cell>
          <cell r="BI306">
            <v>208</v>
          </cell>
          <cell r="BJ306">
            <v>0</v>
          </cell>
          <cell r="BK306">
            <v>267</v>
          </cell>
          <cell r="BL306">
            <v>261250.55742431525</v>
          </cell>
          <cell r="BM306">
            <v>232</v>
          </cell>
          <cell r="BN306">
            <v>0</v>
          </cell>
          <cell r="BO306">
            <v>267</v>
          </cell>
          <cell r="BP306">
            <v>293578</v>
          </cell>
          <cell r="BQ306">
            <v>353</v>
          </cell>
          <cell r="BR306">
            <v>240561</v>
          </cell>
          <cell r="BS306">
            <v>347</v>
          </cell>
          <cell r="BT306">
            <v>10823</v>
          </cell>
          <cell r="BU306">
            <v>267</v>
          </cell>
          <cell r="BV306">
            <v>132000</v>
          </cell>
          <cell r="BW306">
            <v>270</v>
          </cell>
          <cell r="BX306">
            <v>0</v>
          </cell>
          <cell r="BY306">
            <v>6</v>
          </cell>
          <cell r="BZ306">
            <v>676962</v>
          </cell>
          <cell r="CA306">
            <v>353</v>
          </cell>
          <cell r="CB306">
            <v>6659</v>
          </cell>
          <cell r="CC306">
            <v>314</v>
          </cell>
          <cell r="CD306">
            <v>50000</v>
          </cell>
          <cell r="CE306">
            <v>314</v>
          </cell>
          <cell r="CF306">
            <v>0</v>
          </cell>
          <cell r="CG306">
            <v>2</v>
          </cell>
          <cell r="CH306">
            <v>0</v>
          </cell>
          <cell r="CI306">
            <v>249</v>
          </cell>
          <cell r="CJ306">
            <v>17941</v>
          </cell>
          <cell r="CK306">
            <v>323</v>
          </cell>
          <cell r="CL306">
            <v>17941</v>
          </cell>
          <cell r="CM306">
            <v>345</v>
          </cell>
          <cell r="CN306">
            <v>0</v>
          </cell>
          <cell r="CO306">
            <v>19</v>
          </cell>
          <cell r="CP306">
            <v>0</v>
          </cell>
          <cell r="CQ306">
            <v>185</v>
          </cell>
          <cell r="CR306">
            <v>751562</v>
          </cell>
          <cell r="CS306">
            <v>352</v>
          </cell>
          <cell r="CT306">
            <v>208.1</v>
          </cell>
          <cell r="CU306">
            <v>343</v>
          </cell>
          <cell r="CV306">
            <v>5768</v>
          </cell>
          <cell r="CW306">
            <v>184</v>
          </cell>
          <cell r="CX306">
            <v>1228606</v>
          </cell>
          <cell r="CY306">
            <v>343</v>
          </cell>
          <cell r="CZ306">
            <v>200</v>
          </cell>
          <cell r="DA306">
            <v>344</v>
          </cell>
          <cell r="DB306">
            <v>5883</v>
          </cell>
          <cell r="DC306">
            <v>185</v>
          </cell>
          <cell r="DD306">
            <v>1212324</v>
          </cell>
          <cell r="DE306">
            <v>345</v>
          </cell>
          <cell r="DF306">
            <v>-16282</v>
          </cell>
          <cell r="DG306">
            <v>297</v>
          </cell>
          <cell r="DH306">
            <v>35724</v>
          </cell>
          <cell r="DI306">
            <v>171</v>
          </cell>
          <cell r="DJ306" t="str">
            <v>101</v>
          </cell>
          <cell r="DK306">
            <v>298</v>
          </cell>
          <cell r="DL306">
            <v>287.10000000000002</v>
          </cell>
          <cell r="DM306">
            <v>294</v>
          </cell>
          <cell r="DN306">
            <v>288</v>
          </cell>
          <cell r="DO306">
            <v>293</v>
          </cell>
          <cell r="DP306">
            <v>279</v>
          </cell>
          <cell r="DQ306">
            <v>268</v>
          </cell>
          <cell r="DR306">
            <v>340</v>
          </cell>
          <cell r="DS306">
            <v>255.1</v>
          </cell>
          <cell r="DT306">
            <v>340</v>
          </cell>
          <cell r="DU306">
            <v>254.1</v>
          </cell>
          <cell r="DV306">
            <v>339</v>
          </cell>
          <cell r="DW306">
            <v>232.4</v>
          </cell>
          <cell r="DX306">
            <v>342</v>
          </cell>
          <cell r="DY306">
            <v>229.2</v>
          </cell>
          <cell r="DZ306">
            <v>344</v>
          </cell>
          <cell r="EA306">
            <v>224.2</v>
          </cell>
          <cell r="EB306">
            <v>344</v>
          </cell>
          <cell r="EC306">
            <v>208</v>
          </cell>
          <cell r="ED306">
            <v>345</v>
          </cell>
          <cell r="EE306">
            <v>208.1</v>
          </cell>
          <cell r="EF306">
            <v>343</v>
          </cell>
          <cell r="EG306">
            <v>200</v>
          </cell>
          <cell r="EH306">
            <v>344</v>
          </cell>
          <cell r="EI306">
            <v>3757.81</v>
          </cell>
          <cell r="EJ306">
            <v>256</v>
          </cell>
          <cell r="EK306">
            <v>3384.81</v>
          </cell>
          <cell r="EL306">
            <v>179</v>
          </cell>
          <cell r="EM306">
            <v>338568</v>
          </cell>
          <cell r="EN306">
            <v>1136.1342281879195</v>
          </cell>
          <cell r="EO306">
            <v>387713</v>
          </cell>
          <cell r="EP306">
            <v>1350.4458376872169</v>
          </cell>
          <cell r="EQ306">
            <v>453779</v>
          </cell>
          <cell r="ER306">
            <v>1543.4659863945578</v>
          </cell>
          <cell r="ES306">
            <v>557957</v>
          </cell>
          <cell r="ET306">
            <v>1937.3506944444443</v>
          </cell>
          <cell r="EU306">
            <v>599667</v>
          </cell>
          <cell r="EV306">
            <v>2046.6450511945393</v>
          </cell>
          <cell r="EW306">
            <v>665061</v>
          </cell>
          <cell r="EX306">
            <v>2383.7311827956987</v>
          </cell>
          <cell r="EY306">
            <v>679264</v>
          </cell>
          <cell r="EZ306">
            <v>2534.5671641791046</v>
          </cell>
          <cell r="FA306">
            <v>827578</v>
          </cell>
          <cell r="FB306">
            <v>3087.9776119402986</v>
          </cell>
          <cell r="FC306">
            <v>981015</v>
          </cell>
          <cell r="FD306">
            <v>3845.609564876519</v>
          </cell>
          <cell r="FE306">
            <v>1083207</v>
          </cell>
          <cell r="FF306">
            <v>4262.9161747343569</v>
          </cell>
          <cell r="FG306">
            <v>1135816</v>
          </cell>
          <cell r="FH306">
            <v>4887.3321858864028</v>
          </cell>
          <cell r="FI306">
            <v>1084351</v>
          </cell>
          <cell r="FJ306">
            <v>4731.0253054101222</v>
          </cell>
          <cell r="FK306">
            <v>1008431</v>
          </cell>
          <cell r="FL306">
            <v>4845.8962037481979</v>
          </cell>
          <cell r="FM306">
            <v>856864</v>
          </cell>
          <cell r="FN306">
            <v>4284.32</v>
          </cell>
          <cell r="FO306">
            <v>0.17974927225456941</v>
          </cell>
          <cell r="FP306">
            <v>0.1983108593676873</v>
          </cell>
          <cell r="FQ306">
            <v>0.22594437468071057</v>
          </cell>
          <cell r="FR306">
            <v>0.2524349635796046</v>
          </cell>
          <cell r="FS306">
            <v>0.24431748271919912</v>
          </cell>
          <cell r="FT306">
            <v>0.26012995917703213</v>
          </cell>
          <cell r="FU306">
            <v>0.25422375121354956</v>
          </cell>
          <cell r="FV306">
            <v>0.4384688785314611</v>
          </cell>
          <cell r="FW306">
            <v>0.50876873625022945</v>
          </cell>
          <cell r="FX306">
            <v>0.53532097306016591</v>
          </cell>
          <cell r="FY306">
            <v>0.47282580415263259</v>
          </cell>
          <cell r="FZ306">
            <v>0.49295619504414073</v>
          </cell>
          <cell r="GA306">
            <v>0.45570419362404296</v>
          </cell>
          <cell r="GB306">
            <v>0.35593390656483226</v>
          </cell>
          <cell r="GC306">
            <v>1544989</v>
          </cell>
          <cell r="GD306">
            <v>1567364</v>
          </cell>
          <cell r="GE306">
            <v>1554587</v>
          </cell>
          <cell r="GF306">
            <v>1652343</v>
          </cell>
          <cell r="GG306">
            <v>1854791</v>
          </cell>
          <cell r="GH306">
            <v>1891588</v>
          </cell>
          <cell r="GI306">
            <v>1992650</v>
          </cell>
          <cell r="GJ306">
            <v>1887427</v>
          </cell>
          <cell r="GK306">
            <v>1928214</v>
          </cell>
          <cell r="GL306">
            <v>2023472</v>
          </cell>
          <cell r="GM306">
            <v>2402187</v>
          </cell>
          <cell r="GN306">
            <v>2199690.38</v>
          </cell>
          <cell r="GO306">
            <v>2288827</v>
          </cell>
          <cell r="GP306">
            <v>2407368.29</v>
          </cell>
          <cell r="GQ306">
            <v>0.14505199811210509</v>
          </cell>
          <cell r="GR306">
            <v>0.1511586334284411</v>
          </cell>
          <cell r="GS306">
            <v>0.19110599702179504</v>
          </cell>
          <cell r="GT306">
            <v>0.24161922991248846</v>
          </cell>
          <cell r="GU306">
            <v>0.27718211136989784</v>
          </cell>
          <cell r="GV306">
            <v>0.2800911392373483</v>
          </cell>
          <cell r="GW306">
            <v>0.24041298015423576</v>
          </cell>
          <cell r="GX306">
            <v>0.20121091947756514</v>
          </cell>
          <cell r="GY306">
            <v>0.1161569948702635</v>
          </cell>
          <cell r="GZ306">
            <v>12.181451612903226</v>
          </cell>
          <cell r="HA306">
            <v>12.945378151260504</v>
          </cell>
          <cell r="HB306">
            <v>12.91596638655462</v>
          </cell>
          <cell r="HC306">
            <v>12.655462184873949</v>
          </cell>
          <cell r="HD306">
            <v>12.170608108108107</v>
          </cell>
          <cell r="HE306">
            <v>11.192660550458715</v>
          </cell>
          <cell r="HF306">
            <v>11.090381426202322</v>
          </cell>
          <cell r="HG306">
            <v>9.0478260869565208</v>
          </cell>
          <cell r="HH306">
            <v>6165</v>
          </cell>
          <cell r="HI306" t="str">
            <v>Y</v>
          </cell>
        </row>
        <row r="307">
          <cell r="A307">
            <v>302</v>
          </cell>
          <cell r="B307">
            <v>6175</v>
          </cell>
          <cell r="C307" t="str">
            <v>Starmont</v>
          </cell>
          <cell r="D307">
            <v>12.350931487325665</v>
          </cell>
          <cell r="E307">
            <v>169</v>
          </cell>
          <cell r="F307">
            <v>5.4</v>
          </cell>
          <cell r="G307">
            <v>1</v>
          </cell>
          <cell r="H307">
            <v>4.6915882080567988</v>
          </cell>
          <cell r="I307">
            <v>153</v>
          </cell>
          <cell r="J307">
            <v>0.47288621503843842</v>
          </cell>
          <cell r="K307">
            <v>156</v>
          </cell>
          <cell r="L307">
            <v>1.7864590345896563</v>
          </cell>
          <cell r="M307">
            <v>159</v>
          </cell>
          <cell r="N307">
            <v>0</v>
          </cell>
          <cell r="O307">
            <v>6</v>
          </cell>
          <cell r="P307">
            <v>1.6203025814989835</v>
          </cell>
          <cell r="Q307">
            <v>28</v>
          </cell>
          <cell r="R307">
            <v>0</v>
          </cell>
          <cell r="S307">
            <v>8</v>
          </cell>
          <cell r="T307">
            <v>13.971234068824648</v>
          </cell>
          <cell r="U307">
            <v>99</v>
          </cell>
          <cell r="V307">
            <v>1.6839999999999999</v>
          </cell>
          <cell r="W307">
            <v>21</v>
          </cell>
          <cell r="X307">
            <v>0</v>
          </cell>
          <cell r="Y307">
            <v>1</v>
          </cell>
          <cell r="Z307">
            <v>0</v>
          </cell>
          <cell r="AA307">
            <v>249</v>
          </cell>
          <cell r="AB307">
            <v>0.33</v>
          </cell>
          <cell r="AC307">
            <v>1</v>
          </cell>
          <cell r="AD307">
            <v>0.33</v>
          </cell>
          <cell r="AE307">
            <v>244</v>
          </cell>
          <cell r="AF307">
            <v>0</v>
          </cell>
          <cell r="AG307">
            <v>19</v>
          </cell>
          <cell r="AH307">
            <v>0</v>
          </cell>
          <cell r="AI307">
            <v>184</v>
          </cell>
          <cell r="AJ307">
            <v>2.0139999999999998</v>
          </cell>
          <cell r="AK307">
            <v>209</v>
          </cell>
          <cell r="AL307">
            <v>15.98523</v>
          </cell>
          <cell r="AM307">
            <v>124</v>
          </cell>
          <cell r="AN307">
            <v>3042320</v>
          </cell>
          <cell r="AO307">
            <v>156</v>
          </cell>
          <cell r="AP307">
            <v>190320625</v>
          </cell>
          <cell r="AQ307">
            <v>173</v>
          </cell>
          <cell r="AR307">
            <v>0</v>
          </cell>
          <cell r="AS307">
            <v>7.9269031911225321E-2</v>
          </cell>
          <cell r="AT307">
            <v>0</v>
          </cell>
          <cell r="AU307">
            <v>0</v>
          </cell>
          <cell r="AV307">
            <v>0</v>
          </cell>
          <cell r="AW307">
            <v>284</v>
          </cell>
          <cell r="AX307">
            <v>0</v>
          </cell>
          <cell r="AY307">
            <v>89</v>
          </cell>
          <cell r="AZ307">
            <v>0</v>
          </cell>
          <cell r="BA307">
            <v>2011</v>
          </cell>
          <cell r="BB307">
            <v>0</v>
          </cell>
          <cell r="BC307">
            <v>267</v>
          </cell>
          <cell r="BD307">
            <v>190320625</v>
          </cell>
          <cell r="BE307">
            <v>180</v>
          </cell>
          <cell r="BF307">
            <v>669.8</v>
          </cell>
          <cell r="BG307">
            <v>168</v>
          </cell>
          <cell r="BH307">
            <v>284145.45386682596</v>
          </cell>
          <cell r="BI307">
            <v>168</v>
          </cell>
          <cell r="BJ307">
            <v>0</v>
          </cell>
          <cell r="BK307">
            <v>267</v>
          </cell>
          <cell r="BL307">
            <v>284145.45386682596</v>
          </cell>
          <cell r="BM307">
            <v>189</v>
          </cell>
          <cell r="BN307">
            <v>0</v>
          </cell>
          <cell r="BO307">
            <v>267</v>
          </cell>
          <cell r="BP307">
            <v>1027731</v>
          </cell>
          <cell r="BQ307">
            <v>175</v>
          </cell>
          <cell r="BR307">
            <v>892906</v>
          </cell>
          <cell r="BS307">
            <v>153</v>
          </cell>
          <cell r="BT307">
            <v>90000</v>
          </cell>
          <cell r="BU307">
            <v>153</v>
          </cell>
          <cell r="BV307">
            <v>340000</v>
          </cell>
          <cell r="BW307">
            <v>175</v>
          </cell>
          <cell r="BX307">
            <v>0</v>
          </cell>
          <cell r="BY307">
            <v>6</v>
          </cell>
          <cell r="BZ307">
            <v>2350637</v>
          </cell>
          <cell r="CA307">
            <v>166</v>
          </cell>
          <cell r="CB307">
            <v>308377</v>
          </cell>
          <cell r="CC307">
            <v>50</v>
          </cell>
          <cell r="CD307">
            <v>320500</v>
          </cell>
          <cell r="CE307">
            <v>72</v>
          </cell>
          <cell r="CF307">
            <v>0</v>
          </cell>
          <cell r="CG307">
            <v>2</v>
          </cell>
          <cell r="CH307">
            <v>0</v>
          </cell>
          <cell r="CI307">
            <v>249</v>
          </cell>
          <cell r="CJ307">
            <v>62806</v>
          </cell>
          <cell r="CK307">
            <v>168</v>
          </cell>
          <cell r="CL307">
            <v>62806</v>
          </cell>
          <cell r="CM307">
            <v>273</v>
          </cell>
          <cell r="CN307">
            <v>0</v>
          </cell>
          <cell r="CO307">
            <v>19</v>
          </cell>
          <cell r="CP307">
            <v>0</v>
          </cell>
          <cell r="CQ307">
            <v>185</v>
          </cell>
          <cell r="CR307">
            <v>3042320</v>
          </cell>
          <cell r="CS307">
            <v>156</v>
          </cell>
          <cell r="CT307">
            <v>669.8</v>
          </cell>
          <cell r="CU307">
            <v>168</v>
          </cell>
          <cell r="CV307">
            <v>5782</v>
          </cell>
          <cell r="CW307">
            <v>154</v>
          </cell>
          <cell r="CX307">
            <v>3956289</v>
          </cell>
          <cell r="CY307">
            <v>165</v>
          </cell>
          <cell r="CZ307">
            <v>682.6</v>
          </cell>
          <cell r="DA307">
            <v>160</v>
          </cell>
          <cell r="DB307">
            <v>5897</v>
          </cell>
          <cell r="DC307">
            <v>155</v>
          </cell>
          <cell r="DD307">
            <v>4042169</v>
          </cell>
          <cell r="DE307">
            <v>164</v>
          </cell>
          <cell r="DF307">
            <v>85880</v>
          </cell>
          <cell r="DG307">
            <v>126</v>
          </cell>
          <cell r="DH307">
            <v>16877</v>
          </cell>
          <cell r="DI307">
            <v>202</v>
          </cell>
          <cell r="DJ307" t="str">
            <v>Scale down</v>
          </cell>
          <cell r="DK307">
            <v>952.6</v>
          </cell>
          <cell r="DL307">
            <v>945.8</v>
          </cell>
          <cell r="DM307">
            <v>961.7</v>
          </cell>
          <cell r="DN307">
            <v>945.8</v>
          </cell>
          <cell r="DO307">
            <v>927.9</v>
          </cell>
          <cell r="DP307">
            <v>901.8</v>
          </cell>
          <cell r="DQ307">
            <v>849.6</v>
          </cell>
          <cell r="DR307">
            <v>140</v>
          </cell>
          <cell r="DS307">
            <v>829.6</v>
          </cell>
          <cell r="DT307">
            <v>139</v>
          </cell>
          <cell r="DU307">
            <v>797.5</v>
          </cell>
          <cell r="DV307">
            <v>144</v>
          </cell>
          <cell r="DW307">
            <v>778.4</v>
          </cell>
          <cell r="DX307">
            <v>146</v>
          </cell>
          <cell r="DY307">
            <v>746.4</v>
          </cell>
          <cell r="DZ307">
            <v>154</v>
          </cell>
          <cell r="EA307">
            <v>730.1</v>
          </cell>
          <cell r="EB307">
            <v>157</v>
          </cell>
          <cell r="EC307">
            <v>697.6</v>
          </cell>
          <cell r="ED307">
            <v>162</v>
          </cell>
          <cell r="EE307">
            <v>669.8</v>
          </cell>
          <cell r="EF307">
            <v>168</v>
          </cell>
          <cell r="EG307">
            <v>682.6</v>
          </cell>
          <cell r="EH307">
            <v>160</v>
          </cell>
          <cell r="EI307">
            <v>4456.9586873718135</v>
          </cell>
          <cell r="EJ307">
            <v>154</v>
          </cell>
          <cell r="EK307">
            <v>3443.6522121300909</v>
          </cell>
          <cell r="EL307">
            <v>166</v>
          </cell>
          <cell r="EM307">
            <v>203756</v>
          </cell>
          <cell r="EN307">
            <v>213.89460424102455</v>
          </cell>
          <cell r="EO307">
            <v>404419</v>
          </cell>
          <cell r="EP307">
            <v>427.59462888559949</v>
          </cell>
          <cell r="EQ307">
            <v>563496</v>
          </cell>
          <cell r="ER307">
            <v>585.93740251637723</v>
          </cell>
          <cell r="ES307">
            <v>750488</v>
          </cell>
          <cell r="ET307">
            <v>793.49545358426735</v>
          </cell>
          <cell r="EU307">
            <v>691242</v>
          </cell>
          <cell r="EV307">
            <v>744.95311994827034</v>
          </cell>
          <cell r="EW307">
            <v>521850</v>
          </cell>
          <cell r="EX307">
            <v>578.67598137059213</v>
          </cell>
          <cell r="EY307">
            <v>719953</v>
          </cell>
          <cell r="EZ307">
            <v>847.40230696798494</v>
          </cell>
          <cell r="FA307">
            <v>1257564</v>
          </cell>
          <cell r="FB307">
            <v>1480.1836158192091</v>
          </cell>
          <cell r="FC307">
            <v>1742275</v>
          </cell>
          <cell r="FD307">
            <v>2100.1386210221794</v>
          </cell>
          <cell r="FE307">
            <v>1896763</v>
          </cell>
          <cell r="FF307">
            <v>2378.3862068965518</v>
          </cell>
          <cell r="FG307">
            <v>1611776</v>
          </cell>
          <cell r="FH307">
            <v>2070.6269270298048</v>
          </cell>
          <cell r="FI307">
            <v>827044</v>
          </cell>
          <cell r="FJ307">
            <v>1108.0439442658092</v>
          </cell>
          <cell r="FK307">
            <v>207672</v>
          </cell>
          <cell r="FL307">
            <v>310.05076142131981</v>
          </cell>
          <cell r="FM307">
            <v>16554</v>
          </cell>
          <cell r="FN307">
            <v>24.251391737474361</v>
          </cell>
          <cell r="FO307">
            <v>4.2991577063956926E-2</v>
          </cell>
          <cell r="FP307">
            <v>7.7261266452113064E-2</v>
          </cell>
          <cell r="FQ307">
            <v>0.10267440012944172</v>
          </cell>
          <cell r="FR307">
            <v>0.12475937098328248</v>
          </cell>
          <cell r="FS307">
            <v>0.10523955158982454</v>
          </cell>
          <cell r="FT307">
            <v>7.9728576029451215E-2</v>
          </cell>
          <cell r="FU307">
            <v>0.10932727296747712</v>
          </cell>
          <cell r="FV307">
            <v>0.21557505812944885</v>
          </cell>
          <cell r="FW307">
            <v>0.27910186955921362</v>
          </cell>
          <cell r="FX307">
            <v>0.29362619949756863</v>
          </cell>
          <cell r="FY307">
            <v>0.23829057453455177</v>
          </cell>
          <cell r="FZ307">
            <v>0.11540571877000358</v>
          </cell>
          <cell r="GA307">
            <v>3.1754813062483456E-2</v>
          </cell>
          <cell r="GB307">
            <v>2.4009675368332484E-3</v>
          </cell>
          <cell r="GC307">
            <v>4535684</v>
          </cell>
          <cell r="GD307">
            <v>4830015</v>
          </cell>
          <cell r="GE307">
            <v>4924688</v>
          </cell>
          <cell r="GF307">
            <v>5264996</v>
          </cell>
          <cell r="GG307">
            <v>5877030</v>
          </cell>
          <cell r="GH307">
            <v>6023482</v>
          </cell>
          <cell r="GI307">
            <v>5865348</v>
          </cell>
          <cell r="GJ307">
            <v>5833532</v>
          </cell>
          <cell r="GK307">
            <v>6242434</v>
          </cell>
          <cell r="GL307">
            <v>6459788</v>
          </cell>
          <cell r="GM307">
            <v>6763910</v>
          </cell>
          <cell r="GN307">
            <v>7166403.96</v>
          </cell>
          <cell r="GO307">
            <v>7159231</v>
          </cell>
          <cell r="GP307">
            <v>6894720.46</v>
          </cell>
          <cell r="GQ307">
            <v>0.13251665036258545</v>
          </cell>
          <cell r="GR307">
            <v>0.14404702488706922</v>
          </cell>
          <cell r="GS307">
            <v>0.21267491763307955</v>
          </cell>
          <cell r="GT307">
            <v>0.26647997954563923</v>
          </cell>
          <cell r="GU307">
            <v>0.28319772403621762</v>
          </cell>
          <cell r="GV307">
            <v>0.23037691773423921</v>
          </cell>
          <cell r="GW307">
            <v>7.6223182931637226E-2</v>
          </cell>
          <cell r="GX307">
            <v>-5.0531381662912864E-2</v>
          </cell>
          <cell r="GY307">
            <v>-7.7165042901559316E-2</v>
          </cell>
          <cell r="GZ307">
            <v>12.500753238927388</v>
          </cell>
          <cell r="HA307">
            <v>12.261868300153141</v>
          </cell>
          <cell r="HB307">
            <v>11.823708206686931</v>
          </cell>
          <cell r="HC307">
            <v>11.448806774441879</v>
          </cell>
          <cell r="HD307">
            <v>11.000763941940413</v>
          </cell>
          <cell r="HE307">
            <v>11.086822660098523</v>
          </cell>
          <cell r="HF307">
            <v>11.610927152317881</v>
          </cell>
          <cell r="HG307">
            <v>12.178181818181818</v>
          </cell>
          <cell r="HH307">
            <v>6175</v>
          </cell>
          <cell r="HI307" t="str">
            <v>Y</v>
          </cell>
        </row>
        <row r="308">
          <cell r="A308">
            <v>303</v>
          </cell>
          <cell r="B308">
            <v>6219</v>
          </cell>
          <cell r="C308" t="str">
            <v>Storm Lake</v>
          </cell>
          <cell r="D308">
            <v>15.038730834280033</v>
          </cell>
          <cell r="E308">
            <v>24</v>
          </cell>
          <cell r="F308">
            <v>5.4</v>
          </cell>
          <cell r="G308">
            <v>1</v>
          </cell>
          <cell r="H308">
            <v>5.5531598347302538</v>
          </cell>
          <cell r="I308">
            <v>54</v>
          </cell>
          <cell r="J308">
            <v>1.7670643659871608</v>
          </cell>
          <cell r="K308">
            <v>19</v>
          </cell>
          <cell r="L308">
            <v>2.3185073678658377</v>
          </cell>
          <cell r="M308">
            <v>107</v>
          </cell>
          <cell r="N308">
            <v>0</v>
          </cell>
          <cell r="O308">
            <v>6</v>
          </cell>
          <cell r="P308">
            <v>0.61954219430972146</v>
          </cell>
          <cell r="Q308">
            <v>113</v>
          </cell>
          <cell r="R308">
            <v>0</v>
          </cell>
          <cell r="S308">
            <v>8</v>
          </cell>
          <cell r="T308">
            <v>15.658273028589754</v>
          </cell>
          <cell r="U308">
            <v>19</v>
          </cell>
          <cell r="V308">
            <v>1.6992100000000001</v>
          </cell>
          <cell r="W308">
            <v>18</v>
          </cell>
          <cell r="X308">
            <v>0</v>
          </cell>
          <cell r="Y308">
            <v>1</v>
          </cell>
          <cell r="Z308">
            <v>2.3730000000000001E-2</v>
          </cell>
          <cell r="AA308">
            <v>247</v>
          </cell>
          <cell r="AB308">
            <v>0.33</v>
          </cell>
          <cell r="AC308">
            <v>1</v>
          </cell>
          <cell r="AD308">
            <v>0.35372999999999999</v>
          </cell>
          <cell r="AE308">
            <v>240</v>
          </cell>
          <cell r="AF308">
            <v>0</v>
          </cell>
          <cell r="AG308">
            <v>19</v>
          </cell>
          <cell r="AH308">
            <v>0.57523000000000002</v>
          </cell>
          <cell r="AI308">
            <v>161</v>
          </cell>
          <cell r="AJ308">
            <v>2.6281699999999999</v>
          </cell>
          <cell r="AK308">
            <v>145</v>
          </cell>
          <cell r="AL308">
            <v>18.286439999999999</v>
          </cell>
          <cell r="AM308">
            <v>39</v>
          </cell>
          <cell r="AN308">
            <v>6657427</v>
          </cell>
          <cell r="AO308">
            <v>54</v>
          </cell>
          <cell r="AP308">
            <v>363337642</v>
          </cell>
          <cell r="AQ308">
            <v>66</v>
          </cell>
          <cell r="AR308">
            <v>0.01</v>
          </cell>
          <cell r="AS308">
            <v>2.6494089791235683E-2</v>
          </cell>
          <cell r="AT308">
            <v>0.02</v>
          </cell>
          <cell r="AU308">
            <v>0.03</v>
          </cell>
          <cell r="AV308">
            <v>79644</v>
          </cell>
          <cell r="AW308">
            <v>259</v>
          </cell>
          <cell r="AX308">
            <v>159288</v>
          </cell>
          <cell r="AY308">
            <v>24</v>
          </cell>
          <cell r="AZ308">
            <v>2016</v>
          </cell>
          <cell r="BA308">
            <v>2012</v>
          </cell>
          <cell r="BB308">
            <v>14285871</v>
          </cell>
          <cell r="BC308">
            <v>106</v>
          </cell>
          <cell r="BD308">
            <v>377623513</v>
          </cell>
          <cell r="BE308">
            <v>69</v>
          </cell>
          <cell r="BF308">
            <v>2035.8</v>
          </cell>
          <cell r="BG308">
            <v>42</v>
          </cell>
          <cell r="BH308">
            <v>178474.13400137538</v>
          </cell>
          <cell r="BI308">
            <v>340</v>
          </cell>
          <cell r="BJ308">
            <v>7017.325375773652</v>
          </cell>
          <cell r="BK308">
            <v>161</v>
          </cell>
          <cell r="BL308">
            <v>185491.45937714903</v>
          </cell>
          <cell r="BM308">
            <v>340</v>
          </cell>
          <cell r="BN308">
            <v>3.7830989088860047E-2</v>
          </cell>
          <cell r="BO308">
            <v>136</v>
          </cell>
          <cell r="BP308">
            <v>1962023</v>
          </cell>
          <cell r="BQ308">
            <v>66</v>
          </cell>
          <cell r="BR308">
            <v>2017672</v>
          </cell>
          <cell r="BS308">
            <v>50</v>
          </cell>
          <cell r="BT308">
            <v>642041</v>
          </cell>
          <cell r="BU308">
            <v>26</v>
          </cell>
          <cell r="BV308">
            <v>842401</v>
          </cell>
          <cell r="BW308">
            <v>50</v>
          </cell>
          <cell r="BX308">
            <v>0</v>
          </cell>
          <cell r="BY308">
            <v>6</v>
          </cell>
          <cell r="BZ308">
            <v>5464137</v>
          </cell>
          <cell r="CA308">
            <v>48</v>
          </cell>
          <cell r="CB308">
            <v>225103</v>
          </cell>
          <cell r="CC308">
            <v>66</v>
          </cell>
          <cell r="CD308">
            <v>617388</v>
          </cell>
          <cell r="CE308">
            <v>29</v>
          </cell>
          <cell r="CF308">
            <v>0</v>
          </cell>
          <cell r="CG308">
            <v>2</v>
          </cell>
          <cell r="CH308">
            <v>8961</v>
          </cell>
          <cell r="CI308">
            <v>245</v>
          </cell>
          <cell r="CJ308">
            <v>124616</v>
          </cell>
          <cell r="CK308">
            <v>63</v>
          </cell>
          <cell r="CL308">
            <v>133577</v>
          </cell>
          <cell r="CM308">
            <v>174</v>
          </cell>
          <cell r="CN308">
            <v>0</v>
          </cell>
          <cell r="CO308">
            <v>19</v>
          </cell>
          <cell r="CP308">
            <v>217222</v>
          </cell>
          <cell r="CQ308">
            <v>116</v>
          </cell>
          <cell r="CR308">
            <v>6657427</v>
          </cell>
          <cell r="CS308">
            <v>54</v>
          </cell>
          <cell r="CT308">
            <v>2035.8</v>
          </cell>
          <cell r="CU308">
            <v>42</v>
          </cell>
          <cell r="CV308">
            <v>5768</v>
          </cell>
          <cell r="CW308">
            <v>184</v>
          </cell>
          <cell r="CX308">
            <v>11742494</v>
          </cell>
          <cell r="CY308">
            <v>42</v>
          </cell>
          <cell r="CZ308">
            <v>2089.1</v>
          </cell>
          <cell r="DA308">
            <v>40</v>
          </cell>
          <cell r="DB308">
            <v>5883</v>
          </cell>
          <cell r="DC308">
            <v>185</v>
          </cell>
          <cell r="DD308">
            <v>12290175</v>
          </cell>
          <cell r="DE308">
            <v>42</v>
          </cell>
          <cell r="DF308">
            <v>547681</v>
          </cell>
          <cell r="DG308">
            <v>21</v>
          </cell>
          <cell r="DH308">
            <v>0</v>
          </cell>
          <cell r="DI308">
            <v>223</v>
          </cell>
          <cell r="DJ308" t="str">
            <v>No Guar</v>
          </cell>
          <cell r="DK308">
            <v>1749.7</v>
          </cell>
          <cell r="DL308">
            <v>1703.8</v>
          </cell>
          <cell r="DM308">
            <v>1828.3</v>
          </cell>
          <cell r="DN308">
            <v>1843.8</v>
          </cell>
          <cell r="DO308">
            <v>1873.4</v>
          </cell>
          <cell r="DP308">
            <v>1859</v>
          </cell>
          <cell r="DQ308">
            <v>1883.2</v>
          </cell>
          <cell r="DR308">
            <v>48</v>
          </cell>
          <cell r="DS308">
            <v>1919.5</v>
          </cell>
          <cell r="DT308">
            <v>47</v>
          </cell>
          <cell r="DU308">
            <v>1954.4</v>
          </cell>
          <cell r="DV308">
            <v>46</v>
          </cell>
          <cell r="DW308">
            <v>1894.5</v>
          </cell>
          <cell r="DX308">
            <v>47</v>
          </cell>
          <cell r="DY308">
            <v>1945.9</v>
          </cell>
          <cell r="DZ308">
            <v>44</v>
          </cell>
          <cell r="EA308">
            <v>2007.4</v>
          </cell>
          <cell r="EB308">
            <v>43</v>
          </cell>
          <cell r="EC308">
            <v>1996.1</v>
          </cell>
          <cell r="ED308">
            <v>43</v>
          </cell>
          <cell r="EE308">
            <v>2035.8</v>
          </cell>
          <cell r="EF308">
            <v>42</v>
          </cell>
          <cell r="EG308">
            <v>2089.1</v>
          </cell>
          <cell r="EH308">
            <v>40</v>
          </cell>
          <cell r="EI308">
            <v>3186.7440524627832</v>
          </cell>
          <cell r="EJ308">
            <v>324</v>
          </cell>
          <cell r="EK308">
            <v>2615.5459288688912</v>
          </cell>
          <cell r="EL308">
            <v>321</v>
          </cell>
          <cell r="EM308">
            <v>1283774</v>
          </cell>
          <cell r="EN308">
            <v>733.71092187232091</v>
          </cell>
          <cell r="EO308">
            <v>1347857</v>
          </cell>
          <cell r="EP308">
            <v>791.08874281018905</v>
          </cell>
          <cell r="EQ308">
            <v>1457307</v>
          </cell>
          <cell r="ER308">
            <v>797.08308264508014</v>
          </cell>
          <cell r="ES308">
            <v>1455511</v>
          </cell>
          <cell r="ET308">
            <v>789.4082872328886</v>
          </cell>
          <cell r="EU308">
            <v>1238743</v>
          </cell>
          <cell r="EV308">
            <v>661.22718052738333</v>
          </cell>
          <cell r="EW308">
            <v>1324241</v>
          </cell>
          <cell r="EX308">
            <v>712.3405056481979</v>
          </cell>
          <cell r="EY308">
            <v>1447940</v>
          </cell>
          <cell r="EZ308">
            <v>768.8721325403568</v>
          </cell>
          <cell r="FA308">
            <v>2084654</v>
          </cell>
          <cell r="FB308">
            <v>1106.9742990654206</v>
          </cell>
          <cell r="FC308">
            <v>2200035</v>
          </cell>
          <cell r="FD308">
            <v>1146.1500390726751</v>
          </cell>
          <cell r="FE308">
            <v>2254330</v>
          </cell>
          <cell r="FF308">
            <v>1153.463978714695</v>
          </cell>
          <cell r="FG308">
            <v>1923024</v>
          </cell>
          <cell r="FH308">
            <v>1015.0562153602534</v>
          </cell>
          <cell r="FI308">
            <v>2240824</v>
          </cell>
          <cell r="FJ308">
            <v>1151.5617452078729</v>
          </cell>
          <cell r="FK308">
            <v>2221260</v>
          </cell>
          <cell r="FL308">
            <v>1091.0993221338049</v>
          </cell>
          <cell r="FM308">
            <v>2452113</v>
          </cell>
          <cell r="FN308">
            <v>1173.7652577665024</v>
          </cell>
          <cell r="FO308">
            <v>0.12308044828728429</v>
          </cell>
          <cell r="FP308">
            <v>0.1196901401446735</v>
          </cell>
          <cell r="FQ308">
            <v>0.12126928967560018</v>
          </cell>
          <cell r="FR308">
            <v>0.11191766920201267</v>
          </cell>
          <cell r="FS308">
            <v>9.0021728152248084E-2</v>
          </cell>
          <cell r="FT308">
            <v>9.0059891169779333E-2</v>
          </cell>
          <cell r="FU308">
            <v>9.6948610219570255E-2</v>
          </cell>
          <cell r="FV308">
            <v>0.14251759290561616</v>
          </cell>
          <cell r="FW308">
            <v>0.14164266827364155</v>
          </cell>
          <cell r="FX308">
            <v>0.138296005830403</v>
          </cell>
          <cell r="FY308">
            <v>0.10153774701797971</v>
          </cell>
          <cell r="FZ308">
            <v>0.1214132710557399</v>
          </cell>
          <cell r="GA308">
            <v>0.10939688543482758</v>
          </cell>
          <cell r="GB308">
            <v>0.11619748297115155</v>
          </cell>
          <cell r="GC308">
            <v>9146591</v>
          </cell>
          <cell r="GD308">
            <v>9913363</v>
          </cell>
          <cell r="GE308">
            <v>10559808</v>
          </cell>
          <cell r="GF308">
            <v>11549683</v>
          </cell>
          <cell r="GG308">
            <v>12521746</v>
          </cell>
          <cell r="GH308">
            <v>13379763</v>
          </cell>
          <cell r="GI308">
            <v>13487189</v>
          </cell>
          <cell r="GJ308">
            <v>14627345</v>
          </cell>
          <cell r="GK308">
            <v>15532290</v>
          </cell>
          <cell r="GL308">
            <v>16300760</v>
          </cell>
          <cell r="GM308">
            <v>18939006</v>
          </cell>
          <cell r="GN308">
            <v>18456170.239999998</v>
          </cell>
          <cell r="GO308">
            <v>20275746</v>
          </cell>
          <cell r="GP308">
            <v>21102978.629999999</v>
          </cell>
          <cell r="GQ308">
            <v>1.6572109012182683E-2</v>
          </cell>
          <cell r="GR308">
            <v>4.2192703987353621E-2</v>
          </cell>
          <cell r="GS308">
            <v>0.10863435288992586</v>
          </cell>
          <cell r="GT308">
            <v>8.6598611997415101E-2</v>
          </cell>
          <cell r="GU308">
            <v>0.11109219943030234</v>
          </cell>
          <cell r="GV308">
            <v>8.2833404641687314E-2</v>
          </cell>
          <cell r="GW308">
            <v>7.7914794436501678E-2</v>
          </cell>
          <cell r="GX308">
            <v>6.7674361422695714E-2</v>
          </cell>
          <cell r="GY308">
            <v>6.3987440553760808E-2</v>
          </cell>
          <cell r="GZ308">
            <v>13.790121748754842</v>
          </cell>
          <cell r="HA308">
            <v>13.694581280788178</v>
          </cell>
          <cell r="HB308">
            <v>13.30403864215752</v>
          </cell>
          <cell r="HC308">
            <v>13.504598160735705</v>
          </cell>
          <cell r="HD308">
            <v>13.723474364043758</v>
          </cell>
          <cell r="HE308">
            <v>13.271361263211512</v>
          </cell>
          <cell r="HF308">
            <v>13.800089474020581</v>
          </cell>
          <cell r="HG308">
            <v>13.05</v>
          </cell>
          <cell r="HH308">
            <v>6219</v>
          </cell>
          <cell r="HI308" t="str">
            <v>Y</v>
          </cell>
        </row>
        <row r="309">
          <cell r="A309">
            <v>304</v>
          </cell>
          <cell r="B309">
            <v>6246</v>
          </cell>
          <cell r="C309" t="str">
            <v>Stratford</v>
          </cell>
          <cell r="D309">
            <v>10.897784747629053</v>
          </cell>
          <cell r="E309">
            <v>275</v>
          </cell>
          <cell r="F309">
            <v>5.4</v>
          </cell>
          <cell r="G309">
            <v>1</v>
          </cell>
          <cell r="H309">
            <v>5.497784924073895</v>
          </cell>
          <cell r="I309">
            <v>60</v>
          </cell>
          <cell r="J309">
            <v>0</v>
          </cell>
          <cell r="K309">
            <v>272</v>
          </cell>
          <cell r="L309">
            <v>0</v>
          </cell>
          <cell r="M309">
            <v>310</v>
          </cell>
          <cell r="N309">
            <v>0</v>
          </cell>
          <cell r="O309">
            <v>6</v>
          </cell>
          <cell r="P309">
            <v>0.32238993024253226</v>
          </cell>
          <cell r="Q309">
            <v>174</v>
          </cell>
          <cell r="R309">
            <v>0</v>
          </cell>
          <cell r="S309">
            <v>8</v>
          </cell>
          <cell r="T309">
            <v>11.220174677871587</v>
          </cell>
          <cell r="U309">
            <v>283</v>
          </cell>
          <cell r="V309">
            <v>1.3390899999999999</v>
          </cell>
          <cell r="W309">
            <v>51</v>
          </cell>
          <cell r="X309">
            <v>0</v>
          </cell>
          <cell r="Y309">
            <v>1</v>
          </cell>
          <cell r="Z309">
            <v>0.67</v>
          </cell>
          <cell r="AA309">
            <v>81</v>
          </cell>
          <cell r="AB309">
            <v>0.33</v>
          </cell>
          <cell r="AC309">
            <v>1</v>
          </cell>
          <cell r="AD309">
            <v>1</v>
          </cell>
          <cell r="AE309">
            <v>78</v>
          </cell>
          <cell r="AF309">
            <v>0</v>
          </cell>
          <cell r="AG309">
            <v>19</v>
          </cell>
          <cell r="AH309">
            <v>1.9678800000000001</v>
          </cell>
          <cell r="AI309">
            <v>58</v>
          </cell>
          <cell r="AJ309">
            <v>4.3069699999999997</v>
          </cell>
          <cell r="AK309">
            <v>36</v>
          </cell>
          <cell r="AL309">
            <v>15.527139999999999</v>
          </cell>
          <cell r="AM309">
            <v>151</v>
          </cell>
          <cell r="AN309">
            <v>985600</v>
          </cell>
          <cell r="AO309">
            <v>344</v>
          </cell>
          <cell r="AP309">
            <v>63475928</v>
          </cell>
          <cell r="AQ309">
            <v>349</v>
          </cell>
          <cell r="AR309">
            <v>0.09</v>
          </cell>
          <cell r="AS309">
            <v>8.7090410190674566E-2</v>
          </cell>
          <cell r="AT309">
            <v>0</v>
          </cell>
          <cell r="AU309">
            <v>0.09</v>
          </cell>
          <cell r="AV309">
            <v>80955</v>
          </cell>
          <cell r="AW309">
            <v>256</v>
          </cell>
          <cell r="AX309">
            <v>0</v>
          </cell>
          <cell r="AY309">
            <v>89</v>
          </cell>
          <cell r="AZ309">
            <v>2011</v>
          </cell>
          <cell r="BA309">
            <v>2012</v>
          </cell>
          <cell r="BB309">
            <v>0</v>
          </cell>
          <cell r="BC309">
            <v>267</v>
          </cell>
          <cell r="BD309">
            <v>63475928</v>
          </cell>
          <cell r="BE309">
            <v>349</v>
          </cell>
          <cell r="BF309">
            <v>212.8</v>
          </cell>
          <cell r="BG309">
            <v>339</v>
          </cell>
          <cell r="BH309">
            <v>298289.13533834583</v>
          </cell>
          <cell r="BI309">
            <v>151</v>
          </cell>
          <cell r="BJ309">
            <v>0</v>
          </cell>
          <cell r="BK309">
            <v>267</v>
          </cell>
          <cell r="BL309">
            <v>298289.13533834583</v>
          </cell>
          <cell r="BM309">
            <v>166</v>
          </cell>
          <cell r="BN309">
            <v>0</v>
          </cell>
          <cell r="BO309">
            <v>267</v>
          </cell>
          <cell r="BP309">
            <v>342770</v>
          </cell>
          <cell r="BQ309">
            <v>349</v>
          </cell>
          <cell r="BR309">
            <v>348977</v>
          </cell>
          <cell r="BS309">
            <v>331</v>
          </cell>
          <cell r="BT309">
            <v>0</v>
          </cell>
          <cell r="BU309">
            <v>272</v>
          </cell>
          <cell r="BV309">
            <v>0</v>
          </cell>
          <cell r="BW309">
            <v>310</v>
          </cell>
          <cell r="BX309">
            <v>0</v>
          </cell>
          <cell r="BY309">
            <v>6</v>
          </cell>
          <cell r="BZ309">
            <v>691747</v>
          </cell>
          <cell r="CA309">
            <v>351</v>
          </cell>
          <cell r="CB309">
            <v>20464</v>
          </cell>
          <cell r="CC309">
            <v>255</v>
          </cell>
          <cell r="CD309">
            <v>85000</v>
          </cell>
          <cell r="CE309">
            <v>279</v>
          </cell>
          <cell r="CF309">
            <v>0</v>
          </cell>
          <cell r="CG309">
            <v>2</v>
          </cell>
          <cell r="CH309">
            <v>42529</v>
          </cell>
          <cell r="CI309">
            <v>212</v>
          </cell>
          <cell r="CJ309">
            <v>20947</v>
          </cell>
          <cell r="CK309">
            <v>319</v>
          </cell>
          <cell r="CL309">
            <v>63476</v>
          </cell>
          <cell r="CM309">
            <v>272</v>
          </cell>
          <cell r="CN309">
            <v>0</v>
          </cell>
          <cell r="CO309">
            <v>19</v>
          </cell>
          <cell r="CP309">
            <v>124913</v>
          </cell>
          <cell r="CQ309">
            <v>154</v>
          </cell>
          <cell r="CR309">
            <v>985600</v>
          </cell>
          <cell r="CS309">
            <v>344</v>
          </cell>
          <cell r="CT309">
            <v>212.8</v>
          </cell>
          <cell r="CU309">
            <v>339</v>
          </cell>
          <cell r="CV309">
            <v>5943</v>
          </cell>
          <cell r="CW309">
            <v>1</v>
          </cell>
          <cell r="CX309">
            <v>1305298</v>
          </cell>
          <cell r="CY309">
            <v>340</v>
          </cell>
          <cell r="CZ309">
            <v>197.8</v>
          </cell>
          <cell r="DA309">
            <v>345</v>
          </cell>
          <cell r="DB309">
            <v>6058</v>
          </cell>
          <cell r="DC309">
            <v>1</v>
          </cell>
          <cell r="DD309">
            <v>1277317</v>
          </cell>
          <cell r="DE309">
            <v>341</v>
          </cell>
          <cell r="DF309">
            <v>-27981</v>
          </cell>
          <cell r="DG309">
            <v>306</v>
          </cell>
          <cell r="DH309">
            <v>79045</v>
          </cell>
          <cell r="DI309">
            <v>103</v>
          </cell>
          <cell r="DJ309" t="str">
            <v>101</v>
          </cell>
          <cell r="DK309">
            <v>216.2</v>
          </cell>
          <cell r="DL309">
            <v>218</v>
          </cell>
          <cell r="DM309">
            <v>209.1</v>
          </cell>
          <cell r="DN309">
            <v>211.6</v>
          </cell>
          <cell r="DO309">
            <v>217.4</v>
          </cell>
          <cell r="DP309">
            <v>219.6</v>
          </cell>
          <cell r="DQ309">
            <v>210.5</v>
          </cell>
          <cell r="DR309">
            <v>356</v>
          </cell>
          <cell r="DS309">
            <v>213.2</v>
          </cell>
          <cell r="DT309">
            <v>353</v>
          </cell>
          <cell r="DU309">
            <v>223.7</v>
          </cell>
          <cell r="DV309">
            <v>348</v>
          </cell>
          <cell r="DW309">
            <v>242</v>
          </cell>
          <cell r="DX309">
            <v>340</v>
          </cell>
          <cell r="DY309">
            <v>239.8</v>
          </cell>
          <cell r="DZ309">
            <v>337</v>
          </cell>
          <cell r="EA309">
            <v>242</v>
          </cell>
          <cell r="EB309">
            <v>336</v>
          </cell>
          <cell r="EC309">
            <v>225.9</v>
          </cell>
          <cell r="ED309">
            <v>340</v>
          </cell>
          <cell r="EE309">
            <v>212.8</v>
          </cell>
          <cell r="EF309">
            <v>339</v>
          </cell>
          <cell r="EG309">
            <v>197.8</v>
          </cell>
          <cell r="EH309">
            <v>345</v>
          </cell>
          <cell r="EI309">
            <v>4982.8109201213347</v>
          </cell>
          <cell r="EJ309">
            <v>101</v>
          </cell>
          <cell r="EK309">
            <v>3497.2042467138522</v>
          </cell>
          <cell r="EL309">
            <v>155</v>
          </cell>
          <cell r="EM309">
            <v>342479</v>
          </cell>
          <cell r="EN309">
            <v>1584.0841813135985</v>
          </cell>
          <cell r="EO309">
            <v>353131</v>
          </cell>
          <cell r="EP309">
            <v>1619.8669724770641</v>
          </cell>
          <cell r="EQ309">
            <v>318613</v>
          </cell>
          <cell r="ER309">
            <v>1523.7350549976088</v>
          </cell>
          <cell r="ES309">
            <v>364022</v>
          </cell>
          <cell r="ET309">
            <v>1720.3308128544425</v>
          </cell>
          <cell r="EU309">
            <v>494815</v>
          </cell>
          <cell r="EV309">
            <v>2276.0579576816926</v>
          </cell>
          <cell r="EW309">
            <v>602569</v>
          </cell>
          <cell r="EX309">
            <v>2743.9389799635701</v>
          </cell>
          <cell r="EY309">
            <v>721834</v>
          </cell>
          <cell r="EZ309">
            <v>3429.1401425178146</v>
          </cell>
          <cell r="FA309">
            <v>831274</v>
          </cell>
          <cell r="FB309">
            <v>3949.0451306413302</v>
          </cell>
          <cell r="FC309">
            <v>1009261</v>
          </cell>
          <cell r="FD309">
            <v>4733.8696060037528</v>
          </cell>
          <cell r="FE309">
            <v>1109031</v>
          </cell>
          <cell r="FF309">
            <v>4957.6709879302643</v>
          </cell>
          <cell r="FG309">
            <v>1292363</v>
          </cell>
          <cell r="FH309">
            <v>5340.3429752066113</v>
          </cell>
          <cell r="FI309">
            <v>1405499</v>
          </cell>
          <cell r="FJ309">
            <v>5861.1301084236866</v>
          </cell>
          <cell r="FK309">
            <v>1518479</v>
          </cell>
          <cell r="FL309">
            <v>7135.7095864661651</v>
          </cell>
          <cell r="FM309">
            <v>1542953</v>
          </cell>
          <cell r="FN309">
            <v>7800.571284125379</v>
          </cell>
          <cell r="FO309">
            <v>0.22449101325397552</v>
          </cell>
          <cell r="FP309">
            <v>0.23401951383085673</v>
          </cell>
          <cell r="FQ309">
            <v>0.20124138000730149</v>
          </cell>
          <cell r="FR309">
            <v>0.22836240177559858</v>
          </cell>
          <cell r="FS309">
            <v>0.27970567353435954</v>
          </cell>
          <cell r="FT309">
            <v>0.29534120133493641</v>
          </cell>
          <cell r="FU309">
            <v>0.33445089715540161</v>
          </cell>
          <cell r="FV309">
            <v>0.55731328113791201</v>
          </cell>
          <cell r="FW309">
            <v>0.71668405247128142</v>
          </cell>
          <cell r="FX309">
            <v>0.67567109810847847</v>
          </cell>
          <cell r="FY309">
            <v>0.71829629292032149</v>
          </cell>
          <cell r="FZ309">
            <v>0.73840737682891233</v>
          </cell>
          <cell r="GA309">
            <v>0.73540466703893459</v>
          </cell>
          <cell r="GB309">
            <v>0.76196750367881505</v>
          </cell>
          <cell r="GC309">
            <v>1183101</v>
          </cell>
          <cell r="GD309">
            <v>1155850</v>
          </cell>
          <cell r="GE309">
            <v>1264625</v>
          </cell>
          <cell r="GF309">
            <v>1230032</v>
          </cell>
          <cell r="GG309">
            <v>1274241</v>
          </cell>
          <cell r="GH309">
            <v>1437678</v>
          </cell>
          <cell r="GI309">
            <v>1436432</v>
          </cell>
          <cell r="GJ309">
            <v>1491574</v>
          </cell>
          <cell r="GK309">
            <v>1408237</v>
          </cell>
          <cell r="GL309">
            <v>1641377</v>
          </cell>
          <cell r="GM309">
            <v>1799206</v>
          </cell>
          <cell r="GN309">
            <v>1903419.5</v>
          </cell>
          <cell r="GO309">
            <v>1951841</v>
          </cell>
          <cell r="GP309">
            <v>2024959.06</v>
          </cell>
          <cell r="GQ309">
            <v>0.24350206559443849</v>
          </cell>
          <cell r="GR309">
            <v>0.27680465435487894</v>
          </cell>
          <cell r="GS309">
            <v>0.30548433920709267</v>
          </cell>
          <cell r="GT309">
            <v>0.38480639119828058</v>
          </cell>
          <cell r="GU309">
            <v>0.34813744757453863</v>
          </cell>
          <cell r="GV309">
            <v>0.35710680408305334</v>
          </cell>
          <cell r="GW309">
            <v>0.35358579350618891</v>
          </cell>
          <cell r="GX309">
            <v>0.3683371803401761</v>
          </cell>
          <cell r="GY309">
            <v>0.35291691146460102</v>
          </cell>
          <cell r="GZ309">
            <v>9.637931034482758</v>
          </cell>
          <cell r="HA309">
            <v>9.4009216589861762</v>
          </cell>
          <cell r="HB309">
            <v>8.9160305343511457</v>
          </cell>
          <cell r="HC309">
            <v>9.1001451378809879</v>
          </cell>
          <cell r="HD309">
            <v>9.431578947368422</v>
          </cell>
          <cell r="HE309">
            <v>9.3884892086330929</v>
          </cell>
          <cell r="HF309">
            <v>9.1145038167938939</v>
          </cell>
          <cell r="HG309">
            <v>13.3</v>
          </cell>
          <cell r="HH309">
            <v>6246</v>
          </cell>
          <cell r="HI309" t="str">
            <v>Y</v>
          </cell>
        </row>
        <row r="310">
          <cell r="A310">
            <v>305</v>
          </cell>
          <cell r="B310">
            <v>6273</v>
          </cell>
          <cell r="C310" t="str">
            <v>Sumner</v>
          </cell>
          <cell r="D310">
            <v>10.899210254176314</v>
          </cell>
          <cell r="E310">
            <v>274</v>
          </cell>
          <cell r="F310">
            <v>5.4</v>
          </cell>
          <cell r="G310">
            <v>1</v>
          </cell>
          <cell r="H310">
            <v>4.5948102217841207</v>
          </cell>
          <cell r="I310">
            <v>167</v>
          </cell>
          <cell r="J310">
            <v>0.32264204860131823</v>
          </cell>
          <cell r="K310">
            <v>201</v>
          </cell>
          <cell r="L310">
            <v>0.58175630833270509</v>
          </cell>
          <cell r="M310">
            <v>291</v>
          </cell>
          <cell r="N310">
            <v>0</v>
          </cell>
          <cell r="O310">
            <v>6</v>
          </cell>
          <cell r="P310">
            <v>0.10233093463572282</v>
          </cell>
          <cell r="Q310">
            <v>272</v>
          </cell>
          <cell r="R310">
            <v>0</v>
          </cell>
          <cell r="S310">
            <v>8</v>
          </cell>
          <cell r="T310">
            <v>11.001541188812036</v>
          </cell>
          <cell r="U310">
            <v>294</v>
          </cell>
          <cell r="V310">
            <v>1.0471600000000001</v>
          </cell>
          <cell r="W310">
            <v>113</v>
          </cell>
          <cell r="X310">
            <v>0</v>
          </cell>
          <cell r="Y310">
            <v>1</v>
          </cell>
          <cell r="Z310">
            <v>1.34</v>
          </cell>
          <cell r="AA310">
            <v>2</v>
          </cell>
          <cell r="AB310">
            <v>0.33</v>
          </cell>
          <cell r="AC310">
            <v>1</v>
          </cell>
          <cell r="AD310">
            <v>1.6700000000000002</v>
          </cell>
          <cell r="AE310">
            <v>2</v>
          </cell>
          <cell r="AF310">
            <v>0</v>
          </cell>
          <cell r="AG310">
            <v>19</v>
          </cell>
          <cell r="AH310">
            <v>0</v>
          </cell>
          <cell r="AI310">
            <v>184</v>
          </cell>
          <cell r="AJ310">
            <v>2.7171600000000002</v>
          </cell>
          <cell r="AK310">
            <v>138</v>
          </cell>
          <cell r="AL310">
            <v>13.7187</v>
          </cell>
          <cell r="AM310">
            <v>268</v>
          </cell>
          <cell r="AN310">
            <v>2361701</v>
          </cell>
          <cell r="AO310">
            <v>216</v>
          </cell>
          <cell r="AP310">
            <v>171893280</v>
          </cell>
          <cell r="AQ310">
            <v>200</v>
          </cell>
          <cell r="AR310">
            <v>0.09</v>
          </cell>
          <cell r="AS310">
            <v>8.3151568890928257E-2</v>
          </cell>
          <cell r="AT310">
            <v>0</v>
          </cell>
          <cell r="AU310">
            <v>0.09</v>
          </cell>
          <cell r="AV310">
            <v>247745</v>
          </cell>
          <cell r="AW310">
            <v>96</v>
          </cell>
          <cell r="AX310">
            <v>0</v>
          </cell>
          <cell r="AY310">
            <v>89</v>
          </cell>
          <cell r="AZ310">
            <v>2020</v>
          </cell>
          <cell r="BA310">
            <v>2014</v>
          </cell>
          <cell r="BB310">
            <v>2125000</v>
          </cell>
          <cell r="BC310">
            <v>213</v>
          </cell>
          <cell r="BD310">
            <v>174018280</v>
          </cell>
          <cell r="BE310">
            <v>205</v>
          </cell>
          <cell r="BF310">
            <v>580.20000000000005</v>
          </cell>
          <cell r="BG310">
            <v>204</v>
          </cell>
          <cell r="BH310">
            <v>296265.56359875901</v>
          </cell>
          <cell r="BI310">
            <v>155</v>
          </cell>
          <cell r="BJ310">
            <v>3662.5301620130986</v>
          </cell>
          <cell r="BK310">
            <v>206</v>
          </cell>
          <cell r="BL310">
            <v>299928.09376077214</v>
          </cell>
          <cell r="BM310">
            <v>165</v>
          </cell>
          <cell r="BN310">
            <v>1.2211360783476311E-2</v>
          </cell>
          <cell r="BO310">
            <v>213</v>
          </cell>
          <cell r="BP310">
            <v>928224</v>
          </cell>
          <cell r="BQ310">
            <v>204</v>
          </cell>
          <cell r="BR310">
            <v>789817</v>
          </cell>
          <cell r="BS310">
            <v>182</v>
          </cell>
          <cell r="BT310">
            <v>55460</v>
          </cell>
          <cell r="BU310">
            <v>202</v>
          </cell>
          <cell r="BV310">
            <v>100000</v>
          </cell>
          <cell r="BW310">
            <v>285</v>
          </cell>
          <cell r="BX310">
            <v>0</v>
          </cell>
          <cell r="BY310">
            <v>6</v>
          </cell>
          <cell r="BZ310">
            <v>1873501</v>
          </cell>
          <cell r="CA310">
            <v>218</v>
          </cell>
          <cell r="CB310">
            <v>17590</v>
          </cell>
          <cell r="CC310">
            <v>265</v>
          </cell>
          <cell r="CD310">
            <v>180000</v>
          </cell>
          <cell r="CE310">
            <v>154</v>
          </cell>
          <cell r="CF310">
            <v>0</v>
          </cell>
          <cell r="CG310">
            <v>2</v>
          </cell>
          <cell r="CH310">
            <v>233184</v>
          </cell>
          <cell r="CI310">
            <v>69</v>
          </cell>
          <cell r="CJ310">
            <v>57426</v>
          </cell>
          <cell r="CK310">
            <v>191</v>
          </cell>
          <cell r="CL310">
            <v>290610</v>
          </cell>
          <cell r="CM310">
            <v>80</v>
          </cell>
          <cell r="CN310">
            <v>0</v>
          </cell>
          <cell r="CO310">
            <v>19</v>
          </cell>
          <cell r="CP310">
            <v>0</v>
          </cell>
          <cell r="CQ310">
            <v>185</v>
          </cell>
          <cell r="CR310">
            <v>2361701</v>
          </cell>
          <cell r="CS310">
            <v>216</v>
          </cell>
          <cell r="CT310">
            <v>580.20000000000005</v>
          </cell>
          <cell r="CU310">
            <v>204</v>
          </cell>
          <cell r="CV310">
            <v>5768</v>
          </cell>
          <cell r="CW310">
            <v>184</v>
          </cell>
          <cell r="CX310">
            <v>3346594</v>
          </cell>
          <cell r="CY310">
            <v>208</v>
          </cell>
          <cell r="CZ310">
            <v>559</v>
          </cell>
          <cell r="DA310">
            <v>207</v>
          </cell>
          <cell r="DB310">
            <v>5883</v>
          </cell>
          <cell r="DC310">
            <v>185</v>
          </cell>
          <cell r="DD310">
            <v>3380060</v>
          </cell>
          <cell r="DE310">
            <v>206</v>
          </cell>
          <cell r="DF310">
            <v>33466</v>
          </cell>
          <cell r="DG310">
            <v>211</v>
          </cell>
          <cell r="DH310">
            <v>91463</v>
          </cell>
          <cell r="DI310">
            <v>93</v>
          </cell>
          <cell r="DJ310" t="str">
            <v>101</v>
          </cell>
          <cell r="DK310">
            <v>761.1</v>
          </cell>
          <cell r="DL310">
            <v>736</v>
          </cell>
          <cell r="DM310">
            <v>733</v>
          </cell>
          <cell r="DN310">
            <v>749.3</v>
          </cell>
          <cell r="DO310">
            <v>739.1</v>
          </cell>
          <cell r="DP310">
            <v>710</v>
          </cell>
          <cell r="DQ310">
            <v>672.4</v>
          </cell>
          <cell r="DR310">
            <v>194</v>
          </cell>
          <cell r="DS310">
            <v>668</v>
          </cell>
          <cell r="DT310">
            <v>187</v>
          </cell>
          <cell r="DU310">
            <v>667</v>
          </cell>
          <cell r="DV310">
            <v>184</v>
          </cell>
          <cell r="DW310">
            <v>645</v>
          </cell>
          <cell r="DX310">
            <v>191</v>
          </cell>
          <cell r="DY310">
            <v>611</v>
          </cell>
          <cell r="DZ310">
            <v>204</v>
          </cell>
          <cell r="EA310">
            <v>616</v>
          </cell>
          <cell r="EB310">
            <v>202</v>
          </cell>
          <cell r="EC310">
            <v>591</v>
          </cell>
          <cell r="ED310">
            <v>205</v>
          </cell>
          <cell r="EE310">
            <v>580.20000000000005</v>
          </cell>
          <cell r="EF310">
            <v>204</v>
          </cell>
          <cell r="EG310">
            <v>559</v>
          </cell>
          <cell r="EH310">
            <v>207</v>
          </cell>
          <cell r="EI310">
            <v>4224.8676207513417</v>
          </cell>
          <cell r="EJ310">
            <v>188</v>
          </cell>
          <cell r="EK310">
            <v>3351.5223613595708</v>
          </cell>
          <cell r="EL310">
            <v>193</v>
          </cell>
          <cell r="EM310">
            <v>13301</v>
          </cell>
          <cell r="EN310">
            <v>17.476021547759821</v>
          </cell>
          <cell r="EO310">
            <v>77389</v>
          </cell>
          <cell r="EP310">
            <v>105.14809782608695</v>
          </cell>
          <cell r="EQ310">
            <v>186419</v>
          </cell>
          <cell r="ER310">
            <v>254.32332878581173</v>
          </cell>
          <cell r="ES310">
            <v>406517</v>
          </cell>
          <cell r="ET310">
            <v>542.52902709195257</v>
          </cell>
          <cell r="EU310">
            <v>384840</v>
          </cell>
          <cell r="EV310">
            <v>520.68732241915836</v>
          </cell>
          <cell r="EW310">
            <v>413121</v>
          </cell>
          <cell r="EX310">
            <v>581.86056338028175</v>
          </cell>
          <cell r="EY310">
            <v>400886</v>
          </cell>
          <cell r="EZ310">
            <v>596.20166567519334</v>
          </cell>
          <cell r="FA310">
            <v>459932</v>
          </cell>
          <cell r="FB310">
            <v>684.01546698393815</v>
          </cell>
          <cell r="FC310">
            <v>545377</v>
          </cell>
          <cell r="FD310">
            <v>816.43263473053889</v>
          </cell>
          <cell r="FE310">
            <v>435215</v>
          </cell>
          <cell r="FF310">
            <v>652.49625187406298</v>
          </cell>
          <cell r="FG310">
            <v>698759</v>
          </cell>
          <cell r="FH310">
            <v>1083.3472868217054</v>
          </cell>
          <cell r="FI310">
            <v>707754</v>
          </cell>
          <cell r="FJ310">
            <v>1158.353518821604</v>
          </cell>
          <cell r="FK310">
            <v>624949</v>
          </cell>
          <cell r="FL310">
            <v>1077.126852809376</v>
          </cell>
          <cell r="FM310">
            <v>608329</v>
          </cell>
          <cell r="FN310">
            <v>1088.2450805008943</v>
          </cell>
          <cell r="FO310">
            <v>3.6599536789262226E-3</v>
          </cell>
          <cell r="FP310">
            <v>1.9724928130139818E-2</v>
          </cell>
          <cell r="FQ310">
            <v>4.4485887192997529E-2</v>
          </cell>
          <cell r="FR310">
            <v>9.1171410558979607E-2</v>
          </cell>
          <cell r="FS310">
            <v>8.090266894297396E-2</v>
          </cell>
          <cell r="FT310">
            <v>8.5169016134492168E-2</v>
          </cell>
          <cell r="FU310">
            <v>7.876223642266679E-2</v>
          </cell>
          <cell r="FV310">
            <v>0.10064254447964051</v>
          </cell>
          <cell r="FW310">
            <v>0.11990624317061835</v>
          </cell>
          <cell r="FX310">
            <v>7.9453940940299145E-2</v>
          </cell>
          <cell r="FY310">
            <v>0.12612591310374952</v>
          </cell>
          <cell r="FZ310">
            <v>0.12475012088310933</v>
          </cell>
          <cell r="GA310">
            <v>0.109004868293059</v>
          </cell>
          <cell r="GB310">
            <v>0.10417821572472885</v>
          </cell>
          <cell r="GC310">
            <v>3620898</v>
          </cell>
          <cell r="GD310">
            <v>3846022</v>
          </cell>
          <cell r="GE310">
            <v>4004101</v>
          </cell>
          <cell r="GF310">
            <v>4052304</v>
          </cell>
          <cell r="GG310">
            <v>4371987</v>
          </cell>
          <cell r="GH310">
            <v>4437481</v>
          </cell>
          <cell r="GI310">
            <v>4688939</v>
          </cell>
          <cell r="GJ310">
            <v>4569956</v>
          </cell>
          <cell r="GK310">
            <v>4548362</v>
          </cell>
          <cell r="GL310">
            <v>5477576</v>
          </cell>
          <cell r="GM310">
            <v>5540170</v>
          </cell>
          <cell r="GN310">
            <v>5673373.2599999998</v>
          </cell>
          <cell r="GO310">
            <v>5816026</v>
          </cell>
          <cell r="GP310">
            <v>5839310.9900000002</v>
          </cell>
          <cell r="GQ310">
            <v>7.1270368931551614E-2</v>
          </cell>
          <cell r="GR310">
            <v>0.13113417177171699</v>
          </cell>
          <cell r="GS310">
            <v>0.23070212788719738</v>
          </cell>
          <cell r="GT310">
            <v>0.28984410115172649</v>
          </cell>
          <cell r="GU310">
            <v>0.24455922572071362</v>
          </cell>
          <cell r="GV310">
            <v>0.22097834015497736</v>
          </cell>
          <cell r="GW310">
            <v>0.21590068306996846</v>
          </cell>
          <cell r="GX310">
            <v>0.19028429424316598</v>
          </cell>
          <cell r="GY310">
            <v>0.17900847448149462</v>
          </cell>
          <cell r="GZ310">
            <v>15.360576923076923</v>
          </cell>
          <cell r="HA310">
            <v>15.323827936201063</v>
          </cell>
          <cell r="HB310">
            <v>15.403665180782564</v>
          </cell>
          <cell r="HC310">
            <v>13.051015354135711</v>
          </cell>
          <cell r="HD310">
            <v>14.360264900662253</v>
          </cell>
          <cell r="HE310">
            <v>13.972972972972974</v>
          </cell>
          <cell r="HF310">
            <v>13.53972602739726</v>
          </cell>
          <cell r="HG310">
            <v>16.116666666666667</v>
          </cell>
          <cell r="HH310">
            <v>6273</v>
          </cell>
          <cell r="HI310" t="str">
            <v>Y</v>
          </cell>
        </row>
        <row r="311">
          <cell r="A311">
            <v>306</v>
          </cell>
          <cell r="B311">
            <v>6408</v>
          </cell>
          <cell r="C311" t="str">
            <v>Tipton</v>
          </cell>
          <cell r="D311">
            <v>11.37678295303391</v>
          </cell>
          <cell r="E311">
            <v>236</v>
          </cell>
          <cell r="F311">
            <v>5.4</v>
          </cell>
          <cell r="G311">
            <v>1</v>
          </cell>
          <cell r="H311">
            <v>4.3692066848261959</v>
          </cell>
          <cell r="I311">
            <v>198</v>
          </cell>
          <cell r="J311">
            <v>0</v>
          </cell>
          <cell r="K311">
            <v>272</v>
          </cell>
          <cell r="L311">
            <v>1.6075772630683849</v>
          </cell>
          <cell r="M311">
            <v>181</v>
          </cell>
          <cell r="N311">
            <v>0</v>
          </cell>
          <cell r="O311">
            <v>6</v>
          </cell>
          <cell r="P311">
            <v>0.19988615688992298</v>
          </cell>
          <cell r="Q311">
            <v>215</v>
          </cell>
          <cell r="R311">
            <v>0</v>
          </cell>
          <cell r="S311">
            <v>8</v>
          </cell>
          <cell r="T311">
            <v>11.576669109923833</v>
          </cell>
          <cell r="U311">
            <v>258</v>
          </cell>
          <cell r="V311">
            <v>0.50524000000000002</v>
          </cell>
          <cell r="W311">
            <v>290</v>
          </cell>
          <cell r="X311">
            <v>0</v>
          </cell>
          <cell r="Y311">
            <v>1</v>
          </cell>
          <cell r="Z311">
            <v>0.38318000000000002</v>
          </cell>
          <cell r="AA311">
            <v>193</v>
          </cell>
          <cell r="AB311">
            <v>0.33</v>
          </cell>
          <cell r="AC311">
            <v>1</v>
          </cell>
          <cell r="AD311">
            <v>0.71318000000000004</v>
          </cell>
          <cell r="AE311">
            <v>183</v>
          </cell>
          <cell r="AF311">
            <v>0</v>
          </cell>
          <cell r="AG311">
            <v>19</v>
          </cell>
          <cell r="AH311">
            <v>1.7978000000000001</v>
          </cell>
          <cell r="AI311">
            <v>71</v>
          </cell>
          <cell r="AJ311">
            <v>3.0162200000000001</v>
          </cell>
          <cell r="AK311">
            <v>103</v>
          </cell>
          <cell r="AL311">
            <v>14.592890000000001</v>
          </cell>
          <cell r="AM311">
            <v>205</v>
          </cell>
          <cell r="AN311">
            <v>3193610</v>
          </cell>
          <cell r="AO311">
            <v>147</v>
          </cell>
          <cell r="AP311">
            <v>217718929</v>
          </cell>
          <cell r="AQ311">
            <v>141</v>
          </cell>
          <cell r="AR311">
            <v>0.05</v>
          </cell>
          <cell r="AS311">
            <v>5.4647178686712504E-2</v>
          </cell>
          <cell r="AT311">
            <v>0.05</v>
          </cell>
          <cell r="AU311">
            <v>0.1</v>
          </cell>
          <cell r="AV311">
            <v>214591</v>
          </cell>
          <cell r="AW311">
            <v>131</v>
          </cell>
          <cell r="AX311">
            <v>214591</v>
          </cell>
          <cell r="AY311">
            <v>19</v>
          </cell>
          <cell r="AZ311">
            <v>2018</v>
          </cell>
          <cell r="BA311">
            <v>2020</v>
          </cell>
          <cell r="BB311">
            <v>6556646</v>
          </cell>
          <cell r="BC311">
            <v>158</v>
          </cell>
          <cell r="BD311">
            <v>224275575</v>
          </cell>
          <cell r="BE311">
            <v>145</v>
          </cell>
          <cell r="BF311">
            <v>837.3</v>
          </cell>
          <cell r="BG311">
            <v>132</v>
          </cell>
          <cell r="BH311">
            <v>260024.9958198973</v>
          </cell>
          <cell r="BI311">
            <v>210</v>
          </cell>
          <cell r="BJ311">
            <v>7830.701062940404</v>
          </cell>
          <cell r="BK311">
            <v>153</v>
          </cell>
          <cell r="BL311">
            <v>267855.69688283768</v>
          </cell>
          <cell r="BM311">
            <v>217</v>
          </cell>
          <cell r="BN311">
            <v>2.9234775119849767E-2</v>
          </cell>
          <cell r="BO311">
            <v>154</v>
          </cell>
          <cell r="BP311">
            <v>1175682</v>
          </cell>
          <cell r="BQ311">
            <v>143</v>
          </cell>
          <cell r="BR311">
            <v>951259</v>
          </cell>
          <cell r="BS311">
            <v>143</v>
          </cell>
          <cell r="BT311">
            <v>0</v>
          </cell>
          <cell r="BU311">
            <v>272</v>
          </cell>
          <cell r="BV311">
            <v>350000</v>
          </cell>
          <cell r="BW311">
            <v>163</v>
          </cell>
          <cell r="BX311">
            <v>0</v>
          </cell>
          <cell r="BY311">
            <v>6</v>
          </cell>
          <cell r="BZ311">
            <v>2476941</v>
          </cell>
          <cell r="CA311">
            <v>156</v>
          </cell>
          <cell r="CB311">
            <v>43519</v>
          </cell>
          <cell r="CC311">
            <v>196</v>
          </cell>
          <cell r="CD311">
            <v>110000</v>
          </cell>
          <cell r="CE311">
            <v>238</v>
          </cell>
          <cell r="CF311">
            <v>0</v>
          </cell>
          <cell r="CG311">
            <v>2</v>
          </cell>
          <cell r="CH311">
            <v>85938</v>
          </cell>
          <cell r="CI311">
            <v>160</v>
          </cell>
          <cell r="CJ311">
            <v>74010</v>
          </cell>
          <cell r="CK311">
            <v>136</v>
          </cell>
          <cell r="CL311">
            <v>159948</v>
          </cell>
          <cell r="CM311">
            <v>157</v>
          </cell>
          <cell r="CN311">
            <v>0</v>
          </cell>
          <cell r="CO311">
            <v>19</v>
          </cell>
          <cell r="CP311">
            <v>403202</v>
          </cell>
          <cell r="CQ311">
            <v>66</v>
          </cell>
          <cell r="CR311">
            <v>3193610</v>
          </cell>
          <cell r="CS311">
            <v>147</v>
          </cell>
          <cell r="CT311">
            <v>837.3</v>
          </cell>
          <cell r="CU311">
            <v>132</v>
          </cell>
          <cell r="CV311">
            <v>5819</v>
          </cell>
          <cell r="CW311">
            <v>93</v>
          </cell>
          <cell r="CX311">
            <v>4872249</v>
          </cell>
          <cell r="CY311">
            <v>132</v>
          </cell>
          <cell r="CZ311">
            <v>825.7</v>
          </cell>
          <cell r="DA311">
            <v>127</v>
          </cell>
          <cell r="DB311">
            <v>5934</v>
          </cell>
          <cell r="DC311">
            <v>93</v>
          </cell>
          <cell r="DD311">
            <v>4920971</v>
          </cell>
          <cell r="DE311">
            <v>131</v>
          </cell>
          <cell r="DF311">
            <v>48722</v>
          </cell>
          <cell r="DG311">
            <v>171</v>
          </cell>
          <cell r="DH311">
            <v>21267</v>
          </cell>
          <cell r="DI311">
            <v>196</v>
          </cell>
          <cell r="DJ311" t="str">
            <v>101</v>
          </cell>
          <cell r="DK311">
            <v>941</v>
          </cell>
          <cell r="DL311">
            <v>958</v>
          </cell>
          <cell r="DM311">
            <v>956.2</v>
          </cell>
          <cell r="DN311">
            <v>952</v>
          </cell>
          <cell r="DO311">
            <v>930.2</v>
          </cell>
          <cell r="DP311">
            <v>899.2</v>
          </cell>
          <cell r="DQ311">
            <v>864</v>
          </cell>
          <cell r="DR311">
            <v>134</v>
          </cell>
          <cell r="DS311">
            <v>841.2</v>
          </cell>
          <cell r="DT311">
            <v>136</v>
          </cell>
          <cell r="DU311">
            <v>843.5</v>
          </cell>
          <cell r="DV311">
            <v>133</v>
          </cell>
          <cell r="DW311">
            <v>823</v>
          </cell>
          <cell r="DX311">
            <v>136</v>
          </cell>
          <cell r="DY311">
            <v>806.6</v>
          </cell>
          <cell r="DZ311">
            <v>138</v>
          </cell>
          <cell r="EA311">
            <v>826.7</v>
          </cell>
          <cell r="EB311">
            <v>135</v>
          </cell>
          <cell r="EC311">
            <v>822.2</v>
          </cell>
          <cell r="ED311">
            <v>135</v>
          </cell>
          <cell r="EE311">
            <v>837.3</v>
          </cell>
          <cell r="EF311">
            <v>132</v>
          </cell>
          <cell r="EG311">
            <v>825.7</v>
          </cell>
          <cell r="EH311">
            <v>127</v>
          </cell>
          <cell r="EI311">
            <v>3867.7606879011746</v>
          </cell>
          <cell r="EJ311">
            <v>237</v>
          </cell>
          <cell r="EK311">
            <v>2999.8074361148115</v>
          </cell>
          <cell r="EL311">
            <v>258</v>
          </cell>
          <cell r="EM311">
            <v>287243</v>
          </cell>
          <cell r="EN311">
            <v>305.25292242295433</v>
          </cell>
          <cell r="EO311">
            <v>410655</v>
          </cell>
          <cell r="EP311">
            <v>428.65866388308979</v>
          </cell>
          <cell r="EQ311">
            <v>486680</v>
          </cell>
          <cell r="ER311">
            <v>508.97301819702989</v>
          </cell>
          <cell r="ES311">
            <v>824783</v>
          </cell>
          <cell r="ET311">
            <v>866.36869747899163</v>
          </cell>
          <cell r="EU311">
            <v>1173133</v>
          </cell>
          <cell r="EV311">
            <v>1261.1621156740484</v>
          </cell>
          <cell r="EW311">
            <v>1279708</v>
          </cell>
          <cell r="EX311">
            <v>1423.1628113879003</v>
          </cell>
          <cell r="EY311">
            <v>1296188</v>
          </cell>
          <cell r="EZ311">
            <v>1500.2175925925926</v>
          </cell>
          <cell r="FA311">
            <v>1351071</v>
          </cell>
          <cell r="FB311">
            <v>1563.7395833333333</v>
          </cell>
          <cell r="FC311">
            <v>1146156</v>
          </cell>
          <cell r="FD311">
            <v>1362.5249643366619</v>
          </cell>
          <cell r="FE311">
            <v>929876</v>
          </cell>
          <cell r="FF311">
            <v>1102.4018968583284</v>
          </cell>
          <cell r="FG311">
            <v>1543725</v>
          </cell>
          <cell r="FH311">
            <v>1875.7290400972054</v>
          </cell>
          <cell r="FI311">
            <v>1714294</v>
          </cell>
          <cell r="FJ311">
            <v>2125.3334986362511</v>
          </cell>
          <cell r="FK311">
            <v>1830884</v>
          </cell>
          <cell r="FL311">
            <v>2186.6523348859432</v>
          </cell>
          <cell r="FM311">
            <v>1894676</v>
          </cell>
          <cell r="FN311">
            <v>2294.6300108998425</v>
          </cell>
          <cell r="FO311">
            <v>5.4986365537592161E-2</v>
          </cell>
          <cell r="FP311">
            <v>7.599416703523651E-2</v>
          </cell>
          <cell r="FQ311">
            <v>8.025368263616231E-2</v>
          </cell>
          <cell r="FR311">
            <v>0.13401371719110688</v>
          </cell>
          <cell r="FS311">
            <v>0.16448119357466004</v>
          </cell>
          <cell r="FT311">
            <v>0.18104821692601375</v>
          </cell>
          <cell r="FU311">
            <v>0.17964225055211885</v>
          </cell>
          <cell r="FV311">
            <v>0.2294517325837285</v>
          </cell>
          <cell r="FW311">
            <v>0.18576516158477932</v>
          </cell>
          <cell r="FX311">
            <v>0.14748299397411979</v>
          </cell>
          <cell r="FY311">
            <v>0.245953315353025</v>
          </cell>
          <cell r="FZ311">
            <v>0.2614038455761632</v>
          </cell>
          <cell r="GA311">
            <v>0.26165503364145132</v>
          </cell>
          <cell r="GB311">
            <v>0.26256792723309241</v>
          </cell>
          <cell r="GC311">
            <v>4936652</v>
          </cell>
          <cell r="GD311">
            <v>4993115</v>
          </cell>
          <cell r="GE311">
            <v>5577590</v>
          </cell>
          <cell r="GF311">
            <v>5329684</v>
          </cell>
          <cell r="GG311">
            <v>5959190</v>
          </cell>
          <cell r="GH311">
            <v>5788619</v>
          </cell>
          <cell r="GI311">
            <v>5919197</v>
          </cell>
          <cell r="GJ311">
            <v>5888258</v>
          </cell>
          <cell r="GK311">
            <v>6169919</v>
          </cell>
          <cell r="GL311">
            <v>6304971</v>
          </cell>
          <cell r="GM311">
            <v>6276496</v>
          </cell>
          <cell r="GN311">
            <v>6558029</v>
          </cell>
          <cell r="GO311">
            <v>6880730</v>
          </cell>
          <cell r="GP311">
            <v>7215946.0600000005</v>
          </cell>
          <cell r="GQ311">
            <v>0.20900050436189907</v>
          </cell>
          <cell r="GR311">
            <v>0.18128257749363136</v>
          </cell>
          <cell r="GS311">
            <v>0.18338917379399775</v>
          </cell>
          <cell r="GT311">
            <v>0.14429621591365052</v>
          </cell>
          <cell r="GU311">
            <v>0.10315041779017649</v>
          </cell>
          <cell r="GV311">
            <v>0.1251296853236554</v>
          </cell>
          <cell r="GW311">
            <v>0.12083570227913822</v>
          </cell>
          <cell r="GX311">
            <v>0.15228425073606366</v>
          </cell>
          <cell r="GY311">
            <v>0.14612113289135895</v>
          </cell>
          <cell r="GZ311">
            <v>12.179411764705883</v>
          </cell>
          <cell r="HA311">
            <v>12.235207100591717</v>
          </cell>
          <cell r="HB311">
            <v>12.628318584070797</v>
          </cell>
          <cell r="HC311">
            <v>13.206060606060607</v>
          </cell>
          <cell r="HD311">
            <v>13.256060606060606</v>
          </cell>
          <cell r="HE311">
            <v>13.320610687022901</v>
          </cell>
          <cell r="HF311">
            <v>13.354545454545454</v>
          </cell>
          <cell r="HG311">
            <v>13.290476190476189</v>
          </cell>
          <cell r="HH311">
            <v>6408</v>
          </cell>
          <cell r="HI311" t="str">
            <v>Y</v>
          </cell>
        </row>
        <row r="312">
          <cell r="A312">
            <v>307</v>
          </cell>
          <cell r="B312">
            <v>6417</v>
          </cell>
          <cell r="C312" t="str">
            <v>Titonka</v>
          </cell>
          <cell r="D312">
            <v>12.573104169040002</v>
          </cell>
          <cell r="E312">
            <v>155</v>
          </cell>
          <cell r="F312">
            <v>5.4</v>
          </cell>
          <cell r="G312">
            <v>1</v>
          </cell>
          <cell r="H312">
            <v>3.4392998110602893</v>
          </cell>
          <cell r="I312">
            <v>303</v>
          </cell>
          <cell r="J312">
            <v>5.1649261323509277E-2</v>
          </cell>
          <cell r="K312">
            <v>269</v>
          </cell>
          <cell r="L312">
            <v>3.6821518903516348</v>
          </cell>
          <cell r="M312">
            <v>23</v>
          </cell>
          <cell r="N312">
            <v>0</v>
          </cell>
          <cell r="O312">
            <v>6</v>
          </cell>
          <cell r="P312">
            <v>0.11874939846384022</v>
          </cell>
          <cell r="Q312">
            <v>257</v>
          </cell>
          <cell r="R312">
            <v>0</v>
          </cell>
          <cell r="S312">
            <v>8</v>
          </cell>
          <cell r="T312">
            <v>12.691853567503843</v>
          </cell>
          <cell r="U312">
            <v>182</v>
          </cell>
          <cell r="V312">
            <v>0.13028999999999999</v>
          </cell>
          <cell r="W312">
            <v>343</v>
          </cell>
          <cell r="X312">
            <v>0</v>
          </cell>
          <cell r="Y312">
            <v>1</v>
          </cell>
          <cell r="Z312">
            <v>0.67</v>
          </cell>
          <cell r="AA312">
            <v>81</v>
          </cell>
          <cell r="AB312">
            <v>0.33</v>
          </cell>
          <cell r="AC312">
            <v>1</v>
          </cell>
          <cell r="AD312">
            <v>1</v>
          </cell>
          <cell r="AE312">
            <v>78</v>
          </cell>
          <cell r="AF312">
            <v>0.13500000000000001</v>
          </cell>
          <cell r="AG312">
            <v>1</v>
          </cell>
          <cell r="AH312">
            <v>2.1472799999999999</v>
          </cell>
          <cell r="AI312">
            <v>47</v>
          </cell>
          <cell r="AJ312">
            <v>3.4125699999999997</v>
          </cell>
          <cell r="AK312">
            <v>77</v>
          </cell>
          <cell r="AL312">
            <v>16.104420000000001</v>
          </cell>
          <cell r="AM312">
            <v>118</v>
          </cell>
          <cell r="AN312">
            <v>1139646</v>
          </cell>
          <cell r="AO312">
            <v>333</v>
          </cell>
          <cell r="AP312">
            <v>70610884</v>
          </cell>
          <cell r="AQ312">
            <v>343</v>
          </cell>
          <cell r="AR312">
            <v>0.09</v>
          </cell>
          <cell r="AS312">
            <v>8.998359578036777E-2</v>
          </cell>
          <cell r="AT312">
            <v>0</v>
          </cell>
          <cell r="AU312">
            <v>0.09</v>
          </cell>
          <cell r="AV312">
            <v>77721</v>
          </cell>
          <cell r="AW312">
            <v>263</v>
          </cell>
          <cell r="AX312">
            <v>0</v>
          </cell>
          <cell r="AY312">
            <v>89</v>
          </cell>
          <cell r="AZ312">
            <v>2020</v>
          </cell>
          <cell r="BA312">
            <v>2011</v>
          </cell>
          <cell r="BB312">
            <v>793872</v>
          </cell>
          <cell r="BC312">
            <v>237</v>
          </cell>
          <cell r="BD312">
            <v>71404756</v>
          </cell>
          <cell r="BE312">
            <v>343</v>
          </cell>
          <cell r="BF312">
            <v>175</v>
          </cell>
          <cell r="BG312">
            <v>349</v>
          </cell>
          <cell r="BH312">
            <v>403490.76571428572</v>
          </cell>
          <cell r="BI312">
            <v>50</v>
          </cell>
          <cell r="BJ312">
            <v>4536.4114285714286</v>
          </cell>
          <cell r="BK312">
            <v>199</v>
          </cell>
          <cell r="BL312">
            <v>408027.17714285717</v>
          </cell>
          <cell r="BM312">
            <v>55</v>
          </cell>
          <cell r="BN312">
            <v>1.1117914890711201E-2</v>
          </cell>
          <cell r="BO312">
            <v>215</v>
          </cell>
          <cell r="BP312">
            <v>381299</v>
          </cell>
          <cell r="BQ312">
            <v>343</v>
          </cell>
          <cell r="BR312">
            <v>242852</v>
          </cell>
          <cell r="BS312">
            <v>346</v>
          </cell>
          <cell r="BT312">
            <v>3647</v>
          </cell>
          <cell r="BU312">
            <v>271</v>
          </cell>
          <cell r="BV312">
            <v>260000</v>
          </cell>
          <cell r="BW312">
            <v>208</v>
          </cell>
          <cell r="BX312">
            <v>0</v>
          </cell>
          <cell r="BY312">
            <v>6</v>
          </cell>
          <cell r="BZ312">
            <v>887798</v>
          </cell>
          <cell r="CA312">
            <v>340</v>
          </cell>
          <cell r="CB312">
            <v>8385</v>
          </cell>
          <cell r="CC312">
            <v>307</v>
          </cell>
          <cell r="CD312">
            <v>9200</v>
          </cell>
          <cell r="CE312">
            <v>346</v>
          </cell>
          <cell r="CF312">
            <v>0</v>
          </cell>
          <cell r="CG312">
            <v>2</v>
          </cell>
          <cell r="CH312">
            <v>47841</v>
          </cell>
          <cell r="CI312">
            <v>205</v>
          </cell>
          <cell r="CJ312">
            <v>23564</v>
          </cell>
          <cell r="CK312">
            <v>314</v>
          </cell>
          <cell r="CL312">
            <v>71405</v>
          </cell>
          <cell r="CM312">
            <v>256</v>
          </cell>
          <cell r="CN312">
            <v>9532</v>
          </cell>
          <cell r="CO312">
            <v>18</v>
          </cell>
          <cell r="CP312">
            <v>153326</v>
          </cell>
          <cell r="CQ312">
            <v>144</v>
          </cell>
          <cell r="CR312">
            <v>1139646</v>
          </cell>
          <cell r="CS312">
            <v>333</v>
          </cell>
          <cell r="CT312">
            <v>175</v>
          </cell>
          <cell r="CU312">
            <v>349</v>
          </cell>
          <cell r="CV312">
            <v>5768</v>
          </cell>
          <cell r="CW312">
            <v>184</v>
          </cell>
          <cell r="CX312">
            <v>1058676</v>
          </cell>
          <cell r="CY312">
            <v>350</v>
          </cell>
          <cell r="CZ312">
            <v>166</v>
          </cell>
          <cell r="DA312">
            <v>349</v>
          </cell>
          <cell r="DB312">
            <v>5883</v>
          </cell>
          <cell r="DC312">
            <v>185</v>
          </cell>
          <cell r="DD312">
            <v>1019494</v>
          </cell>
          <cell r="DE312">
            <v>350</v>
          </cell>
          <cell r="DF312">
            <v>-39182</v>
          </cell>
          <cell r="DG312">
            <v>312</v>
          </cell>
          <cell r="DH312">
            <v>42916</v>
          </cell>
          <cell r="DI312">
            <v>161</v>
          </cell>
          <cell r="DJ312" t="str">
            <v>101</v>
          </cell>
          <cell r="DK312">
            <v>238</v>
          </cell>
          <cell r="DL312">
            <v>239</v>
          </cell>
          <cell r="DM312">
            <v>230</v>
          </cell>
          <cell r="DN312">
            <v>231</v>
          </cell>
          <cell r="DO312">
            <v>242</v>
          </cell>
          <cell r="DP312">
            <v>231</v>
          </cell>
          <cell r="DQ312">
            <v>227</v>
          </cell>
          <cell r="DR312">
            <v>348</v>
          </cell>
          <cell r="DS312">
            <v>228</v>
          </cell>
          <cell r="DT312">
            <v>350</v>
          </cell>
          <cell r="DU312">
            <v>227</v>
          </cell>
          <cell r="DV312">
            <v>346</v>
          </cell>
          <cell r="DW312">
            <v>211</v>
          </cell>
          <cell r="DX312">
            <v>348</v>
          </cell>
          <cell r="DY312">
            <v>207</v>
          </cell>
          <cell r="DZ312">
            <v>347</v>
          </cell>
          <cell r="EA312">
            <v>193</v>
          </cell>
          <cell r="EB312">
            <v>350</v>
          </cell>
          <cell r="EC312">
            <v>189</v>
          </cell>
          <cell r="ED312">
            <v>349</v>
          </cell>
          <cell r="EE312">
            <v>175</v>
          </cell>
          <cell r="EF312">
            <v>349</v>
          </cell>
          <cell r="EG312">
            <v>166</v>
          </cell>
          <cell r="EH312">
            <v>349</v>
          </cell>
          <cell r="EI312">
            <v>6865.3373493975905</v>
          </cell>
          <cell r="EJ312">
            <v>20</v>
          </cell>
          <cell r="EK312">
            <v>5348.1807228915659</v>
          </cell>
          <cell r="EL312">
            <v>23</v>
          </cell>
          <cell r="EM312">
            <v>99026</v>
          </cell>
          <cell r="EN312">
            <v>416.07563025210084</v>
          </cell>
          <cell r="EO312">
            <v>-82160</v>
          </cell>
          <cell r="EP312">
            <v>-343.76569037656901</v>
          </cell>
          <cell r="EQ312">
            <v>-36586</v>
          </cell>
          <cell r="ER312">
            <v>-159.0695652173913</v>
          </cell>
          <cell r="ES312">
            <v>-58350</v>
          </cell>
          <cell r="ET312">
            <v>-252.59740259740261</v>
          </cell>
          <cell r="EU312">
            <v>144566</v>
          </cell>
          <cell r="EV312">
            <v>597.38016528925618</v>
          </cell>
          <cell r="EW312">
            <v>280075</v>
          </cell>
          <cell r="EX312">
            <v>1212.4458874458874</v>
          </cell>
          <cell r="EY312">
            <v>357922</v>
          </cell>
          <cell r="EZ312">
            <v>1576.7488986784142</v>
          </cell>
          <cell r="FA312">
            <v>446509</v>
          </cell>
          <cell r="FB312">
            <v>1967</v>
          </cell>
          <cell r="FC312">
            <v>407718</v>
          </cell>
          <cell r="FD312">
            <v>1788.2368421052631</v>
          </cell>
          <cell r="FE312">
            <v>343489</v>
          </cell>
          <cell r="FF312">
            <v>1513.1674008810573</v>
          </cell>
          <cell r="FG312">
            <v>397919</v>
          </cell>
          <cell r="FH312">
            <v>1885.8720379146919</v>
          </cell>
          <cell r="FI312">
            <v>360207</v>
          </cell>
          <cell r="FJ312">
            <v>1740.1304347826087</v>
          </cell>
          <cell r="FK312">
            <v>277259</v>
          </cell>
          <cell r="FL312">
            <v>1584.3371428571429</v>
          </cell>
          <cell r="FM312">
            <v>198767</v>
          </cell>
          <cell r="FN312">
            <v>1197.3915662650602</v>
          </cell>
          <cell r="FO312">
            <v>6.3667575352330003E-2</v>
          </cell>
          <cell r="FP312">
            <v>-5.6639569384851256E-2</v>
          </cell>
          <cell r="FQ312">
            <v>-2.7547334039096042E-2</v>
          </cell>
          <cell r="FR312">
            <v>-4.0997428438935966E-2</v>
          </cell>
          <cell r="FS312">
            <v>8.4822625625391279E-2</v>
          </cell>
          <cell r="FT312">
            <v>0.14748963504510657</v>
          </cell>
          <cell r="FU312">
            <v>0.17780561908717155</v>
          </cell>
          <cell r="FV312">
            <v>0.26254193089377115</v>
          </cell>
          <cell r="FW312">
            <v>0.23141930338883482</v>
          </cell>
          <cell r="FX312">
            <v>0.18728759080467541</v>
          </cell>
          <cell r="FY312">
            <v>0.20716262192153811</v>
          </cell>
          <cell r="FZ312">
            <v>0.19369616311167087</v>
          </cell>
          <cell r="GA312">
            <v>0.16073833460199929</v>
          </cell>
          <cell r="GB312">
            <v>0.10675296746121839</v>
          </cell>
          <cell r="GC312">
            <v>1456334</v>
          </cell>
          <cell r="GD312">
            <v>1532736</v>
          </cell>
          <cell r="GE312">
            <v>1364700</v>
          </cell>
          <cell r="GF312">
            <v>1481610</v>
          </cell>
          <cell r="GG312">
            <v>1559767</v>
          </cell>
          <cell r="GH312">
            <v>1618872</v>
          </cell>
          <cell r="GI312">
            <v>1655074</v>
          </cell>
          <cell r="GJ312">
            <v>1700715</v>
          </cell>
          <cell r="GK312">
            <v>1761815</v>
          </cell>
          <cell r="GL312">
            <v>1834019</v>
          </cell>
          <cell r="GM312">
            <v>1920805</v>
          </cell>
          <cell r="GN312">
            <v>1859649.64</v>
          </cell>
          <cell r="GO312">
            <v>1807857</v>
          </cell>
          <cell r="GP312">
            <v>1861934.19</v>
          </cell>
          <cell r="GQ312">
            <v>0.16414937030480933</v>
          </cell>
          <cell r="GR312">
            <v>0.16297231012464003</v>
          </cell>
          <cell r="GS312">
            <v>0.21562405267076942</v>
          </cell>
          <cell r="GT312">
            <v>0.18458973285719493</v>
          </cell>
          <cell r="GU312">
            <v>0.13302364988583157</v>
          </cell>
          <cell r="GV312">
            <v>7.9225134557065896E-2</v>
          </cell>
          <cell r="GW312">
            <v>6.8510281126741193E-2</v>
          </cell>
          <cell r="GX312">
            <v>6.7330988739826889E-2</v>
          </cell>
          <cell r="GY312">
            <v>6.531057133333544E-2</v>
          </cell>
          <cell r="GZ312">
            <v>11.380281690140846</v>
          </cell>
          <cell r="HA312">
            <v>10.360824742268042</v>
          </cell>
          <cell r="HB312">
            <v>9.1237113402061869</v>
          </cell>
          <cell r="HC312">
            <v>7.3809523809523814</v>
          </cell>
          <cell r="HD312">
            <v>7.6719576719576725</v>
          </cell>
          <cell r="HE312">
            <v>7.4034334763948495</v>
          </cell>
          <cell r="HF312">
            <v>9.3125</v>
          </cell>
          <cell r="HG312">
            <v>10.9375</v>
          </cell>
          <cell r="HH312">
            <v>6417</v>
          </cell>
          <cell r="HI312" t="str">
            <v>Y</v>
          </cell>
        </row>
        <row r="313">
          <cell r="A313">
            <v>308</v>
          </cell>
          <cell r="B313">
            <v>6453</v>
          </cell>
          <cell r="C313" t="str">
            <v>Treynor</v>
          </cell>
          <cell r="D313">
            <v>11.425453075043988</v>
          </cell>
          <cell r="E313">
            <v>231</v>
          </cell>
          <cell r="F313">
            <v>5.4</v>
          </cell>
          <cell r="G313">
            <v>1</v>
          </cell>
          <cell r="H313">
            <v>3.2945996754282598</v>
          </cell>
          <cell r="I313">
            <v>316</v>
          </cell>
          <cell r="J313">
            <v>0.40962798798629929</v>
          </cell>
          <cell r="K313">
            <v>172</v>
          </cell>
          <cell r="L313">
            <v>2.3212252652556962</v>
          </cell>
          <cell r="M313">
            <v>106</v>
          </cell>
          <cell r="N313">
            <v>0</v>
          </cell>
          <cell r="O313">
            <v>6</v>
          </cell>
          <cell r="P313">
            <v>0.67003123080244298</v>
          </cell>
          <cell r="Q313">
            <v>106</v>
          </cell>
          <cell r="R313">
            <v>0</v>
          </cell>
          <cell r="S313">
            <v>8</v>
          </cell>
          <cell r="T313">
            <v>12.095484305846432</v>
          </cell>
          <cell r="U313">
            <v>219</v>
          </cell>
          <cell r="V313">
            <v>0.60079000000000005</v>
          </cell>
          <cell r="W313">
            <v>270</v>
          </cell>
          <cell r="X313">
            <v>0</v>
          </cell>
          <cell r="Y313">
            <v>1</v>
          </cell>
          <cell r="Z313">
            <v>0</v>
          </cell>
          <cell r="AA313">
            <v>249</v>
          </cell>
          <cell r="AB313">
            <v>0.33</v>
          </cell>
          <cell r="AC313">
            <v>1</v>
          </cell>
          <cell r="AD313">
            <v>0.33</v>
          </cell>
          <cell r="AE313">
            <v>244</v>
          </cell>
          <cell r="AF313">
            <v>0</v>
          </cell>
          <cell r="AG313">
            <v>19</v>
          </cell>
          <cell r="AH313">
            <v>2.9134899999999999</v>
          </cell>
          <cell r="AI313">
            <v>20</v>
          </cell>
          <cell r="AJ313">
            <v>3.8442799999999999</v>
          </cell>
          <cell r="AK313">
            <v>55</v>
          </cell>
          <cell r="AL313">
            <v>15.93976</v>
          </cell>
          <cell r="AM313">
            <v>130</v>
          </cell>
          <cell r="AN313">
            <v>2918458</v>
          </cell>
          <cell r="AO313">
            <v>162</v>
          </cell>
          <cell r="AP313">
            <v>183092958</v>
          </cell>
          <cell r="AQ313">
            <v>186</v>
          </cell>
          <cell r="AR313">
            <v>0.05</v>
          </cell>
          <cell r="AS313">
            <v>8.0821425545694228E-2</v>
          </cell>
          <cell r="AT313">
            <v>0</v>
          </cell>
          <cell r="AU313">
            <v>0.05</v>
          </cell>
          <cell r="AV313">
            <v>153125</v>
          </cell>
          <cell r="AW313">
            <v>171</v>
          </cell>
          <cell r="AX313">
            <v>0</v>
          </cell>
          <cell r="AY313">
            <v>89</v>
          </cell>
          <cell r="AZ313">
            <v>0</v>
          </cell>
          <cell r="BA313">
            <v>2013</v>
          </cell>
          <cell r="BB313">
            <v>0</v>
          </cell>
          <cell r="BC313">
            <v>267</v>
          </cell>
          <cell r="BD313">
            <v>183092958</v>
          </cell>
          <cell r="BE313">
            <v>195</v>
          </cell>
          <cell r="BF313">
            <v>591.9</v>
          </cell>
          <cell r="BG313">
            <v>199</v>
          </cell>
          <cell r="BH313">
            <v>309330.89711099851</v>
          </cell>
          <cell r="BI313">
            <v>137</v>
          </cell>
          <cell r="BJ313">
            <v>0</v>
          </cell>
          <cell r="BK313">
            <v>267</v>
          </cell>
          <cell r="BL313">
            <v>309330.89711099851</v>
          </cell>
          <cell r="BM313">
            <v>156</v>
          </cell>
          <cell r="BN313">
            <v>0</v>
          </cell>
          <cell r="BO313">
            <v>267</v>
          </cell>
          <cell r="BP313">
            <v>988702</v>
          </cell>
          <cell r="BQ313">
            <v>189</v>
          </cell>
          <cell r="BR313">
            <v>603218</v>
          </cell>
          <cell r="BS313">
            <v>243</v>
          </cell>
          <cell r="BT313">
            <v>75000</v>
          </cell>
          <cell r="BU313">
            <v>175</v>
          </cell>
          <cell r="BV313">
            <v>425000</v>
          </cell>
          <cell r="BW313">
            <v>121</v>
          </cell>
          <cell r="BX313">
            <v>0</v>
          </cell>
          <cell r="BY313">
            <v>6</v>
          </cell>
          <cell r="BZ313">
            <v>2091920</v>
          </cell>
          <cell r="CA313">
            <v>189</v>
          </cell>
          <cell r="CB313">
            <v>122678</v>
          </cell>
          <cell r="CC313">
            <v>107</v>
          </cell>
          <cell r="CD313">
            <v>110000</v>
          </cell>
          <cell r="CE313">
            <v>238</v>
          </cell>
          <cell r="CF313">
            <v>0</v>
          </cell>
          <cell r="CG313">
            <v>2</v>
          </cell>
          <cell r="CH313">
            <v>0</v>
          </cell>
          <cell r="CI313">
            <v>249</v>
          </cell>
          <cell r="CJ313">
            <v>60421</v>
          </cell>
          <cell r="CK313">
            <v>181</v>
          </cell>
          <cell r="CL313">
            <v>60421</v>
          </cell>
          <cell r="CM313">
            <v>279</v>
          </cell>
          <cell r="CN313">
            <v>0</v>
          </cell>
          <cell r="CO313">
            <v>19</v>
          </cell>
          <cell r="CP313">
            <v>533439</v>
          </cell>
          <cell r="CQ313">
            <v>48</v>
          </cell>
          <cell r="CR313">
            <v>2918458</v>
          </cell>
          <cell r="CS313">
            <v>162</v>
          </cell>
          <cell r="CT313">
            <v>591.9</v>
          </cell>
          <cell r="CU313">
            <v>199</v>
          </cell>
          <cell r="CV313">
            <v>5768</v>
          </cell>
          <cell r="CW313">
            <v>184</v>
          </cell>
          <cell r="CX313">
            <v>3414079</v>
          </cell>
          <cell r="CY313">
            <v>203</v>
          </cell>
          <cell r="CZ313">
            <v>597.9</v>
          </cell>
          <cell r="DA313">
            <v>196</v>
          </cell>
          <cell r="DB313">
            <v>5883</v>
          </cell>
          <cell r="DC313">
            <v>185</v>
          </cell>
          <cell r="DD313">
            <v>3517446</v>
          </cell>
          <cell r="DE313">
            <v>198</v>
          </cell>
          <cell r="DF313">
            <v>103367</v>
          </cell>
          <cell r="DG313">
            <v>103</v>
          </cell>
          <cell r="DH313">
            <v>0</v>
          </cell>
          <cell r="DI313">
            <v>223</v>
          </cell>
          <cell r="DJ313" t="str">
            <v>No Guar</v>
          </cell>
          <cell r="DK313">
            <v>500.5</v>
          </cell>
          <cell r="DL313">
            <v>496</v>
          </cell>
          <cell r="DM313">
            <v>504.2</v>
          </cell>
          <cell r="DN313">
            <v>504.1</v>
          </cell>
          <cell r="DO313">
            <v>502.4</v>
          </cell>
          <cell r="DP313">
            <v>518.1</v>
          </cell>
          <cell r="DQ313">
            <v>531.1</v>
          </cell>
          <cell r="DR313">
            <v>241</v>
          </cell>
          <cell r="DS313">
            <v>535.6</v>
          </cell>
          <cell r="DT313">
            <v>234</v>
          </cell>
          <cell r="DU313">
            <v>555.5</v>
          </cell>
          <cell r="DV313">
            <v>227</v>
          </cell>
          <cell r="DW313">
            <v>552.1</v>
          </cell>
          <cell r="DX313">
            <v>226</v>
          </cell>
          <cell r="DY313">
            <v>564.70000000000005</v>
          </cell>
          <cell r="DZ313">
            <v>218</v>
          </cell>
          <cell r="EA313">
            <v>598</v>
          </cell>
          <cell r="EB313">
            <v>207</v>
          </cell>
          <cell r="EC313">
            <v>590.5</v>
          </cell>
          <cell r="ED313">
            <v>206</v>
          </cell>
          <cell r="EE313">
            <v>591.9</v>
          </cell>
          <cell r="EF313">
            <v>199</v>
          </cell>
          <cell r="EG313">
            <v>597.9</v>
          </cell>
          <cell r="EH313">
            <v>196</v>
          </cell>
          <cell r="EI313">
            <v>4881.1807994647934</v>
          </cell>
          <cell r="EJ313">
            <v>112</v>
          </cell>
          <cell r="EK313">
            <v>3498.7790600434855</v>
          </cell>
          <cell r="EL313">
            <v>153</v>
          </cell>
          <cell r="EM313">
            <v>53270</v>
          </cell>
          <cell r="EN313">
            <v>106.43356643356644</v>
          </cell>
          <cell r="EO313">
            <v>53085</v>
          </cell>
          <cell r="EP313">
            <v>107.02620967741936</v>
          </cell>
          <cell r="EQ313">
            <v>101888</v>
          </cell>
          <cell r="ER313">
            <v>202.07854026180087</v>
          </cell>
          <cell r="ES313">
            <v>153786</v>
          </cell>
          <cell r="ET313">
            <v>305.07042253521126</v>
          </cell>
          <cell r="EU313">
            <v>151039</v>
          </cell>
          <cell r="EV313">
            <v>300.63495222929936</v>
          </cell>
          <cell r="EW313">
            <v>270896</v>
          </cell>
          <cell r="EX313">
            <v>522.86431190889789</v>
          </cell>
          <cell r="EY313">
            <v>469830</v>
          </cell>
          <cell r="EZ313">
            <v>884.63566183392959</v>
          </cell>
          <cell r="FA313">
            <v>628264</v>
          </cell>
          <cell r="FB313">
            <v>1182.9485972509885</v>
          </cell>
          <cell r="FC313">
            <v>764686</v>
          </cell>
          <cell r="FD313">
            <v>1427.7184466019417</v>
          </cell>
          <cell r="FE313">
            <v>755179</v>
          </cell>
          <cell r="FF313">
            <v>1359.4581458145815</v>
          </cell>
          <cell r="FG313">
            <v>787772</v>
          </cell>
          <cell r="FH313">
            <v>1426.8646984241984</v>
          </cell>
          <cell r="FI313">
            <v>747827</v>
          </cell>
          <cell r="FJ313">
            <v>1324.2907738622275</v>
          </cell>
          <cell r="FK313">
            <v>558041</v>
          </cell>
          <cell r="FL313">
            <v>942.79608041898973</v>
          </cell>
          <cell r="FM313">
            <v>558675</v>
          </cell>
          <cell r="FN313">
            <v>934.39538384345212</v>
          </cell>
          <cell r="FO313">
            <v>2.1696550505064905E-2</v>
          </cell>
          <cell r="FP313">
            <v>1.9703005538814197E-2</v>
          </cell>
          <cell r="FQ313">
            <v>3.6354852303060341E-2</v>
          </cell>
          <cell r="FR313">
            <v>5.1438175751950428E-2</v>
          </cell>
          <cell r="FS313">
            <v>4.797446003758829E-2</v>
          </cell>
          <cell r="FT313">
            <v>8.1278390850120313E-2</v>
          </cell>
          <cell r="FU313">
            <v>0.12480502120859224</v>
          </cell>
          <cell r="FV313">
            <v>0.17789667809955934</v>
          </cell>
          <cell r="FW313">
            <v>0.21151881699981881</v>
          </cell>
          <cell r="FX313">
            <v>0.19283064723905155</v>
          </cell>
          <cell r="FY313">
            <v>0.17163824483525478</v>
          </cell>
          <cell r="FZ313">
            <v>0.15939367691999562</v>
          </cell>
          <cell r="GA313">
            <v>0.1140742572941857</v>
          </cell>
          <cell r="GB313">
            <v>0.10085022438978614</v>
          </cell>
          <cell r="GC313">
            <v>2401959</v>
          </cell>
          <cell r="GD313">
            <v>2641174</v>
          </cell>
          <cell r="GE313">
            <v>2700709</v>
          </cell>
          <cell r="GF313">
            <v>2835939</v>
          </cell>
          <cell r="GG313">
            <v>2997282</v>
          </cell>
          <cell r="GH313">
            <v>3062044</v>
          </cell>
          <cell r="GI313">
            <v>3294682</v>
          </cell>
          <cell r="GJ313">
            <v>3531623</v>
          </cell>
          <cell r="GK313">
            <v>3615215</v>
          </cell>
          <cell r="GL313">
            <v>3916281</v>
          </cell>
          <cell r="GM313">
            <v>4589723</v>
          </cell>
          <cell r="GN313">
            <v>4691698.03</v>
          </cell>
          <cell r="GO313">
            <v>5081696</v>
          </cell>
          <cell r="GP313">
            <v>5539650.540000001</v>
          </cell>
          <cell r="GQ313">
            <v>0.1425966623006564</v>
          </cell>
          <cell r="GR313">
            <v>0.11298685140962994</v>
          </cell>
          <cell r="GS313">
            <v>0.10044601042354841</v>
          </cell>
          <cell r="GT313">
            <v>0.12246010633432008</v>
          </cell>
          <cell r="GU313">
            <v>0.12877799084661901</v>
          </cell>
          <cell r="GV313">
            <v>0.10005089178052279</v>
          </cell>
          <cell r="GW313">
            <v>5.7320031741293014E-2</v>
          </cell>
          <cell r="GX313">
            <v>4.0501244045795234E-2</v>
          </cell>
          <cell r="GY313">
            <v>-1.0458456065267309E-2</v>
          </cell>
          <cell r="GZ313">
            <v>15.868766404199475</v>
          </cell>
          <cell r="HA313">
            <v>15.7875</v>
          </cell>
          <cell r="HB313">
            <v>14.429213483146068</v>
          </cell>
          <cell r="HC313">
            <v>14.872527472527473</v>
          </cell>
          <cell r="HD313">
            <v>14.516666666666666</v>
          </cell>
          <cell r="HE313">
            <v>14.263959390862944</v>
          </cell>
          <cell r="HF313">
            <v>14.414213197969543</v>
          </cell>
          <cell r="HG313">
            <v>12.331250000000001</v>
          </cell>
          <cell r="HH313">
            <v>6453</v>
          </cell>
          <cell r="HI313" t="str">
            <v>Y</v>
          </cell>
        </row>
        <row r="314">
          <cell r="A314">
            <v>309</v>
          </cell>
          <cell r="B314">
            <v>6460</v>
          </cell>
          <cell r="C314" t="str">
            <v>Tri-Center</v>
          </cell>
          <cell r="D314">
            <v>13.869553348252417</v>
          </cell>
          <cell r="E314">
            <v>66</v>
          </cell>
          <cell r="F314">
            <v>5.4</v>
          </cell>
          <cell r="G314">
            <v>1</v>
          </cell>
          <cell r="H314">
            <v>5.955469116327059</v>
          </cell>
          <cell r="I314">
            <v>26</v>
          </cell>
          <cell r="J314">
            <v>0</v>
          </cell>
          <cell r="K314">
            <v>272</v>
          </cell>
          <cell r="L314">
            <v>2.5140819737210611</v>
          </cell>
          <cell r="M314">
            <v>89</v>
          </cell>
          <cell r="N314">
            <v>0</v>
          </cell>
          <cell r="O314">
            <v>6</v>
          </cell>
          <cell r="P314">
            <v>0.37773802312717414</v>
          </cell>
          <cell r="Q314">
            <v>162</v>
          </cell>
          <cell r="R314">
            <v>0</v>
          </cell>
          <cell r="S314">
            <v>8</v>
          </cell>
          <cell r="T314">
            <v>14.247291371379591</v>
          </cell>
          <cell r="U314">
            <v>81</v>
          </cell>
          <cell r="V314">
            <v>0.55867999999999995</v>
          </cell>
          <cell r="W314">
            <v>277</v>
          </cell>
          <cell r="X314">
            <v>0</v>
          </cell>
          <cell r="Y314">
            <v>1</v>
          </cell>
          <cell r="Z314">
            <v>0</v>
          </cell>
          <cell r="AA314">
            <v>249</v>
          </cell>
          <cell r="AB314">
            <v>0.33</v>
          </cell>
          <cell r="AC314">
            <v>1</v>
          </cell>
          <cell r="AD314">
            <v>0.33</v>
          </cell>
          <cell r="AE314">
            <v>244</v>
          </cell>
          <cell r="AF314">
            <v>0</v>
          </cell>
          <cell r="AG314">
            <v>19</v>
          </cell>
          <cell r="AH314">
            <v>1.0863700000000001</v>
          </cell>
          <cell r="AI314">
            <v>127</v>
          </cell>
          <cell r="AJ314">
            <v>1.97505</v>
          </cell>
          <cell r="AK314">
            <v>212</v>
          </cell>
          <cell r="AL314">
            <v>16.222339999999999</v>
          </cell>
          <cell r="AM314">
            <v>114</v>
          </cell>
          <cell r="AN314">
            <v>2910777</v>
          </cell>
          <cell r="AO314">
            <v>163</v>
          </cell>
          <cell r="AP314">
            <v>178991777</v>
          </cell>
          <cell r="AQ314">
            <v>189</v>
          </cell>
          <cell r="AR314">
            <v>0.08</v>
          </cell>
          <cell r="AS314">
            <v>8.0311022665558007E-2</v>
          </cell>
          <cell r="AT314">
            <v>0</v>
          </cell>
          <cell r="AU314">
            <v>0.08</v>
          </cell>
          <cell r="AV314">
            <v>248843</v>
          </cell>
          <cell r="AW314">
            <v>95</v>
          </cell>
          <cell r="AX314">
            <v>0</v>
          </cell>
          <cell r="AY314">
            <v>89</v>
          </cell>
          <cell r="AZ314">
            <v>0</v>
          </cell>
          <cell r="BA314">
            <v>2012</v>
          </cell>
          <cell r="BB314">
            <v>5020598</v>
          </cell>
          <cell r="BC314">
            <v>167</v>
          </cell>
          <cell r="BD314">
            <v>184012375</v>
          </cell>
          <cell r="BE314">
            <v>193</v>
          </cell>
          <cell r="BF314">
            <v>725.6</v>
          </cell>
          <cell r="BG314">
            <v>151</v>
          </cell>
          <cell r="BH314">
            <v>246681.05981256891</v>
          </cell>
          <cell r="BI314">
            <v>240</v>
          </cell>
          <cell r="BJ314">
            <v>6919.2364939360523</v>
          </cell>
          <cell r="BK314">
            <v>164</v>
          </cell>
          <cell r="BL314">
            <v>253600.29630650496</v>
          </cell>
          <cell r="BM314">
            <v>250</v>
          </cell>
          <cell r="BN314">
            <v>2.7284023696775829E-2</v>
          </cell>
          <cell r="BO314">
            <v>163</v>
          </cell>
          <cell r="BP314">
            <v>966556</v>
          </cell>
          <cell r="BQ314">
            <v>193</v>
          </cell>
          <cell r="BR314">
            <v>1065980</v>
          </cell>
          <cell r="BS314">
            <v>127</v>
          </cell>
          <cell r="BT314">
            <v>0</v>
          </cell>
          <cell r="BU314">
            <v>272</v>
          </cell>
          <cell r="BV314">
            <v>450000</v>
          </cell>
          <cell r="BW314">
            <v>109</v>
          </cell>
          <cell r="BX314">
            <v>0</v>
          </cell>
          <cell r="BY314">
            <v>6</v>
          </cell>
          <cell r="BZ314">
            <v>2482536</v>
          </cell>
          <cell r="CA314">
            <v>155</v>
          </cell>
          <cell r="CB314">
            <v>67612</v>
          </cell>
          <cell r="CC314">
            <v>158</v>
          </cell>
          <cell r="CD314">
            <v>100000</v>
          </cell>
          <cell r="CE314">
            <v>248</v>
          </cell>
          <cell r="CF314">
            <v>0</v>
          </cell>
          <cell r="CG314">
            <v>2</v>
          </cell>
          <cell r="CH314">
            <v>0</v>
          </cell>
          <cell r="CI314">
            <v>249</v>
          </cell>
          <cell r="CJ314">
            <v>60724</v>
          </cell>
          <cell r="CK314">
            <v>179</v>
          </cell>
          <cell r="CL314">
            <v>60724</v>
          </cell>
          <cell r="CM314">
            <v>277</v>
          </cell>
          <cell r="CN314">
            <v>0</v>
          </cell>
          <cell r="CO314">
            <v>19</v>
          </cell>
          <cell r="CP314">
            <v>199905</v>
          </cell>
          <cell r="CQ314">
            <v>124</v>
          </cell>
          <cell r="CR314">
            <v>2910777</v>
          </cell>
          <cell r="CS314">
            <v>163</v>
          </cell>
          <cell r="CT314">
            <v>725.6</v>
          </cell>
          <cell r="CU314">
            <v>151</v>
          </cell>
          <cell r="CV314">
            <v>5800</v>
          </cell>
          <cell r="CW314">
            <v>124</v>
          </cell>
          <cell r="CX314">
            <v>4208480</v>
          </cell>
          <cell r="CY314">
            <v>151</v>
          </cell>
          <cell r="CZ314">
            <v>691.7</v>
          </cell>
          <cell r="DA314">
            <v>157</v>
          </cell>
          <cell r="DB314">
            <v>5915</v>
          </cell>
          <cell r="DC314">
            <v>124</v>
          </cell>
          <cell r="DD314">
            <v>4250565</v>
          </cell>
          <cell r="DE314">
            <v>150</v>
          </cell>
          <cell r="DF314">
            <v>42085</v>
          </cell>
          <cell r="DG314">
            <v>184</v>
          </cell>
          <cell r="DH314">
            <v>159159</v>
          </cell>
          <cell r="DI314">
            <v>43</v>
          </cell>
          <cell r="DJ314" t="str">
            <v>101</v>
          </cell>
          <cell r="DK314">
            <v>763.4</v>
          </cell>
          <cell r="DL314">
            <v>784.2</v>
          </cell>
          <cell r="DM314">
            <v>768.2</v>
          </cell>
          <cell r="DN314">
            <v>746.2</v>
          </cell>
          <cell r="DO314">
            <v>759.8</v>
          </cell>
          <cell r="DP314">
            <v>760.4</v>
          </cell>
          <cell r="DQ314">
            <v>774.1</v>
          </cell>
          <cell r="DR314">
            <v>161</v>
          </cell>
          <cell r="DS314">
            <v>769.8</v>
          </cell>
          <cell r="DT314">
            <v>155</v>
          </cell>
          <cell r="DU314">
            <v>754.8</v>
          </cell>
          <cell r="DV314">
            <v>157</v>
          </cell>
          <cell r="DW314">
            <v>772.8</v>
          </cell>
          <cell r="DX314">
            <v>151</v>
          </cell>
          <cell r="DY314">
            <v>774.4</v>
          </cell>
          <cell r="DZ314">
            <v>146</v>
          </cell>
          <cell r="EA314">
            <v>784.9</v>
          </cell>
          <cell r="EB314">
            <v>139</v>
          </cell>
          <cell r="EC314">
            <v>736.5</v>
          </cell>
          <cell r="ED314">
            <v>148</v>
          </cell>
          <cell r="EE314">
            <v>725.6</v>
          </cell>
          <cell r="EF314">
            <v>151</v>
          </cell>
          <cell r="EG314">
            <v>691.7</v>
          </cell>
          <cell r="EH314">
            <v>157</v>
          </cell>
          <cell r="EI314">
            <v>4208.149486771722</v>
          </cell>
          <cell r="EJ314">
            <v>191</v>
          </cell>
          <cell r="EK314">
            <v>3589.0357091224519</v>
          </cell>
          <cell r="EL314">
            <v>138</v>
          </cell>
          <cell r="EM314">
            <v>526712</v>
          </cell>
          <cell r="EN314">
            <v>689.95546240503018</v>
          </cell>
          <cell r="EO314">
            <v>470528</v>
          </cell>
          <cell r="EP314">
            <v>600.0102014792144</v>
          </cell>
          <cell r="EQ314">
            <v>550154</v>
          </cell>
          <cell r="ER314">
            <v>716.15985420463414</v>
          </cell>
          <cell r="ES314">
            <v>391455</v>
          </cell>
          <cell r="ET314">
            <v>524.59796301259712</v>
          </cell>
          <cell r="EU314">
            <v>495329</v>
          </cell>
          <cell r="EV314">
            <v>651.92024216899188</v>
          </cell>
          <cell r="EW314">
            <v>377061</v>
          </cell>
          <cell r="EX314">
            <v>495.87190952130459</v>
          </cell>
          <cell r="EY314">
            <v>520383</v>
          </cell>
          <cell r="EZ314">
            <v>672.24260431468804</v>
          </cell>
          <cell r="FA314">
            <v>489386</v>
          </cell>
          <cell r="FB314">
            <v>632.19997416354477</v>
          </cell>
          <cell r="FC314">
            <v>523766</v>
          </cell>
          <cell r="FD314">
            <v>680.39230969082882</v>
          </cell>
          <cell r="FE314">
            <v>550530</v>
          </cell>
          <cell r="FF314">
            <v>729.37201907790143</v>
          </cell>
          <cell r="FG314">
            <v>645345</v>
          </cell>
          <cell r="FH314">
            <v>835.07375776397521</v>
          </cell>
          <cell r="FI314">
            <v>241306</v>
          </cell>
          <cell r="FJ314">
            <v>311.60382231404958</v>
          </cell>
          <cell r="FK314">
            <v>290429</v>
          </cell>
          <cell r="FL314">
            <v>400.26047409040791</v>
          </cell>
          <cell r="FM314">
            <v>497089</v>
          </cell>
          <cell r="FN314">
            <v>718.64825791528119</v>
          </cell>
          <cell r="FO314">
            <v>0.12147529036245722</v>
          </cell>
          <cell r="FP314">
            <v>0.10432292464608253</v>
          </cell>
          <cell r="FQ314">
            <v>0.11713526464414367</v>
          </cell>
          <cell r="FR314">
            <v>7.9211709382840514E-2</v>
          </cell>
          <cell r="FS314">
            <v>0.10268931573281112</v>
          </cell>
          <cell r="FT314">
            <v>7.1399788902897221E-2</v>
          </cell>
          <cell r="FU314">
            <v>9.5127603846761319E-2</v>
          </cell>
          <cell r="FV314">
            <v>9.5355783306648928E-2</v>
          </cell>
          <cell r="FW314">
            <v>9.6043495601388112E-2</v>
          </cell>
          <cell r="FX314">
            <v>9.7931333330487161E-2</v>
          </cell>
          <cell r="FY314">
            <v>0.10638460967829678</v>
          </cell>
          <cell r="FZ314">
            <v>3.6494282233006589E-2</v>
          </cell>
          <cell r="GA314">
            <v>4.2544692002938575E-2</v>
          </cell>
          <cell r="GB314">
            <v>7.293258198855597E-2</v>
          </cell>
          <cell r="GC314">
            <v>3809248</v>
          </cell>
          <cell r="GD314">
            <v>4039775</v>
          </cell>
          <cell r="GE314">
            <v>4146587</v>
          </cell>
          <cell r="GF314">
            <v>4550428</v>
          </cell>
          <cell r="GG314">
            <v>4328240</v>
          </cell>
          <cell r="GH314">
            <v>4903921</v>
          </cell>
          <cell r="GI314">
            <v>4949985</v>
          </cell>
          <cell r="GJ314">
            <v>5132211</v>
          </cell>
          <cell r="GK314">
            <v>5453425</v>
          </cell>
          <cell r="GL314">
            <v>5621592</v>
          </cell>
          <cell r="GM314">
            <v>6066150</v>
          </cell>
          <cell r="GN314">
            <v>6612159.0899999999</v>
          </cell>
          <cell r="GO314">
            <v>6777322</v>
          </cell>
          <cell r="GP314">
            <v>6815732.9199999999</v>
          </cell>
          <cell r="GQ314">
            <v>9.6796532918806938E-2</v>
          </cell>
          <cell r="GR314">
            <v>0.12083589167439612</v>
          </cell>
          <cell r="GS314">
            <v>0.12771265846704888</v>
          </cell>
          <cell r="GT314">
            <v>0.14436631682849538</v>
          </cell>
          <cell r="GU314">
            <v>0.13190411136491312</v>
          </cell>
          <cell r="GV314">
            <v>4.8478829332211856E-2</v>
          </cell>
          <cell r="GW314">
            <v>-1.7154099305220969E-2</v>
          </cell>
          <cell r="GX314">
            <v>-1.6638864461945339E-2</v>
          </cell>
          <cell r="GY314">
            <v>4.6492682509963149E-2</v>
          </cell>
          <cell r="GZ314">
            <v>14.056737588652481</v>
          </cell>
          <cell r="HA314">
            <v>13.8397212543554</v>
          </cell>
          <cell r="HB314">
            <v>14.260416666666666</v>
          </cell>
          <cell r="HC314">
            <v>14.313253012048193</v>
          </cell>
          <cell r="HD314">
            <v>14.016920473773265</v>
          </cell>
          <cell r="HE314">
            <v>13.261824324324325</v>
          </cell>
          <cell r="HF314">
            <v>13.222984562607204</v>
          </cell>
          <cell r="HG314">
            <v>12.729824561403509</v>
          </cell>
          <cell r="HH314">
            <v>6460</v>
          </cell>
          <cell r="HI314" t="str">
            <v>Y</v>
          </cell>
        </row>
        <row r="315">
          <cell r="A315">
            <v>310</v>
          </cell>
          <cell r="B315">
            <v>6462</v>
          </cell>
          <cell r="C315" t="str">
            <v>Tri-County</v>
          </cell>
          <cell r="D315">
            <v>15.323774793976957</v>
          </cell>
          <cell r="E315">
            <v>13</v>
          </cell>
          <cell r="F315">
            <v>5.4</v>
          </cell>
          <cell r="G315">
            <v>1</v>
          </cell>
          <cell r="H315">
            <v>5.3137112190760263</v>
          </cell>
          <cell r="I315">
            <v>73</v>
          </cell>
          <cell r="J315">
            <v>0.95563397363402469</v>
          </cell>
          <cell r="K315">
            <v>75</v>
          </cell>
          <cell r="L315">
            <v>3.6544320215450274</v>
          </cell>
          <cell r="M315">
            <v>24</v>
          </cell>
          <cell r="N315">
            <v>0</v>
          </cell>
          <cell r="O315">
            <v>6</v>
          </cell>
          <cell r="P315">
            <v>7.4362471021267681E-2</v>
          </cell>
          <cell r="Q315">
            <v>290</v>
          </cell>
          <cell r="R315">
            <v>0</v>
          </cell>
          <cell r="S315">
            <v>8</v>
          </cell>
          <cell r="T315">
            <v>15.398137264998224</v>
          </cell>
          <cell r="U315">
            <v>24</v>
          </cell>
          <cell r="V315">
            <v>0.10441</v>
          </cell>
          <cell r="W315">
            <v>344</v>
          </cell>
          <cell r="X315">
            <v>0</v>
          </cell>
          <cell r="Y315">
            <v>1</v>
          </cell>
          <cell r="Z315">
            <v>0.18149000000000001</v>
          </cell>
          <cell r="AA315">
            <v>223</v>
          </cell>
          <cell r="AB315">
            <v>0</v>
          </cell>
          <cell r="AC315">
            <v>329</v>
          </cell>
          <cell r="AD315">
            <v>0.18149000000000001</v>
          </cell>
          <cell r="AE315">
            <v>344</v>
          </cell>
          <cell r="AF315">
            <v>0</v>
          </cell>
          <cell r="AG315">
            <v>19</v>
          </cell>
          <cell r="AH315">
            <v>0</v>
          </cell>
          <cell r="AI315">
            <v>184</v>
          </cell>
          <cell r="AJ315">
            <v>0.28590000000000004</v>
          </cell>
          <cell r="AK315">
            <v>358</v>
          </cell>
          <cell r="AL315">
            <v>15.68404</v>
          </cell>
          <cell r="AM315">
            <v>141</v>
          </cell>
          <cell r="AN315">
            <v>1502125</v>
          </cell>
          <cell r="AO315">
            <v>301</v>
          </cell>
          <cell r="AP315">
            <v>95774117</v>
          </cell>
          <cell r="AQ315">
            <v>309</v>
          </cell>
          <cell r="AR315">
            <v>0.12</v>
          </cell>
          <cell r="AS315">
            <v>8.7694163165861275E-2</v>
          </cell>
          <cell r="AT315">
            <v>0.04</v>
          </cell>
          <cell r="AU315">
            <v>0.16</v>
          </cell>
          <cell r="AV315">
            <v>140361</v>
          </cell>
          <cell r="AW315">
            <v>183</v>
          </cell>
          <cell r="AX315">
            <v>46787</v>
          </cell>
          <cell r="AY315">
            <v>72</v>
          </cell>
          <cell r="AZ315">
            <v>2012</v>
          </cell>
          <cell r="BA315">
            <v>2016</v>
          </cell>
          <cell r="BB315">
            <v>0</v>
          </cell>
          <cell r="BC315">
            <v>267</v>
          </cell>
          <cell r="BD315">
            <v>95774117</v>
          </cell>
          <cell r="BE315">
            <v>313</v>
          </cell>
          <cell r="BF315">
            <v>317.60000000000002</v>
          </cell>
          <cell r="BG315">
            <v>303</v>
          </cell>
          <cell r="BH315">
            <v>301555.78400503774</v>
          </cell>
          <cell r="BI315">
            <v>147</v>
          </cell>
          <cell r="BJ315">
            <v>0</v>
          </cell>
          <cell r="BK315">
            <v>267</v>
          </cell>
          <cell r="BL315">
            <v>301555.78400503774</v>
          </cell>
          <cell r="BM315">
            <v>163</v>
          </cell>
          <cell r="BN315">
            <v>0</v>
          </cell>
          <cell r="BO315">
            <v>267</v>
          </cell>
          <cell r="BP315">
            <v>517180</v>
          </cell>
          <cell r="BQ315">
            <v>309</v>
          </cell>
          <cell r="BR315">
            <v>508916</v>
          </cell>
          <cell r="BS315">
            <v>275</v>
          </cell>
          <cell r="BT315">
            <v>91525</v>
          </cell>
          <cell r="BU315">
            <v>152</v>
          </cell>
          <cell r="BV315">
            <v>350000</v>
          </cell>
          <cell r="BW315">
            <v>163</v>
          </cell>
          <cell r="BX315">
            <v>0</v>
          </cell>
          <cell r="BY315">
            <v>6</v>
          </cell>
          <cell r="BZ315">
            <v>1467621</v>
          </cell>
          <cell r="CA315">
            <v>274</v>
          </cell>
          <cell r="CB315">
            <v>7122</v>
          </cell>
          <cell r="CC315">
            <v>312</v>
          </cell>
          <cell r="CD315">
            <v>10000</v>
          </cell>
          <cell r="CE315">
            <v>344</v>
          </cell>
          <cell r="CF315">
            <v>0</v>
          </cell>
          <cell r="CG315">
            <v>2</v>
          </cell>
          <cell r="CH315">
            <v>17382</v>
          </cell>
          <cell r="CI315">
            <v>234</v>
          </cell>
          <cell r="CJ315">
            <v>0</v>
          </cell>
          <cell r="CK315">
            <v>329</v>
          </cell>
          <cell r="CL315">
            <v>17382</v>
          </cell>
          <cell r="CM315">
            <v>346</v>
          </cell>
          <cell r="CN315">
            <v>0</v>
          </cell>
          <cell r="CO315">
            <v>19</v>
          </cell>
          <cell r="CP315">
            <v>0</v>
          </cell>
          <cell r="CQ315">
            <v>185</v>
          </cell>
          <cell r="CR315">
            <v>1502125</v>
          </cell>
          <cell r="CS315">
            <v>301</v>
          </cell>
          <cell r="CT315">
            <v>317.60000000000002</v>
          </cell>
          <cell r="CU315">
            <v>303</v>
          </cell>
          <cell r="CV315">
            <v>5768</v>
          </cell>
          <cell r="CW315">
            <v>184</v>
          </cell>
          <cell r="CX315">
            <v>1961072</v>
          </cell>
          <cell r="CY315">
            <v>300</v>
          </cell>
          <cell r="CZ315">
            <v>294</v>
          </cell>
          <cell r="DA315">
            <v>310</v>
          </cell>
          <cell r="DB315">
            <v>5883</v>
          </cell>
          <cell r="DC315">
            <v>185</v>
          </cell>
          <cell r="DD315">
            <v>1850236</v>
          </cell>
          <cell r="DE315">
            <v>305</v>
          </cell>
          <cell r="DF315">
            <v>-110836</v>
          </cell>
          <cell r="DG315">
            <v>346</v>
          </cell>
          <cell r="DH315">
            <v>120634</v>
          </cell>
          <cell r="DI315">
            <v>66</v>
          </cell>
          <cell r="DJ315" t="str">
            <v>101</v>
          </cell>
          <cell r="DK315">
            <v>449.3</v>
          </cell>
          <cell r="DL315">
            <v>450.2</v>
          </cell>
          <cell r="DM315">
            <v>443.2</v>
          </cell>
          <cell r="DN315">
            <v>419</v>
          </cell>
          <cell r="DO315">
            <v>406</v>
          </cell>
          <cell r="DP315">
            <v>379</v>
          </cell>
          <cell r="DQ315">
            <v>403.4</v>
          </cell>
          <cell r="DR315">
            <v>292</v>
          </cell>
          <cell r="DS315">
            <v>370.4</v>
          </cell>
          <cell r="DT315">
            <v>295</v>
          </cell>
          <cell r="DU315">
            <v>353.4</v>
          </cell>
          <cell r="DV315">
            <v>302</v>
          </cell>
          <cell r="DW315">
            <v>339.5</v>
          </cell>
          <cell r="DX315">
            <v>304</v>
          </cell>
          <cell r="DY315">
            <v>338.8</v>
          </cell>
          <cell r="DZ315">
            <v>302</v>
          </cell>
          <cell r="EA315">
            <v>343.8</v>
          </cell>
          <cell r="EB315">
            <v>302</v>
          </cell>
          <cell r="EC315">
            <v>350.1</v>
          </cell>
          <cell r="ED315">
            <v>292</v>
          </cell>
          <cell r="EE315">
            <v>317.60000000000002</v>
          </cell>
          <cell r="EF315">
            <v>303</v>
          </cell>
          <cell r="EG315">
            <v>294</v>
          </cell>
          <cell r="EH315">
            <v>309</v>
          </cell>
          <cell r="EI315">
            <v>5109.2687074829928</v>
          </cell>
          <cell r="EJ315">
            <v>88</v>
          </cell>
          <cell r="EK315">
            <v>4991.908163265306</v>
          </cell>
          <cell r="EL315">
            <v>37</v>
          </cell>
          <cell r="EM315">
            <v>594624</v>
          </cell>
          <cell r="EN315">
            <v>1323.4453594480303</v>
          </cell>
          <cell r="EO315">
            <v>558567</v>
          </cell>
          <cell r="EP315">
            <v>1240.7085739671259</v>
          </cell>
          <cell r="EQ315">
            <v>813082</v>
          </cell>
          <cell r="ER315">
            <v>1834.5712996389891</v>
          </cell>
          <cell r="ES315">
            <v>1046779</v>
          </cell>
          <cell r="ET315">
            <v>2498.2792362768496</v>
          </cell>
          <cell r="EU315">
            <v>1005942</v>
          </cell>
          <cell r="EV315">
            <v>2477.6896551724139</v>
          </cell>
          <cell r="EW315">
            <v>1047383</v>
          </cell>
          <cell r="EX315">
            <v>2763.5435356200528</v>
          </cell>
          <cell r="EY315">
            <v>1249054</v>
          </cell>
          <cell r="EZ315">
            <v>3096.3163113534956</v>
          </cell>
          <cell r="FA315">
            <v>1494903</v>
          </cell>
          <cell r="FB315">
            <v>3705.7585523054045</v>
          </cell>
          <cell r="FC315">
            <v>1638456</v>
          </cell>
          <cell r="FD315">
            <v>4423.4773218142554</v>
          </cell>
          <cell r="FE315">
            <v>1640414</v>
          </cell>
          <cell r="FF315">
            <v>4641.8053197509907</v>
          </cell>
          <cell r="FG315">
            <v>1983787</v>
          </cell>
          <cell r="FH315">
            <v>5843.2606774668629</v>
          </cell>
          <cell r="FI315">
            <v>2008644</v>
          </cell>
          <cell r="FJ315">
            <v>5928.7012987012986</v>
          </cell>
          <cell r="FK315">
            <v>1892577</v>
          </cell>
          <cell r="FL315">
            <v>5958.9955919395461</v>
          </cell>
          <cell r="FM315">
            <v>1808597</v>
          </cell>
          <cell r="FN315">
            <v>6151.6904761904761</v>
          </cell>
          <cell r="FO315">
            <v>0.20642566823533659</v>
          </cell>
          <cell r="FP315">
            <v>0.18710719738664205</v>
          </cell>
          <cell r="FQ315">
            <v>0.25564090382740412</v>
          </cell>
          <cell r="FR315">
            <v>0.30169967425696176</v>
          </cell>
          <cell r="FS315">
            <v>0.26885005453480781</v>
          </cell>
          <cell r="FT315">
            <v>0.27696081736763428</v>
          </cell>
          <cell r="FU315">
            <v>0.31477834287582063</v>
          </cell>
          <cell r="FV315">
            <v>0.5725671594000179</v>
          </cell>
          <cell r="FW315">
            <v>0.59891260722048101</v>
          </cell>
          <cell r="FX315">
            <v>0.56330693097866358</v>
          </cell>
          <cell r="FY315">
            <v>0.69916031839175863</v>
          </cell>
          <cell r="FZ315">
            <v>0.68823748581080935</v>
          </cell>
          <cell r="GA315">
            <v>0.62276984251556533</v>
          </cell>
          <cell r="GB315">
            <v>0.56004531327147733</v>
          </cell>
          <cell r="GC315">
            <v>2285948</v>
          </cell>
          <cell r="GD315">
            <v>2426711</v>
          </cell>
          <cell r="GE315">
            <v>2367481</v>
          </cell>
          <cell r="GF315">
            <v>2422827</v>
          </cell>
          <cell r="GG315">
            <v>2735705</v>
          </cell>
          <cell r="GH315">
            <v>2734318</v>
          </cell>
          <cell r="GI315">
            <v>2718989</v>
          </cell>
          <cell r="GJ315">
            <v>2610878</v>
          </cell>
          <cell r="GK315">
            <v>2735718</v>
          </cell>
          <cell r="GL315">
            <v>2912114</v>
          </cell>
          <cell r="GM315">
            <v>2837385</v>
          </cell>
          <cell r="GN315">
            <v>2918533.27</v>
          </cell>
          <cell r="GO315">
            <v>3155034</v>
          </cell>
          <cell r="GP315">
            <v>3229376.19</v>
          </cell>
          <cell r="GQ315">
            <v>0.18377945932337961</v>
          </cell>
          <cell r="GR315">
            <v>0.143335054010437</v>
          </cell>
          <cell r="GS315">
            <v>0.26833237974194341</v>
          </cell>
          <cell r="GT315">
            <v>0.30825218694089224</v>
          </cell>
          <cell r="GU315">
            <v>0.24516865808857355</v>
          </cell>
          <cell r="GV315">
            <v>0.28092948578125071</v>
          </cell>
          <cell r="GW315">
            <v>0.1609411087449108</v>
          </cell>
          <cell r="GX315">
            <v>0.20785853132254736</v>
          </cell>
          <cell r="GY315">
            <v>0.12701956591976918</v>
          </cell>
          <cell r="GZ315">
            <v>10.649908031882282</v>
          </cell>
          <cell r="HA315">
            <v>9.6685714285714273</v>
          </cell>
          <cell r="HB315">
            <v>8.7972972972972965</v>
          </cell>
          <cell r="HC315">
            <v>9.6411764705882348</v>
          </cell>
          <cell r="HD315">
            <v>10.07177033492823</v>
          </cell>
          <cell r="HE315">
            <v>10.154545454545456</v>
          </cell>
          <cell r="HF315">
            <v>9.8666666666666671</v>
          </cell>
          <cell r="HG315">
            <v>10.586666666666668</v>
          </cell>
          <cell r="HH315">
            <v>6462</v>
          </cell>
          <cell r="HI315" t="str">
            <v>Y</v>
          </cell>
        </row>
        <row r="316">
          <cell r="A316">
            <v>311</v>
          </cell>
          <cell r="B316">
            <v>6471</v>
          </cell>
          <cell r="C316" t="str">
            <v>Tripoli</v>
          </cell>
          <cell r="D316">
            <v>11.618375987116428</v>
          </cell>
          <cell r="E316">
            <v>216</v>
          </cell>
          <cell r="F316">
            <v>5.4</v>
          </cell>
          <cell r="G316">
            <v>1</v>
          </cell>
          <cell r="H316">
            <v>6.2183715797787702</v>
          </cell>
          <cell r="I316">
            <v>17</v>
          </cell>
          <cell r="J316">
            <v>0</v>
          </cell>
          <cell r="K316">
            <v>272</v>
          </cell>
          <cell r="L316">
            <v>0</v>
          </cell>
          <cell r="M316">
            <v>310</v>
          </cell>
          <cell r="N316">
            <v>0</v>
          </cell>
          <cell r="O316">
            <v>6</v>
          </cell>
          <cell r="P316">
            <v>0.14230264356269914</v>
          </cell>
          <cell r="Q316">
            <v>238</v>
          </cell>
          <cell r="R316">
            <v>0</v>
          </cell>
          <cell r="S316">
            <v>8</v>
          </cell>
          <cell r="T316">
            <v>11.760678630679127</v>
          </cell>
          <cell r="U316">
            <v>240</v>
          </cell>
          <cell r="V316">
            <v>0.94052999999999998</v>
          </cell>
          <cell r="W316">
            <v>139</v>
          </cell>
          <cell r="X316">
            <v>0</v>
          </cell>
          <cell r="Y316">
            <v>1</v>
          </cell>
          <cell r="Z316">
            <v>1.34</v>
          </cell>
          <cell r="AA316">
            <v>2</v>
          </cell>
          <cell r="AB316">
            <v>0.33</v>
          </cell>
          <cell r="AC316">
            <v>1</v>
          </cell>
          <cell r="AD316">
            <v>1.6700000000000002</v>
          </cell>
          <cell r="AE316">
            <v>2</v>
          </cell>
          <cell r="AF316">
            <v>0</v>
          </cell>
          <cell r="AG316">
            <v>19</v>
          </cell>
          <cell r="AH316">
            <v>0</v>
          </cell>
          <cell r="AI316">
            <v>184</v>
          </cell>
          <cell r="AJ316">
            <v>2.6105300000000002</v>
          </cell>
          <cell r="AK316">
            <v>146</v>
          </cell>
          <cell r="AL316">
            <v>14.37121</v>
          </cell>
          <cell r="AM316">
            <v>220</v>
          </cell>
          <cell r="AN316">
            <v>1528911</v>
          </cell>
          <cell r="AO316">
            <v>298</v>
          </cell>
          <cell r="AP316">
            <v>106322691</v>
          </cell>
          <cell r="AQ316">
            <v>294</v>
          </cell>
          <cell r="AR316">
            <v>0.1</v>
          </cell>
          <cell r="AS316">
            <v>7.5271853511093056E-2</v>
          </cell>
          <cell r="AT316">
            <v>0</v>
          </cell>
          <cell r="AU316">
            <v>0.1</v>
          </cell>
          <cell r="AV316">
            <v>188733</v>
          </cell>
          <cell r="AW316">
            <v>149</v>
          </cell>
          <cell r="AX316">
            <v>0</v>
          </cell>
          <cell r="AY316">
            <v>89</v>
          </cell>
          <cell r="AZ316">
            <v>2018</v>
          </cell>
          <cell r="BA316">
            <v>2015</v>
          </cell>
          <cell r="BB316">
            <v>554000</v>
          </cell>
          <cell r="BC316">
            <v>244</v>
          </cell>
          <cell r="BD316">
            <v>106876691</v>
          </cell>
          <cell r="BE316">
            <v>296</v>
          </cell>
          <cell r="BF316">
            <v>495</v>
          </cell>
          <cell r="BG316">
            <v>239</v>
          </cell>
          <cell r="BH316">
            <v>214793.31515151515</v>
          </cell>
          <cell r="BI316">
            <v>288</v>
          </cell>
          <cell r="BJ316">
            <v>1119.1919191919192</v>
          </cell>
          <cell r="BK316">
            <v>245</v>
          </cell>
          <cell r="BL316">
            <v>215912.50707070707</v>
          </cell>
          <cell r="BM316">
            <v>303</v>
          </cell>
          <cell r="BN316">
            <v>5.1835437158135817E-3</v>
          </cell>
          <cell r="BO316">
            <v>239</v>
          </cell>
          <cell r="BP316">
            <v>574143</v>
          </cell>
          <cell r="BQ316">
            <v>294</v>
          </cell>
          <cell r="BR316">
            <v>661154</v>
          </cell>
          <cell r="BS316">
            <v>222</v>
          </cell>
          <cell r="BT316">
            <v>0</v>
          </cell>
          <cell r="BU316">
            <v>272</v>
          </cell>
          <cell r="BV316">
            <v>0</v>
          </cell>
          <cell r="BW316">
            <v>310</v>
          </cell>
          <cell r="BX316">
            <v>0</v>
          </cell>
          <cell r="BY316">
            <v>6</v>
          </cell>
          <cell r="BZ316">
            <v>1235297</v>
          </cell>
          <cell r="CA316">
            <v>294</v>
          </cell>
          <cell r="CB316">
            <v>15130</v>
          </cell>
          <cell r="CC316">
            <v>273</v>
          </cell>
          <cell r="CD316">
            <v>100000</v>
          </cell>
          <cell r="CE316">
            <v>248</v>
          </cell>
          <cell r="CF316">
            <v>0</v>
          </cell>
          <cell r="CG316">
            <v>2</v>
          </cell>
          <cell r="CH316">
            <v>143215</v>
          </cell>
          <cell r="CI316">
            <v>108</v>
          </cell>
          <cell r="CJ316">
            <v>35269</v>
          </cell>
          <cell r="CK316">
            <v>275</v>
          </cell>
          <cell r="CL316">
            <v>178484</v>
          </cell>
          <cell r="CM316">
            <v>138</v>
          </cell>
          <cell r="CN316">
            <v>0</v>
          </cell>
          <cell r="CO316">
            <v>19</v>
          </cell>
          <cell r="CP316">
            <v>0</v>
          </cell>
          <cell r="CQ316">
            <v>185</v>
          </cell>
          <cell r="CR316">
            <v>1528911</v>
          </cell>
          <cell r="CS316">
            <v>298</v>
          </cell>
          <cell r="CT316">
            <v>495</v>
          </cell>
          <cell r="CU316">
            <v>239</v>
          </cell>
          <cell r="CV316">
            <v>5807</v>
          </cell>
          <cell r="CW316">
            <v>117</v>
          </cell>
          <cell r="CX316">
            <v>2874465</v>
          </cell>
          <cell r="CY316">
            <v>241</v>
          </cell>
          <cell r="CZ316">
            <v>479</v>
          </cell>
          <cell r="DA316">
            <v>245</v>
          </cell>
          <cell r="DB316">
            <v>5922</v>
          </cell>
          <cell r="DC316">
            <v>117</v>
          </cell>
          <cell r="DD316">
            <v>2903210</v>
          </cell>
          <cell r="DE316">
            <v>240</v>
          </cell>
          <cell r="DF316">
            <v>28745</v>
          </cell>
          <cell r="DG316">
            <v>224</v>
          </cell>
          <cell r="DH316">
            <v>66572</v>
          </cell>
          <cell r="DI316">
            <v>124</v>
          </cell>
          <cell r="DJ316" t="str">
            <v>101</v>
          </cell>
          <cell r="DK316">
            <v>508</v>
          </cell>
          <cell r="DL316">
            <v>505</v>
          </cell>
          <cell r="DM316">
            <v>510</v>
          </cell>
          <cell r="DN316">
            <v>509</v>
          </cell>
          <cell r="DO316">
            <v>506</v>
          </cell>
          <cell r="DP316">
            <v>511</v>
          </cell>
          <cell r="DQ316">
            <v>492</v>
          </cell>
          <cell r="DR316">
            <v>262</v>
          </cell>
          <cell r="DS316">
            <v>514</v>
          </cell>
          <cell r="DT316">
            <v>247</v>
          </cell>
          <cell r="DU316">
            <v>505</v>
          </cell>
          <cell r="DV316">
            <v>244</v>
          </cell>
          <cell r="DW316">
            <v>491</v>
          </cell>
          <cell r="DX316">
            <v>253</v>
          </cell>
          <cell r="DY316">
            <v>494.1</v>
          </cell>
          <cell r="DZ316">
            <v>252</v>
          </cell>
          <cell r="EA316">
            <v>504.2</v>
          </cell>
          <cell r="EB316">
            <v>244</v>
          </cell>
          <cell r="EC316">
            <v>506</v>
          </cell>
          <cell r="ED316">
            <v>237</v>
          </cell>
          <cell r="EE316">
            <v>495</v>
          </cell>
          <cell r="EF316">
            <v>237</v>
          </cell>
          <cell r="EG316">
            <v>479</v>
          </cell>
          <cell r="EH316">
            <v>244</v>
          </cell>
          <cell r="EI316">
            <v>3191.8810020876826</v>
          </cell>
          <cell r="EJ316">
            <v>322</v>
          </cell>
          <cell r="EK316">
            <v>2578.9081419624217</v>
          </cell>
          <cell r="EL316">
            <v>324</v>
          </cell>
          <cell r="EM316">
            <v>-1615</v>
          </cell>
          <cell r="EN316">
            <v>-3.1791338582677167</v>
          </cell>
          <cell r="EO316">
            <v>-117041</v>
          </cell>
          <cell r="EP316">
            <v>-231.76435643564358</v>
          </cell>
          <cell r="EQ316">
            <v>-132618</v>
          </cell>
          <cell r="ER316">
            <v>-260.03529411764708</v>
          </cell>
          <cell r="ES316">
            <v>-76680</v>
          </cell>
          <cell r="ET316">
            <v>-150.64833005893911</v>
          </cell>
          <cell r="EU316">
            <v>-149702</v>
          </cell>
          <cell r="EV316">
            <v>-295.85375494071144</v>
          </cell>
          <cell r="EW316">
            <v>10493</v>
          </cell>
          <cell r="EX316">
            <v>20.534246575342465</v>
          </cell>
          <cell r="EY316">
            <v>220148</v>
          </cell>
          <cell r="EZ316">
            <v>447.45528455284551</v>
          </cell>
          <cell r="FA316">
            <v>414736</v>
          </cell>
          <cell r="FB316">
            <v>842.95934959349597</v>
          </cell>
          <cell r="FC316">
            <v>599303</v>
          </cell>
          <cell r="FD316">
            <v>1165.9591439688716</v>
          </cell>
          <cell r="FE316">
            <v>705951</v>
          </cell>
          <cell r="FF316">
            <v>1397.9227722772278</v>
          </cell>
          <cell r="FG316">
            <v>940788</v>
          </cell>
          <cell r="FH316">
            <v>1916.0651731160897</v>
          </cell>
          <cell r="FI316">
            <v>988899</v>
          </cell>
          <cell r="FJ316">
            <v>2001.4146933819063</v>
          </cell>
          <cell r="FK316">
            <v>1127619</v>
          </cell>
          <cell r="FL316">
            <v>2278.0181818181818</v>
          </cell>
          <cell r="FM316">
            <v>1358980</v>
          </cell>
          <cell r="FN316">
            <v>2837.1189979123174</v>
          </cell>
          <cell r="FO316">
            <v>-5.981616621708861E-4</v>
          </cell>
          <cell r="FP316">
            <v>-4.3268519832960692E-2</v>
          </cell>
          <cell r="FQ316">
            <v>-4.9599350733136732E-2</v>
          </cell>
          <cell r="FR316">
            <v>-2.7663654979241437E-2</v>
          </cell>
          <cell r="FS316">
            <v>-5.0868888126979553E-2</v>
          </cell>
          <cell r="FT316">
            <v>3.3330188676248657E-3</v>
          </cell>
          <cell r="FU316">
            <v>6.6061767638712215E-2</v>
          </cell>
          <cell r="FV316">
            <v>0.12679296966954756</v>
          </cell>
          <cell r="FW316">
            <v>0.18101313690299642</v>
          </cell>
          <cell r="FX316">
            <v>0.19902061528702822</v>
          </cell>
          <cell r="FY316">
            <v>0.25235452077914378</v>
          </cell>
          <cell r="FZ316">
            <v>0.25144963313819951</v>
          </cell>
          <cell r="GA316">
            <v>0.26676541268216797</v>
          </cell>
          <cell r="GB316">
            <v>0.31518964776349662</v>
          </cell>
          <cell r="GC316">
            <v>2701554</v>
          </cell>
          <cell r="GD316">
            <v>2822033</v>
          </cell>
          <cell r="GE316">
            <v>2806403</v>
          </cell>
          <cell r="GF316">
            <v>2848548</v>
          </cell>
          <cell r="GG316">
            <v>3092601</v>
          </cell>
          <cell r="GH316">
            <v>3137704</v>
          </cell>
          <cell r="GI316">
            <v>3112309</v>
          </cell>
          <cell r="GJ316">
            <v>3270970</v>
          </cell>
          <cell r="GK316">
            <v>3310826</v>
          </cell>
          <cell r="GL316">
            <v>3547125</v>
          </cell>
          <cell r="GM316">
            <v>3728041</v>
          </cell>
          <cell r="GN316">
            <v>3932791.58</v>
          </cell>
          <cell r="GO316">
            <v>4088286</v>
          </cell>
          <cell r="GP316">
            <v>4311626.38</v>
          </cell>
          <cell r="GQ316">
            <v>-0.1005820301975013</v>
          </cell>
          <cell r="GR316">
            <v>-1.1122103908170873E-2</v>
          </cell>
          <cell r="GS316">
            <v>5.0796742625143741E-2</v>
          </cell>
          <cell r="GT316">
            <v>0.12269445461811399</v>
          </cell>
          <cell r="GU316">
            <v>0.16019998102518229</v>
          </cell>
          <cell r="GV316">
            <v>0.19775880828556466</v>
          </cell>
          <cell r="GW316">
            <v>0.21611824211901495</v>
          </cell>
          <cell r="GX316">
            <v>0.25231189639408586</v>
          </cell>
          <cell r="GY316">
            <v>0.27572799738273363</v>
          </cell>
          <cell r="GZ316">
            <v>15.157894736842104</v>
          </cell>
          <cell r="HA316">
            <v>14.192634560906516</v>
          </cell>
          <cell r="HB316">
            <v>12.393493415956623</v>
          </cell>
          <cell r="HC316">
            <v>13.143979057591622</v>
          </cell>
          <cell r="HD316">
            <v>13.347204161248374</v>
          </cell>
          <cell r="HE316">
            <v>13.46460883448643</v>
          </cell>
          <cell r="HF316">
            <v>13.457943925233645</v>
          </cell>
          <cell r="HG316">
            <v>13.378378378378379</v>
          </cell>
          <cell r="HH316">
            <v>6471</v>
          </cell>
          <cell r="HI316" t="str">
            <v>Y</v>
          </cell>
        </row>
        <row r="317">
          <cell r="A317">
            <v>312</v>
          </cell>
          <cell r="B317">
            <v>6509</v>
          </cell>
          <cell r="C317" t="str">
            <v>Turkey Valley</v>
          </cell>
          <cell r="D317">
            <v>11.977127611498368</v>
          </cell>
          <cell r="E317">
            <v>195</v>
          </cell>
          <cell r="F317">
            <v>5.4</v>
          </cell>
          <cell r="G317">
            <v>1</v>
          </cell>
          <cell r="H317">
            <v>4.4680466159226402</v>
          </cell>
          <cell r="I317">
            <v>182</v>
          </cell>
          <cell r="J317">
            <v>0.5607769369311616</v>
          </cell>
          <cell r="K317">
            <v>135</v>
          </cell>
          <cell r="L317">
            <v>1.5483045161843512</v>
          </cell>
          <cell r="M317">
            <v>189</v>
          </cell>
          <cell r="N317">
            <v>0</v>
          </cell>
          <cell r="O317">
            <v>6</v>
          </cell>
          <cell r="P317">
            <v>1.4392849194141626</v>
          </cell>
          <cell r="Q317">
            <v>39</v>
          </cell>
          <cell r="R317">
            <v>0</v>
          </cell>
          <cell r="S317">
            <v>8</v>
          </cell>
          <cell r="T317">
            <v>13.416412530912531</v>
          </cell>
          <cell r="U317">
            <v>132</v>
          </cell>
          <cell r="V317">
            <v>0.56876000000000004</v>
          </cell>
          <cell r="W317">
            <v>274</v>
          </cell>
          <cell r="X317">
            <v>0</v>
          </cell>
          <cell r="Y317">
            <v>1</v>
          </cell>
          <cell r="Z317">
            <v>0.67</v>
          </cell>
          <cell r="AA317">
            <v>81</v>
          </cell>
          <cell r="AB317">
            <v>0.33</v>
          </cell>
          <cell r="AC317">
            <v>1</v>
          </cell>
          <cell r="AD317">
            <v>1</v>
          </cell>
          <cell r="AE317">
            <v>78</v>
          </cell>
          <cell r="AF317">
            <v>0</v>
          </cell>
          <cell r="AG317">
            <v>19</v>
          </cell>
          <cell r="AH317">
            <v>0</v>
          </cell>
          <cell r="AI317">
            <v>184</v>
          </cell>
          <cell r="AJ317">
            <v>1.5687600000000002</v>
          </cell>
          <cell r="AK317">
            <v>266</v>
          </cell>
          <cell r="AL317">
            <v>14.98517</v>
          </cell>
          <cell r="AM317">
            <v>172</v>
          </cell>
          <cell r="AN317">
            <v>2371218</v>
          </cell>
          <cell r="AO317">
            <v>215</v>
          </cell>
          <cell r="AP317">
            <v>158237606</v>
          </cell>
          <cell r="AQ317">
            <v>219</v>
          </cell>
          <cell r="AR317">
            <v>0</v>
          </cell>
          <cell r="AS317">
            <v>8.8057832379644749E-2</v>
          </cell>
          <cell r="AT317">
            <v>0</v>
          </cell>
          <cell r="AU317">
            <v>0</v>
          </cell>
          <cell r="AV317">
            <v>0</v>
          </cell>
          <cell r="AW317">
            <v>284</v>
          </cell>
          <cell r="AX317">
            <v>0</v>
          </cell>
          <cell r="AY317">
            <v>89</v>
          </cell>
          <cell r="AZ317">
            <v>2013</v>
          </cell>
          <cell r="BA317">
            <v>2016</v>
          </cell>
          <cell r="BB317">
            <v>0</v>
          </cell>
          <cell r="BC317">
            <v>267</v>
          </cell>
          <cell r="BD317">
            <v>158237606</v>
          </cell>
          <cell r="BE317">
            <v>230</v>
          </cell>
          <cell r="BF317">
            <v>465.1</v>
          </cell>
          <cell r="BG317">
            <v>252</v>
          </cell>
          <cell r="BH317">
            <v>340222.76069662435</v>
          </cell>
          <cell r="BI317">
            <v>94</v>
          </cell>
          <cell r="BJ317">
            <v>0</v>
          </cell>
          <cell r="BK317">
            <v>267</v>
          </cell>
          <cell r="BL317">
            <v>340222.76069662435</v>
          </cell>
          <cell r="BM317">
            <v>114</v>
          </cell>
          <cell r="BN317">
            <v>0</v>
          </cell>
          <cell r="BO317">
            <v>267</v>
          </cell>
          <cell r="BP317">
            <v>854483</v>
          </cell>
          <cell r="BQ317">
            <v>222</v>
          </cell>
          <cell r="BR317">
            <v>707013</v>
          </cell>
          <cell r="BS317">
            <v>207</v>
          </cell>
          <cell r="BT317">
            <v>88736</v>
          </cell>
          <cell r="BU317">
            <v>156</v>
          </cell>
          <cell r="BV317">
            <v>245000</v>
          </cell>
          <cell r="BW317">
            <v>221</v>
          </cell>
          <cell r="BX317">
            <v>0</v>
          </cell>
          <cell r="BY317">
            <v>6</v>
          </cell>
          <cell r="BZ317">
            <v>1895232</v>
          </cell>
          <cell r="CA317">
            <v>213</v>
          </cell>
          <cell r="CB317">
            <v>227749</v>
          </cell>
          <cell r="CC317">
            <v>65</v>
          </cell>
          <cell r="CD317">
            <v>90000</v>
          </cell>
          <cell r="CE317">
            <v>273</v>
          </cell>
          <cell r="CF317">
            <v>0</v>
          </cell>
          <cell r="CG317">
            <v>2</v>
          </cell>
          <cell r="CH317">
            <v>106019</v>
          </cell>
          <cell r="CI317">
            <v>141</v>
          </cell>
          <cell r="CJ317">
            <v>52218</v>
          </cell>
          <cell r="CK317">
            <v>216</v>
          </cell>
          <cell r="CL317">
            <v>158237</v>
          </cell>
          <cell r="CM317">
            <v>159</v>
          </cell>
          <cell r="CN317">
            <v>0</v>
          </cell>
          <cell r="CO317">
            <v>19</v>
          </cell>
          <cell r="CP317">
            <v>0</v>
          </cell>
          <cell r="CQ317">
            <v>185</v>
          </cell>
          <cell r="CR317">
            <v>2371218</v>
          </cell>
          <cell r="CS317">
            <v>215</v>
          </cell>
          <cell r="CT317">
            <v>465.1</v>
          </cell>
          <cell r="CU317">
            <v>252</v>
          </cell>
          <cell r="CV317">
            <v>5935</v>
          </cell>
          <cell r="CW317">
            <v>14</v>
          </cell>
          <cell r="CX317">
            <v>2849741</v>
          </cell>
          <cell r="CY317">
            <v>242</v>
          </cell>
          <cell r="CZ317">
            <v>438.2</v>
          </cell>
          <cell r="DA317">
            <v>257</v>
          </cell>
          <cell r="DB317">
            <v>6050</v>
          </cell>
          <cell r="DC317">
            <v>14</v>
          </cell>
          <cell r="DD317">
            <v>2787973</v>
          </cell>
          <cell r="DE317">
            <v>252</v>
          </cell>
          <cell r="DF317">
            <v>-61768</v>
          </cell>
          <cell r="DG317">
            <v>325</v>
          </cell>
          <cell r="DH317">
            <v>136863</v>
          </cell>
          <cell r="DI317">
            <v>59</v>
          </cell>
          <cell r="DJ317" t="str">
            <v>101</v>
          </cell>
          <cell r="DK317">
            <v>588.6</v>
          </cell>
          <cell r="DL317">
            <v>593.29999999999995</v>
          </cell>
          <cell r="DM317">
            <v>599.6</v>
          </cell>
          <cell r="DN317">
            <v>607.20000000000005</v>
          </cell>
          <cell r="DO317">
            <v>635.70000000000005</v>
          </cell>
          <cell r="DP317">
            <v>637.70000000000005</v>
          </cell>
          <cell r="DQ317">
            <v>627.6</v>
          </cell>
          <cell r="DR317">
            <v>205</v>
          </cell>
          <cell r="DS317">
            <v>604</v>
          </cell>
          <cell r="DT317">
            <v>209</v>
          </cell>
          <cell r="DU317">
            <v>587</v>
          </cell>
          <cell r="DV317">
            <v>215</v>
          </cell>
          <cell r="DW317">
            <v>567.5</v>
          </cell>
          <cell r="DX317">
            <v>220</v>
          </cell>
          <cell r="DY317">
            <v>537.79999999999995</v>
          </cell>
          <cell r="DZ317">
            <v>233</v>
          </cell>
          <cell r="EA317">
            <v>502.7</v>
          </cell>
          <cell r="EB317">
            <v>245</v>
          </cell>
          <cell r="EC317">
            <v>486.1</v>
          </cell>
          <cell r="ED317">
            <v>246</v>
          </cell>
          <cell r="EE317">
            <v>465.1</v>
          </cell>
          <cell r="EF317">
            <v>251</v>
          </cell>
          <cell r="EG317">
            <v>438.2</v>
          </cell>
          <cell r="EH317">
            <v>256</v>
          </cell>
          <cell r="EI317">
            <v>5411.2688270196259</v>
          </cell>
          <cell r="EJ317">
            <v>69</v>
          </cell>
          <cell r="EK317">
            <v>4325.0387950707436</v>
          </cell>
          <cell r="EL317">
            <v>67</v>
          </cell>
          <cell r="EM317">
            <v>599172</v>
          </cell>
          <cell r="EN317">
            <v>1017.9612640163099</v>
          </cell>
          <cell r="EO317">
            <v>543168</v>
          </cell>
          <cell r="EP317">
            <v>915.50311815270527</v>
          </cell>
          <cell r="EQ317">
            <v>388256</v>
          </cell>
          <cell r="ER317">
            <v>647.52501667778517</v>
          </cell>
          <cell r="ES317">
            <v>366051</v>
          </cell>
          <cell r="ET317">
            <v>602.850790513834</v>
          </cell>
          <cell r="EU317">
            <v>401145</v>
          </cell>
          <cell r="EV317">
            <v>631.02878716375642</v>
          </cell>
          <cell r="EW317">
            <v>488151</v>
          </cell>
          <cell r="EX317">
            <v>765.48690606868433</v>
          </cell>
          <cell r="EY317">
            <v>361244</v>
          </cell>
          <cell r="EZ317">
            <v>575.59592096876986</v>
          </cell>
          <cell r="FA317">
            <v>278679</v>
          </cell>
          <cell r="FB317">
            <v>444.03919694072658</v>
          </cell>
          <cell r="FC317">
            <v>183719</v>
          </cell>
          <cell r="FD317">
            <v>304.17052980132451</v>
          </cell>
          <cell r="FE317">
            <v>184698</v>
          </cell>
          <cell r="FF317">
            <v>314.64735945485518</v>
          </cell>
          <cell r="FG317">
            <v>326475</v>
          </cell>
          <cell r="FH317">
            <v>575.2863436123348</v>
          </cell>
          <cell r="FI317">
            <v>243978</v>
          </cell>
          <cell r="FJ317">
            <v>453.65935291930089</v>
          </cell>
          <cell r="FK317">
            <v>324956</v>
          </cell>
          <cell r="FL317">
            <v>698.67985379488277</v>
          </cell>
          <cell r="FM317">
            <v>302404</v>
          </cell>
          <cell r="FN317">
            <v>690.10497489730722</v>
          </cell>
          <cell r="FO317">
            <v>0.15945039203157862</v>
          </cell>
          <cell r="FP317">
            <v>0.13787949556282111</v>
          </cell>
          <cell r="FQ317">
            <v>9.8950289366187633E-2</v>
          </cell>
          <cell r="FR317">
            <v>9.1790715233405554E-2</v>
          </cell>
          <cell r="FS317">
            <v>9.2985299956954787E-2</v>
          </cell>
          <cell r="FT317">
            <v>0.10528089982148761</v>
          </cell>
          <cell r="FU317">
            <v>7.5368403746847251E-2</v>
          </cell>
          <cell r="FV317">
            <v>6.3661591783083796E-2</v>
          </cell>
          <cell r="FW317">
            <v>4.2138641748492502E-2</v>
          </cell>
          <cell r="FX317">
            <v>4.282235531996436E-2</v>
          </cell>
          <cell r="FY317">
            <v>7.3501517984485829E-2</v>
          </cell>
          <cell r="FZ317">
            <v>5.3135047975910059E-2</v>
          </cell>
          <cell r="GA317">
            <v>7.0156500404911795E-2</v>
          </cell>
          <cell r="GB317">
            <v>6.2315923176099693E-2</v>
          </cell>
          <cell r="GC317">
            <v>3158561</v>
          </cell>
          <cell r="GD317">
            <v>3396272</v>
          </cell>
          <cell r="GE317">
            <v>3535492</v>
          </cell>
          <cell r="GF317">
            <v>3621836</v>
          </cell>
          <cell r="GG317">
            <v>3912924</v>
          </cell>
          <cell r="GH317">
            <v>4148502</v>
          </cell>
          <cell r="GI317">
            <v>4431799</v>
          </cell>
          <cell r="GJ317">
            <v>4377506</v>
          </cell>
          <cell r="GK317">
            <v>4359870</v>
          </cell>
          <cell r="GL317">
            <v>4313121</v>
          </cell>
          <cell r="GM317">
            <v>4441745</v>
          </cell>
          <cell r="GN317">
            <v>4591658.5999999996</v>
          </cell>
          <cell r="GO317">
            <v>4550895</v>
          </cell>
          <cell r="GP317">
            <v>4852756.4800000004</v>
          </cell>
          <cell r="GQ317">
            <v>7.1833713291693163E-2</v>
          </cell>
          <cell r="GR317">
            <v>8.855231186866392E-3</v>
          </cell>
          <cell r="GS317">
            <v>0.10880894587401875</v>
          </cell>
          <cell r="GT317">
            <v>8.9989947312929988E-2</v>
          </cell>
          <cell r="GU317">
            <v>1.6854107717525501E-2</v>
          </cell>
          <cell r="GV317">
            <v>1.9721708914671756E-2</v>
          </cell>
          <cell r="GW317">
            <v>2.4310885622724883E-2</v>
          </cell>
          <cell r="GX317">
            <v>0.11643534313473353</v>
          </cell>
          <cell r="GY317">
            <v>0.11270580954160592</v>
          </cell>
          <cell r="GZ317">
            <v>12.023809523809524</v>
          </cell>
          <cell r="HA317">
            <v>11.987951807228916</v>
          </cell>
          <cell r="HB317">
            <v>11.550727526410205</v>
          </cell>
          <cell r="HC317">
            <v>11.240744446668002</v>
          </cell>
          <cell r="HD317">
            <v>12.098878461890594</v>
          </cell>
          <cell r="HE317">
            <v>12.037378864790032</v>
          </cell>
          <cell r="HF317">
            <v>11.595869514198546</v>
          </cell>
          <cell r="HG317">
            <v>10.816279069767443</v>
          </cell>
          <cell r="HH317">
            <v>6509</v>
          </cell>
          <cell r="HI317" t="str">
            <v>Y</v>
          </cell>
        </row>
        <row r="318">
          <cell r="A318">
            <v>313</v>
          </cell>
          <cell r="B318">
            <v>6512</v>
          </cell>
          <cell r="C318" t="str">
            <v>Twin Cedars</v>
          </cell>
          <cell r="D318">
            <v>13.140866543090398</v>
          </cell>
          <cell r="E318">
            <v>113</v>
          </cell>
          <cell r="F318">
            <v>5.4</v>
          </cell>
          <cell r="G318">
            <v>1</v>
          </cell>
          <cell r="H318">
            <v>6.0300299181926489</v>
          </cell>
          <cell r="I318">
            <v>22</v>
          </cell>
          <cell r="J318">
            <v>0.44623550146981733</v>
          </cell>
          <cell r="K318">
            <v>166</v>
          </cell>
          <cell r="L318">
            <v>1.2646021234405191</v>
          </cell>
          <cell r="M318">
            <v>235</v>
          </cell>
          <cell r="N318">
            <v>0</v>
          </cell>
          <cell r="O318">
            <v>6</v>
          </cell>
          <cell r="P318">
            <v>0.32527995610979243</v>
          </cell>
          <cell r="Q318">
            <v>173</v>
          </cell>
          <cell r="R318">
            <v>0</v>
          </cell>
          <cell r="S318">
            <v>8</v>
          </cell>
          <cell r="T318">
            <v>13.466146499200191</v>
          </cell>
          <cell r="U318">
            <v>129</v>
          </cell>
          <cell r="V318">
            <v>0.8276</v>
          </cell>
          <cell r="W318">
            <v>186</v>
          </cell>
          <cell r="X318">
            <v>0</v>
          </cell>
          <cell r="Y318">
            <v>1</v>
          </cell>
          <cell r="Z318">
            <v>0.17954000000000001</v>
          </cell>
          <cell r="AA318">
            <v>225</v>
          </cell>
          <cell r="AB318">
            <v>0</v>
          </cell>
          <cell r="AC318">
            <v>329</v>
          </cell>
          <cell r="AD318">
            <v>0.17954000000000001</v>
          </cell>
          <cell r="AE318">
            <v>345</v>
          </cell>
          <cell r="AF318">
            <v>0</v>
          </cell>
          <cell r="AG318">
            <v>19</v>
          </cell>
          <cell r="AH318">
            <v>0</v>
          </cell>
          <cell r="AI318">
            <v>184</v>
          </cell>
          <cell r="AJ318">
            <v>1.0071399999999999</v>
          </cell>
          <cell r="AK318">
            <v>329</v>
          </cell>
          <cell r="AL318">
            <v>14.47329</v>
          </cell>
          <cell r="AM318">
            <v>214</v>
          </cell>
          <cell r="AN318">
            <v>1259160</v>
          </cell>
          <cell r="AO318">
            <v>320</v>
          </cell>
          <cell r="AP318">
            <v>86998905</v>
          </cell>
          <cell r="AQ318">
            <v>326</v>
          </cell>
          <cell r="AR318">
            <v>0.04</v>
          </cell>
          <cell r="AS318">
            <v>3.7137192537533018E-2</v>
          </cell>
          <cell r="AT318">
            <v>0.02</v>
          </cell>
          <cell r="AU318">
            <v>0.06</v>
          </cell>
          <cell r="AV318">
            <v>57497</v>
          </cell>
          <cell r="AW318">
            <v>273</v>
          </cell>
          <cell r="AX318">
            <v>28749</v>
          </cell>
          <cell r="AY318">
            <v>82</v>
          </cell>
          <cell r="AZ318">
            <v>2012</v>
          </cell>
          <cell r="BA318">
            <v>2015</v>
          </cell>
          <cell r="BB318">
            <v>0</v>
          </cell>
          <cell r="BC318">
            <v>267</v>
          </cell>
          <cell r="BD318">
            <v>86998905</v>
          </cell>
          <cell r="BE318">
            <v>326</v>
          </cell>
          <cell r="BF318">
            <v>423.7</v>
          </cell>
          <cell r="BG318">
            <v>266</v>
          </cell>
          <cell r="BH318">
            <v>205331.37833372669</v>
          </cell>
          <cell r="BI318">
            <v>305</v>
          </cell>
          <cell r="BJ318">
            <v>0</v>
          </cell>
          <cell r="BK318">
            <v>267</v>
          </cell>
          <cell r="BL318">
            <v>205331.37833372669</v>
          </cell>
          <cell r="BM318">
            <v>319</v>
          </cell>
          <cell r="BN318">
            <v>0</v>
          </cell>
          <cell r="BO318">
            <v>267</v>
          </cell>
          <cell r="BP318">
            <v>469794</v>
          </cell>
          <cell r="BQ318">
            <v>326</v>
          </cell>
          <cell r="BR318">
            <v>524606</v>
          </cell>
          <cell r="BS318">
            <v>269</v>
          </cell>
          <cell r="BT318">
            <v>38822</v>
          </cell>
          <cell r="BU318">
            <v>228</v>
          </cell>
          <cell r="BV318">
            <v>110019</v>
          </cell>
          <cell r="BW318">
            <v>280</v>
          </cell>
          <cell r="BX318">
            <v>0</v>
          </cell>
          <cell r="BY318">
            <v>6</v>
          </cell>
          <cell r="BZ318">
            <v>1143241</v>
          </cell>
          <cell r="CA318">
            <v>309</v>
          </cell>
          <cell r="CB318">
            <v>28299</v>
          </cell>
          <cell r="CC318">
            <v>231</v>
          </cell>
          <cell r="CD318">
            <v>72000</v>
          </cell>
          <cell r="CE318">
            <v>302</v>
          </cell>
          <cell r="CF318">
            <v>0</v>
          </cell>
          <cell r="CG318">
            <v>2</v>
          </cell>
          <cell r="CH318">
            <v>15620</v>
          </cell>
          <cell r="CI318">
            <v>235</v>
          </cell>
          <cell r="CJ318">
            <v>0</v>
          </cell>
          <cell r="CK318">
            <v>329</v>
          </cell>
          <cell r="CL318">
            <v>15620</v>
          </cell>
          <cell r="CM318">
            <v>347</v>
          </cell>
          <cell r="CN318">
            <v>0</v>
          </cell>
          <cell r="CO318">
            <v>19</v>
          </cell>
          <cell r="CP318">
            <v>0</v>
          </cell>
          <cell r="CQ318">
            <v>185</v>
          </cell>
          <cell r="CR318">
            <v>1259160</v>
          </cell>
          <cell r="CS318">
            <v>320</v>
          </cell>
          <cell r="CT318">
            <v>423.7</v>
          </cell>
          <cell r="CU318">
            <v>266</v>
          </cell>
          <cell r="CV318">
            <v>5818</v>
          </cell>
          <cell r="CW318">
            <v>97</v>
          </cell>
          <cell r="CX318">
            <v>2465087</v>
          </cell>
          <cell r="CY318">
            <v>269</v>
          </cell>
          <cell r="CZ318">
            <v>409</v>
          </cell>
          <cell r="DA318">
            <v>269</v>
          </cell>
          <cell r="DB318">
            <v>5933</v>
          </cell>
          <cell r="DC318">
            <v>97</v>
          </cell>
          <cell r="DD318">
            <v>2489738</v>
          </cell>
          <cell r="DE318">
            <v>268</v>
          </cell>
          <cell r="DF318">
            <v>24651</v>
          </cell>
          <cell r="DG318">
            <v>233</v>
          </cell>
          <cell r="DH318">
            <v>63141</v>
          </cell>
          <cell r="DI318">
            <v>126</v>
          </cell>
          <cell r="DJ318" t="str">
            <v>101</v>
          </cell>
          <cell r="DK318">
            <v>504.1</v>
          </cell>
          <cell r="DL318">
            <v>485</v>
          </cell>
          <cell r="DM318">
            <v>488.1</v>
          </cell>
          <cell r="DN318">
            <v>477.1</v>
          </cell>
          <cell r="DO318">
            <v>485.2</v>
          </cell>
          <cell r="DP318">
            <v>475.3</v>
          </cell>
          <cell r="DQ318">
            <v>501.4</v>
          </cell>
          <cell r="DR318">
            <v>258</v>
          </cell>
          <cell r="DS318">
            <v>472.3</v>
          </cell>
          <cell r="DT318">
            <v>267</v>
          </cell>
          <cell r="DU318">
            <v>471.8</v>
          </cell>
          <cell r="DV318">
            <v>263</v>
          </cell>
          <cell r="DW318">
            <v>466.6</v>
          </cell>
          <cell r="DX318">
            <v>266</v>
          </cell>
          <cell r="DY318">
            <v>440.8</v>
          </cell>
          <cell r="DZ318">
            <v>269</v>
          </cell>
          <cell r="EA318">
            <v>451</v>
          </cell>
          <cell r="EB318">
            <v>263</v>
          </cell>
          <cell r="EC318">
            <v>436</v>
          </cell>
          <cell r="ED318">
            <v>267</v>
          </cell>
          <cell r="EE318">
            <v>423.7</v>
          </cell>
          <cell r="EF318">
            <v>265</v>
          </cell>
          <cell r="EG318">
            <v>409</v>
          </cell>
          <cell r="EH318">
            <v>269</v>
          </cell>
          <cell r="EI318">
            <v>3078.6308068459657</v>
          </cell>
          <cell r="EJ318">
            <v>333</v>
          </cell>
          <cell r="EK318">
            <v>2795.2102689486551</v>
          </cell>
          <cell r="EL318">
            <v>296</v>
          </cell>
          <cell r="EM318">
            <v>474113</v>
          </cell>
          <cell r="EN318">
            <v>940.5137869470343</v>
          </cell>
          <cell r="EO318">
            <v>580516</v>
          </cell>
          <cell r="EP318">
            <v>1196.9402061855669</v>
          </cell>
          <cell r="EQ318">
            <v>447708</v>
          </cell>
          <cell r="ER318">
            <v>917.24646588813766</v>
          </cell>
          <cell r="ES318">
            <v>373629</v>
          </cell>
          <cell r="ET318">
            <v>783.12513099979037</v>
          </cell>
          <cell r="EU318">
            <v>444630</v>
          </cell>
          <cell r="EV318">
            <v>916.38499587798844</v>
          </cell>
          <cell r="EW318">
            <v>449495</v>
          </cell>
          <cell r="EX318">
            <v>945.70797391121391</v>
          </cell>
          <cell r="EY318">
            <v>658306</v>
          </cell>
          <cell r="EZ318">
            <v>1312.9357798165138</v>
          </cell>
          <cell r="FA318">
            <v>717135</v>
          </cell>
          <cell r="FB318">
            <v>1430.2652572796171</v>
          </cell>
          <cell r="FC318">
            <v>1026082</v>
          </cell>
          <cell r="FD318">
            <v>2172.5217023078553</v>
          </cell>
          <cell r="FE318">
            <v>1315259</v>
          </cell>
          <cell r="FF318">
            <v>2787.7469266638404</v>
          </cell>
          <cell r="FG318">
            <v>1685757</v>
          </cell>
          <cell r="FH318">
            <v>3612.8525503643377</v>
          </cell>
          <cell r="FI318">
            <v>1912408</v>
          </cell>
          <cell r="FJ318">
            <v>4338.4936479128855</v>
          </cell>
          <cell r="FK318">
            <v>1972772</v>
          </cell>
          <cell r="FL318">
            <v>4656.0585319801748</v>
          </cell>
          <cell r="FM318">
            <v>1922175</v>
          </cell>
          <cell r="FN318">
            <v>4699.6943765281176</v>
          </cell>
          <cell r="FO318">
            <v>0.1617076211281705</v>
          </cell>
          <cell r="FP318">
            <v>0.18282264078687469</v>
          </cell>
          <cell r="FQ318">
            <v>0.13683254068456613</v>
          </cell>
          <cell r="FR318">
            <v>0.1144276702362307</v>
          </cell>
          <cell r="FS318">
            <v>0.13301665976598306</v>
          </cell>
          <cell r="FT318">
            <v>0.12362345334888522</v>
          </cell>
          <cell r="FU318">
            <v>0.16520344708167495</v>
          </cell>
          <cell r="FV318">
            <v>0.20804196260649266</v>
          </cell>
          <cell r="FW318">
            <v>0.31000664376345782</v>
          </cell>
          <cell r="FX318">
            <v>0.37540965825895595</v>
          </cell>
          <cell r="FY318">
            <v>0.43510581486856803</v>
          </cell>
          <cell r="FZ318">
            <v>0.50729980784972761</v>
          </cell>
          <cell r="GA318">
            <v>0.47538553330782229</v>
          </cell>
          <cell r="GB318">
            <v>0.45044612251464317</v>
          </cell>
          <cell r="GC318">
            <v>2457802</v>
          </cell>
          <cell r="GD318">
            <v>2594780</v>
          </cell>
          <cell r="GE318">
            <v>2824233</v>
          </cell>
          <cell r="GF318">
            <v>2891569</v>
          </cell>
          <cell r="GG318">
            <v>2898034</v>
          </cell>
          <cell r="GH318">
            <v>3186506</v>
          </cell>
          <cell r="GI318">
            <v>3326514</v>
          </cell>
          <cell r="GJ318">
            <v>3447069</v>
          </cell>
          <cell r="GK318">
            <v>3309871</v>
          </cell>
          <cell r="GL318">
            <v>3503530</v>
          </cell>
          <cell r="GM318">
            <v>3874361</v>
          </cell>
          <cell r="GN318">
            <v>3769778.68</v>
          </cell>
          <cell r="GO318">
            <v>4089472</v>
          </cell>
          <cell r="GP318">
            <v>4267269.5</v>
          </cell>
          <cell r="GQ318">
            <v>-3.6884184369321421E-2</v>
          </cell>
          <cell r="GR318">
            <v>-5.9684706050676571E-2</v>
          </cell>
          <cell r="GS318">
            <v>4.3618543301293118E-2</v>
          </cell>
          <cell r="GT318">
            <v>0.1021977140922737</v>
          </cell>
          <cell r="GU318">
            <v>0.14925635601725962</v>
          </cell>
          <cell r="GV318">
            <v>0.23340589932992725</v>
          </cell>
          <cell r="GW318">
            <v>0.2883495975632005</v>
          </cell>
          <cell r="GX318">
            <v>0.27844558681547521</v>
          </cell>
          <cell r="GY318">
            <v>0.22376641509984768</v>
          </cell>
          <cell r="GZ318">
            <v>12.116113744075829</v>
          </cell>
          <cell r="HA318">
            <v>12.858575727181544</v>
          </cell>
          <cell r="HB318">
            <v>12.325748502994012</v>
          </cell>
          <cell r="HC318">
            <v>12.340534979423868</v>
          </cell>
          <cell r="HD318">
            <v>12.567500000000001</v>
          </cell>
          <cell r="HE318">
            <v>11.562650024003842</v>
          </cell>
          <cell r="HF318">
            <v>10.489946845389413</v>
          </cell>
          <cell r="HG318">
            <v>10.592499999999999</v>
          </cell>
          <cell r="HH318">
            <v>6512</v>
          </cell>
          <cell r="HI318" t="str">
            <v>Y</v>
          </cell>
        </row>
        <row r="319">
          <cell r="A319">
            <v>314</v>
          </cell>
          <cell r="B319">
            <v>6516</v>
          </cell>
          <cell r="C319" t="str">
            <v>Twin Rivers</v>
          </cell>
          <cell r="D319">
            <v>12.561921707992791</v>
          </cell>
          <cell r="E319">
            <v>156</v>
          </cell>
          <cell r="F319">
            <v>5.4</v>
          </cell>
          <cell r="G319">
            <v>1</v>
          </cell>
          <cell r="H319">
            <v>2.4481446959617403</v>
          </cell>
          <cell r="I319">
            <v>351</v>
          </cell>
          <cell r="J319">
            <v>1.5889889590585236</v>
          </cell>
          <cell r="K319">
            <v>23</v>
          </cell>
          <cell r="L319">
            <v>1.0593259727056825</v>
          </cell>
          <cell r="M319">
            <v>252</v>
          </cell>
          <cell r="N319">
            <v>2.0654599999999999</v>
          </cell>
          <cell r="O319">
            <v>2</v>
          </cell>
          <cell r="P319">
            <v>0.16922732413973277</v>
          </cell>
          <cell r="Q319">
            <v>227</v>
          </cell>
          <cell r="R319">
            <v>0</v>
          </cell>
          <cell r="S319">
            <v>8</v>
          </cell>
          <cell r="T319">
            <v>12.731149032132524</v>
          </cell>
          <cell r="U319">
            <v>175</v>
          </cell>
          <cell r="V319">
            <v>1.0593300000000001</v>
          </cell>
          <cell r="W319">
            <v>108</v>
          </cell>
          <cell r="X319">
            <v>0</v>
          </cell>
          <cell r="Y319">
            <v>1</v>
          </cell>
          <cell r="Z319">
            <v>0</v>
          </cell>
          <cell r="AA319">
            <v>249</v>
          </cell>
          <cell r="AB319">
            <v>0.33</v>
          </cell>
          <cell r="AC319">
            <v>1</v>
          </cell>
          <cell r="AD319">
            <v>0.33</v>
          </cell>
          <cell r="AE319">
            <v>244</v>
          </cell>
          <cell r="AF319">
            <v>0</v>
          </cell>
          <cell r="AG319">
            <v>19</v>
          </cell>
          <cell r="AH319">
            <v>0</v>
          </cell>
          <cell r="AI319">
            <v>184</v>
          </cell>
          <cell r="AJ319">
            <v>1.3893300000000002</v>
          </cell>
          <cell r="AK319">
            <v>284</v>
          </cell>
          <cell r="AL319">
            <v>14.120480000000001</v>
          </cell>
          <cell r="AM319">
            <v>233</v>
          </cell>
          <cell r="AN319">
            <v>1332968</v>
          </cell>
          <cell r="AO319">
            <v>315</v>
          </cell>
          <cell r="AP319">
            <v>94399649</v>
          </cell>
          <cell r="AQ319">
            <v>313</v>
          </cell>
          <cell r="AR319">
            <v>0.1</v>
          </cell>
          <cell r="AS319">
            <v>9.2741593170777722E-2</v>
          </cell>
          <cell r="AT319">
            <v>0</v>
          </cell>
          <cell r="AU319">
            <v>0.1</v>
          </cell>
          <cell r="AV319">
            <v>80836</v>
          </cell>
          <cell r="AW319">
            <v>257</v>
          </cell>
          <cell r="AX319">
            <v>0</v>
          </cell>
          <cell r="AY319">
            <v>89</v>
          </cell>
          <cell r="AZ319">
            <v>0</v>
          </cell>
          <cell r="BA319">
            <v>2011</v>
          </cell>
          <cell r="BB319">
            <v>0</v>
          </cell>
          <cell r="BC319">
            <v>267</v>
          </cell>
          <cell r="BD319">
            <v>94399649</v>
          </cell>
          <cell r="BE319">
            <v>315</v>
          </cell>
          <cell r="BF319">
            <v>176</v>
          </cell>
          <cell r="BG319">
            <v>348</v>
          </cell>
          <cell r="BH319">
            <v>536361.64204545459</v>
          </cell>
          <cell r="BI319">
            <v>14</v>
          </cell>
          <cell r="BJ319">
            <v>0</v>
          </cell>
          <cell r="BK319">
            <v>267</v>
          </cell>
          <cell r="BL319">
            <v>536361.64204545459</v>
          </cell>
          <cell r="BM319">
            <v>16</v>
          </cell>
          <cell r="BN319">
            <v>0</v>
          </cell>
          <cell r="BO319">
            <v>267</v>
          </cell>
          <cell r="BP319">
            <v>509758</v>
          </cell>
          <cell r="BQ319">
            <v>313</v>
          </cell>
          <cell r="BR319">
            <v>231104</v>
          </cell>
          <cell r="BS319">
            <v>348</v>
          </cell>
          <cell r="BT319">
            <v>150000</v>
          </cell>
          <cell r="BU319">
            <v>104</v>
          </cell>
          <cell r="BV319">
            <v>100000</v>
          </cell>
          <cell r="BW319">
            <v>285</v>
          </cell>
          <cell r="BX319">
            <v>194979</v>
          </cell>
          <cell r="BY319">
            <v>1</v>
          </cell>
          <cell r="BZ319">
            <v>1185841</v>
          </cell>
          <cell r="CA319">
            <v>301</v>
          </cell>
          <cell r="CB319">
            <v>15975</v>
          </cell>
          <cell r="CC319">
            <v>272</v>
          </cell>
          <cell r="CD319">
            <v>100000</v>
          </cell>
          <cell r="CE319">
            <v>248</v>
          </cell>
          <cell r="CF319">
            <v>0</v>
          </cell>
          <cell r="CG319">
            <v>2</v>
          </cell>
          <cell r="CH319">
            <v>0</v>
          </cell>
          <cell r="CI319">
            <v>249</v>
          </cell>
          <cell r="CJ319">
            <v>31152</v>
          </cell>
          <cell r="CK319">
            <v>292</v>
          </cell>
          <cell r="CL319">
            <v>31152</v>
          </cell>
          <cell r="CM319">
            <v>330</v>
          </cell>
          <cell r="CN319">
            <v>0</v>
          </cell>
          <cell r="CO319">
            <v>19</v>
          </cell>
          <cell r="CP319">
            <v>0</v>
          </cell>
          <cell r="CQ319">
            <v>185</v>
          </cell>
          <cell r="CR319">
            <v>1332968</v>
          </cell>
          <cell r="CS319">
            <v>315</v>
          </cell>
          <cell r="CT319">
            <v>176</v>
          </cell>
          <cell r="CU319">
            <v>348</v>
          </cell>
          <cell r="CV319">
            <v>5943</v>
          </cell>
          <cell r="CW319">
            <v>1</v>
          </cell>
          <cell r="CX319">
            <v>1126751</v>
          </cell>
          <cell r="CY319">
            <v>349</v>
          </cell>
          <cell r="CZ319">
            <v>175</v>
          </cell>
          <cell r="DA319">
            <v>348</v>
          </cell>
          <cell r="DB319">
            <v>6058</v>
          </cell>
          <cell r="DC319">
            <v>1</v>
          </cell>
          <cell r="DD319">
            <v>1103258</v>
          </cell>
          <cell r="DE319">
            <v>348</v>
          </cell>
          <cell r="DF319">
            <v>-23493</v>
          </cell>
          <cell r="DG319">
            <v>303</v>
          </cell>
          <cell r="DH319">
            <v>43108</v>
          </cell>
          <cell r="DI319">
            <v>160</v>
          </cell>
          <cell r="DJ319" t="str">
            <v>Scale down</v>
          </cell>
          <cell r="DK319">
            <v>284</v>
          </cell>
          <cell r="DL319">
            <v>276</v>
          </cell>
          <cell r="DM319">
            <v>280</v>
          </cell>
          <cell r="DN319">
            <v>277</v>
          </cell>
          <cell r="DO319">
            <v>263</v>
          </cell>
          <cell r="DP319">
            <v>256</v>
          </cell>
          <cell r="DQ319">
            <v>246</v>
          </cell>
          <cell r="DR319">
            <v>343</v>
          </cell>
          <cell r="DS319">
            <v>231</v>
          </cell>
          <cell r="DT319">
            <v>345</v>
          </cell>
          <cell r="DU319">
            <v>201</v>
          </cell>
          <cell r="DV319">
            <v>353</v>
          </cell>
          <cell r="DW319">
            <v>196</v>
          </cell>
          <cell r="DX319">
            <v>352</v>
          </cell>
          <cell r="DY319">
            <v>191</v>
          </cell>
          <cell r="DZ319">
            <v>351</v>
          </cell>
          <cell r="EA319">
            <v>186</v>
          </cell>
          <cell r="EB319">
            <v>352</v>
          </cell>
          <cell r="EC319">
            <v>195</v>
          </cell>
          <cell r="ED319">
            <v>348</v>
          </cell>
          <cell r="EE319">
            <v>176</v>
          </cell>
          <cell r="EF319">
            <v>348</v>
          </cell>
          <cell r="EG319">
            <v>175</v>
          </cell>
          <cell r="EH319">
            <v>348</v>
          </cell>
          <cell r="EI319">
            <v>7616.96</v>
          </cell>
          <cell r="EJ319">
            <v>11</v>
          </cell>
          <cell r="EK319">
            <v>6776.2342857142858</v>
          </cell>
          <cell r="EL319">
            <v>10</v>
          </cell>
          <cell r="EM319">
            <v>393081</v>
          </cell>
          <cell r="EN319">
            <v>1384.088028169014</v>
          </cell>
          <cell r="EO319">
            <v>220658</v>
          </cell>
          <cell r="EP319">
            <v>799.48550724637676</v>
          </cell>
          <cell r="EQ319">
            <v>246087</v>
          </cell>
          <cell r="ER319">
            <v>878.88214285714287</v>
          </cell>
          <cell r="ES319">
            <v>507506</v>
          </cell>
          <cell r="ET319">
            <v>1832.1516245487364</v>
          </cell>
          <cell r="EU319">
            <v>634795</v>
          </cell>
          <cell r="EV319">
            <v>2413.6692015209123</v>
          </cell>
          <cell r="EW319">
            <v>558605</v>
          </cell>
          <cell r="EX319">
            <v>2182.05078125</v>
          </cell>
          <cell r="EY319">
            <v>394087</v>
          </cell>
          <cell r="EZ319">
            <v>1601.979674796748</v>
          </cell>
          <cell r="FA319">
            <v>373527</v>
          </cell>
          <cell r="FB319">
            <v>1518.4024390243903</v>
          </cell>
          <cell r="FC319">
            <v>336932</v>
          </cell>
          <cell r="FD319">
            <v>1458.5800865800866</v>
          </cell>
          <cell r="FE319">
            <v>128921</v>
          </cell>
          <cell r="FF319">
            <v>641.39800995024871</v>
          </cell>
          <cell r="FG319">
            <v>1307</v>
          </cell>
          <cell r="FH319">
            <v>6.6683673469387754</v>
          </cell>
          <cell r="FI319">
            <v>-192906</v>
          </cell>
          <cell r="FJ319">
            <v>-1009.979057591623</v>
          </cell>
          <cell r="FK319">
            <v>-71242</v>
          </cell>
          <cell r="FL319">
            <v>-404.78409090909093</v>
          </cell>
          <cell r="FM319">
            <v>3579</v>
          </cell>
          <cell r="FN319">
            <v>20.451428571428572</v>
          </cell>
          <cell r="FO319">
            <v>0.15744930215865377</v>
          </cell>
          <cell r="FP319">
            <v>8.7805592374779598E-2</v>
          </cell>
          <cell r="FQ319">
            <v>9.1134962418266768E-2</v>
          </cell>
          <cell r="FR319">
            <v>0.18195416100046</v>
          </cell>
          <cell r="FS319">
            <v>0.20603103147775201</v>
          </cell>
          <cell r="FT319">
            <v>0.17345912785556009</v>
          </cell>
          <cell r="FU319">
            <v>0.13476432392653478</v>
          </cell>
          <cell r="FV319">
            <v>0.14581130219403798</v>
          </cell>
          <cell r="FW319">
            <v>0.13507428580591882</v>
          </cell>
          <cell r="FX319">
            <v>5.2665657371950156E-2</v>
          </cell>
          <cell r="FY319">
            <v>4.8400577548131173E-4</v>
          </cell>
          <cell r="FZ319">
            <v>-7.7203243295019819E-2</v>
          </cell>
          <cell r="GA319">
            <v>-2.874918333062287E-2</v>
          </cell>
          <cell r="GB319">
            <v>1.419906231598299E-3</v>
          </cell>
          <cell r="GC319">
            <v>2103475</v>
          </cell>
          <cell r="GD319">
            <v>2292371</v>
          </cell>
          <cell r="GE319">
            <v>2454161</v>
          </cell>
          <cell r="GF319">
            <v>2281691</v>
          </cell>
          <cell r="GG319">
            <v>2446270</v>
          </cell>
          <cell r="GH319">
            <v>2661779</v>
          </cell>
          <cell r="GI319">
            <v>2530181</v>
          </cell>
          <cell r="GJ319">
            <v>2561715</v>
          </cell>
          <cell r="GK319">
            <v>2494420</v>
          </cell>
          <cell r="GL319">
            <v>2447914</v>
          </cell>
          <cell r="GM319">
            <v>2700381</v>
          </cell>
          <cell r="GN319">
            <v>2498677.41</v>
          </cell>
          <cell r="GO319">
            <v>2356389</v>
          </cell>
          <cell r="GP319">
            <v>2520588.98</v>
          </cell>
          <cell r="GQ319">
            <v>0.21400059534553792</v>
          </cell>
          <cell r="GR319">
            <v>0.15756742917912114</v>
          </cell>
          <cell r="GS319">
            <v>0.10425978524158118</v>
          </cell>
          <cell r="GT319">
            <v>0.13784856890127001</v>
          </cell>
          <cell r="GU319">
            <v>7.3441662357467963E-2</v>
          </cell>
          <cell r="GV319">
            <v>-1.2787277248049695E-2</v>
          </cell>
          <cell r="GW319">
            <v>-3.9163311814382901E-2</v>
          </cell>
          <cell r="GX319">
            <v>3.7081183187402359E-3</v>
          </cell>
          <cell r="GY319">
            <v>0.10105961037709767</v>
          </cell>
          <cell r="GZ319">
            <v>7.9661016949152534</v>
          </cell>
          <cell r="HA319">
            <v>8.3248730964467015</v>
          </cell>
          <cell r="HB319">
            <v>7.8441558441558445</v>
          </cell>
          <cell r="HC319">
            <v>8.9820359281437128</v>
          </cell>
          <cell r="HD319">
            <v>8.5882352941176467</v>
          </cell>
          <cell r="HE319">
            <v>8.2558139534883725</v>
          </cell>
          <cell r="HF319">
            <v>7.3695652173913047</v>
          </cell>
          <cell r="HG319">
            <v>6.7692307692307692</v>
          </cell>
          <cell r="HH319">
            <v>6516</v>
          </cell>
          <cell r="HI319" t="str">
            <v>Y</v>
          </cell>
        </row>
        <row r="320">
          <cell r="A320">
            <v>315</v>
          </cell>
          <cell r="B320">
            <v>6534</v>
          </cell>
          <cell r="C320" t="str">
            <v>Underwood</v>
          </cell>
          <cell r="D320">
            <v>12.663242512346445</v>
          </cell>
          <cell r="E320">
            <v>147</v>
          </cell>
          <cell r="F320">
            <v>5.4</v>
          </cell>
          <cell r="G320">
            <v>1</v>
          </cell>
          <cell r="H320">
            <v>4.6994041014728634</v>
          </cell>
          <cell r="I320">
            <v>150</v>
          </cell>
          <cell r="J320">
            <v>0.12693434683509611</v>
          </cell>
          <cell r="K320">
            <v>254</v>
          </cell>
          <cell r="L320">
            <v>2.4369045768649911</v>
          </cell>
          <cell r="M320">
            <v>95</v>
          </cell>
          <cell r="N320">
            <v>0</v>
          </cell>
          <cell r="O320">
            <v>6</v>
          </cell>
          <cell r="P320">
            <v>1.658068895422403</v>
          </cell>
          <cell r="Q320">
            <v>23</v>
          </cell>
          <cell r="R320">
            <v>0</v>
          </cell>
          <cell r="S320">
            <v>8</v>
          </cell>
          <cell r="T320">
            <v>14.321311407768848</v>
          </cell>
          <cell r="U320">
            <v>76</v>
          </cell>
          <cell r="V320">
            <v>0.83187999999999995</v>
          </cell>
          <cell r="W320">
            <v>181</v>
          </cell>
          <cell r="X320">
            <v>0</v>
          </cell>
          <cell r="Y320">
            <v>1</v>
          </cell>
          <cell r="Z320">
            <v>0</v>
          </cell>
          <cell r="AA320">
            <v>249</v>
          </cell>
          <cell r="AB320">
            <v>0.33</v>
          </cell>
          <cell r="AC320">
            <v>1</v>
          </cell>
          <cell r="AD320">
            <v>0.33</v>
          </cell>
          <cell r="AE320">
            <v>244</v>
          </cell>
          <cell r="AF320">
            <v>0</v>
          </cell>
          <cell r="AG320">
            <v>19</v>
          </cell>
          <cell r="AH320">
            <v>2.0167600000000001</v>
          </cell>
          <cell r="AI320">
            <v>55</v>
          </cell>
          <cell r="AJ320">
            <v>3.1786400000000001</v>
          </cell>
          <cell r="AK320">
            <v>92</v>
          </cell>
          <cell r="AL320">
            <v>17.499949999999998</v>
          </cell>
          <cell r="AM320">
            <v>56</v>
          </cell>
          <cell r="AN320">
            <v>3585444</v>
          </cell>
          <cell r="AO320">
            <v>125</v>
          </cell>
          <cell r="AP320">
            <v>204357612</v>
          </cell>
          <cell r="AQ320">
            <v>162</v>
          </cell>
          <cell r="AR320">
            <v>0</v>
          </cell>
          <cell r="AS320">
            <v>7.8005532219058468E-2</v>
          </cell>
          <cell r="AT320">
            <v>0</v>
          </cell>
          <cell r="AU320">
            <v>0</v>
          </cell>
          <cell r="AV320">
            <v>0</v>
          </cell>
          <cell r="AW320">
            <v>284</v>
          </cell>
          <cell r="AX320">
            <v>0</v>
          </cell>
          <cell r="AY320">
            <v>89</v>
          </cell>
          <cell r="AZ320">
            <v>0</v>
          </cell>
          <cell r="BA320">
            <v>2011</v>
          </cell>
          <cell r="BB320">
            <v>3919183</v>
          </cell>
          <cell r="BC320">
            <v>183</v>
          </cell>
          <cell r="BD320">
            <v>208276795</v>
          </cell>
          <cell r="BE320">
            <v>165</v>
          </cell>
          <cell r="BF320">
            <v>763.4</v>
          </cell>
          <cell r="BG320">
            <v>143</v>
          </cell>
          <cell r="BH320">
            <v>267694.01624312287</v>
          </cell>
          <cell r="BI320">
            <v>195</v>
          </cell>
          <cell r="BJ320">
            <v>5133.8525019648941</v>
          </cell>
          <cell r="BK320">
            <v>191</v>
          </cell>
          <cell r="BL320">
            <v>272827.86874508776</v>
          </cell>
          <cell r="BM320">
            <v>203</v>
          </cell>
          <cell r="BN320">
            <v>1.8817185082956552E-2</v>
          </cell>
          <cell r="BO320">
            <v>193</v>
          </cell>
          <cell r="BP320">
            <v>1103531</v>
          </cell>
          <cell r="BQ320">
            <v>162</v>
          </cell>
          <cell r="BR320">
            <v>960359</v>
          </cell>
          <cell r="BS320">
            <v>142</v>
          </cell>
          <cell r="BT320">
            <v>25940</v>
          </cell>
          <cell r="BU320">
            <v>253</v>
          </cell>
          <cell r="BV320">
            <v>498000</v>
          </cell>
          <cell r="BW320">
            <v>100</v>
          </cell>
          <cell r="BX320">
            <v>0</v>
          </cell>
          <cell r="BY320">
            <v>6</v>
          </cell>
          <cell r="BZ320">
            <v>2587830</v>
          </cell>
          <cell r="CA320">
            <v>146</v>
          </cell>
          <cell r="CB320">
            <v>338839</v>
          </cell>
          <cell r="CC320">
            <v>47</v>
          </cell>
          <cell r="CD320">
            <v>170000</v>
          </cell>
          <cell r="CE320">
            <v>173</v>
          </cell>
          <cell r="CF320">
            <v>0</v>
          </cell>
          <cell r="CG320">
            <v>2</v>
          </cell>
          <cell r="CH320">
            <v>0</v>
          </cell>
          <cell r="CI320">
            <v>249</v>
          </cell>
          <cell r="CJ320">
            <v>68731</v>
          </cell>
          <cell r="CK320">
            <v>151</v>
          </cell>
          <cell r="CL320">
            <v>68731</v>
          </cell>
          <cell r="CM320">
            <v>262</v>
          </cell>
          <cell r="CN320">
            <v>0</v>
          </cell>
          <cell r="CO320">
            <v>19</v>
          </cell>
          <cell r="CP320">
            <v>420044</v>
          </cell>
          <cell r="CQ320">
            <v>62</v>
          </cell>
          <cell r="CR320">
            <v>3585444</v>
          </cell>
          <cell r="CS320">
            <v>125</v>
          </cell>
          <cell r="CT320">
            <v>763.4</v>
          </cell>
          <cell r="CU320">
            <v>143</v>
          </cell>
          <cell r="CV320">
            <v>5768</v>
          </cell>
          <cell r="CW320">
            <v>184</v>
          </cell>
          <cell r="CX320">
            <v>4403291</v>
          </cell>
          <cell r="CY320">
            <v>143</v>
          </cell>
          <cell r="CZ320">
            <v>765.5</v>
          </cell>
          <cell r="DA320">
            <v>141</v>
          </cell>
          <cell r="DB320">
            <v>5883</v>
          </cell>
          <cell r="DC320">
            <v>185</v>
          </cell>
          <cell r="DD320">
            <v>4503437</v>
          </cell>
          <cell r="DE320">
            <v>143</v>
          </cell>
          <cell r="DF320">
            <v>100146</v>
          </cell>
          <cell r="DG320">
            <v>110</v>
          </cell>
          <cell r="DH320">
            <v>0</v>
          </cell>
          <cell r="DI320">
            <v>223</v>
          </cell>
          <cell r="DJ320" t="str">
            <v>No Guar</v>
          </cell>
          <cell r="DK320">
            <v>625.1</v>
          </cell>
          <cell r="DL320">
            <v>659.2</v>
          </cell>
          <cell r="DM320">
            <v>707</v>
          </cell>
          <cell r="DN320">
            <v>708</v>
          </cell>
          <cell r="DO320">
            <v>709.1</v>
          </cell>
          <cell r="DP320">
            <v>705.6</v>
          </cell>
          <cell r="DQ320">
            <v>694.5</v>
          </cell>
          <cell r="DR320">
            <v>184</v>
          </cell>
          <cell r="DS320">
            <v>700.1</v>
          </cell>
          <cell r="DT320">
            <v>176</v>
          </cell>
          <cell r="DU320">
            <v>714</v>
          </cell>
          <cell r="DV320">
            <v>166</v>
          </cell>
          <cell r="DW320">
            <v>727.1</v>
          </cell>
          <cell r="DX320">
            <v>166</v>
          </cell>
          <cell r="DY320">
            <v>728.6</v>
          </cell>
          <cell r="DZ320">
            <v>161</v>
          </cell>
          <cell r="EA320">
            <v>714.7</v>
          </cell>
          <cell r="EB320">
            <v>160</v>
          </cell>
          <cell r="EC320">
            <v>760.6</v>
          </cell>
          <cell r="ED320">
            <v>144</v>
          </cell>
          <cell r="EE320">
            <v>763.4</v>
          </cell>
          <cell r="EF320">
            <v>143</v>
          </cell>
          <cell r="EG320">
            <v>765.5</v>
          </cell>
          <cell r="EH320">
            <v>141</v>
          </cell>
          <cell r="EI320">
            <v>4683.7935989549314</v>
          </cell>
          <cell r="EJ320">
            <v>133</v>
          </cell>
          <cell r="EK320">
            <v>3380.574787720444</v>
          </cell>
          <cell r="EL320">
            <v>181</v>
          </cell>
          <cell r="EM320">
            <v>598769</v>
          </cell>
          <cell r="EN320">
            <v>957.87713965765477</v>
          </cell>
          <cell r="EO320">
            <v>375537</v>
          </cell>
          <cell r="EP320">
            <v>569.68598300970871</v>
          </cell>
          <cell r="EQ320">
            <v>536510</v>
          </cell>
          <cell r="ER320">
            <v>758.8543140028288</v>
          </cell>
          <cell r="ES320">
            <v>626034</v>
          </cell>
          <cell r="ET320">
            <v>884.22881355932202</v>
          </cell>
          <cell r="EU320">
            <v>788501</v>
          </cell>
          <cell r="EV320">
            <v>1111.974333662389</v>
          </cell>
          <cell r="EW320">
            <v>956599</v>
          </cell>
          <cell r="EX320">
            <v>1355.7242063492063</v>
          </cell>
          <cell r="EY320">
            <v>928565</v>
          </cell>
          <cell r="EZ320">
            <v>1337.0266378689705</v>
          </cell>
          <cell r="FA320">
            <v>813693</v>
          </cell>
          <cell r="FB320">
            <v>1171.6241900647949</v>
          </cell>
          <cell r="FC320">
            <v>751508</v>
          </cell>
          <cell r="FD320">
            <v>1073.4295100699899</v>
          </cell>
          <cell r="FE320">
            <v>631106</v>
          </cell>
          <cell r="FF320">
            <v>883.9019607843137</v>
          </cell>
          <cell r="FG320">
            <v>1004540</v>
          </cell>
          <cell r="FH320">
            <v>1381.570623022968</v>
          </cell>
          <cell r="FI320">
            <v>1223504</v>
          </cell>
          <cell r="FJ320">
            <v>1679.2533626132308</v>
          </cell>
          <cell r="FK320">
            <v>1425463</v>
          </cell>
          <cell r="FL320">
            <v>1867.2556981922976</v>
          </cell>
          <cell r="FM320">
            <v>1492882</v>
          </cell>
          <cell r="FN320">
            <v>1950.2050947093403</v>
          </cell>
          <cell r="FO320">
            <v>0.15311909359441644</v>
          </cell>
          <cell r="FP320">
            <v>9.446715960836341E-2</v>
          </cell>
          <cell r="FQ320">
            <v>0.12506599934962231</v>
          </cell>
          <cell r="FR320">
            <v>0.13002430450121355</v>
          </cell>
          <cell r="FS320">
            <v>0.15113116309130592</v>
          </cell>
          <cell r="FT320">
            <v>0.175600789929029</v>
          </cell>
          <cell r="FU320">
            <v>0.16026065861570718</v>
          </cell>
          <cell r="FV320">
            <v>0.16466441621338199</v>
          </cell>
          <cell r="FW320">
            <v>0.15089437345668724</v>
          </cell>
          <cell r="FX320">
            <v>0.11857039766265794</v>
          </cell>
          <cell r="FY320">
            <v>0.1807918999815166</v>
          </cell>
          <cell r="FZ320">
            <v>0.21622712098769356</v>
          </cell>
          <cell r="GA320">
            <v>0.22521361485212932</v>
          </cell>
          <cell r="GB320">
            <v>0.21610641119397167</v>
          </cell>
          <cell r="GC320">
            <v>3311710</v>
          </cell>
          <cell r="GD320">
            <v>3599781</v>
          </cell>
          <cell r="GE320">
            <v>3753305</v>
          </cell>
          <cell r="GF320">
            <v>4188712</v>
          </cell>
          <cell r="GG320">
            <v>4428828</v>
          </cell>
          <cell r="GH320">
            <v>4490979</v>
          </cell>
          <cell r="GI320">
            <v>4865527</v>
          </cell>
          <cell r="GJ320">
            <v>4941523</v>
          </cell>
          <cell r="GK320">
            <v>4980358</v>
          </cell>
          <cell r="GL320">
            <v>5322627</v>
          </cell>
          <cell r="GM320">
            <v>5556333</v>
          </cell>
          <cell r="GN320">
            <v>5658420.6200000001</v>
          </cell>
          <cell r="GO320">
            <v>6127423</v>
          </cell>
          <cell r="GP320">
            <v>6908087.5100000007</v>
          </cell>
          <cell r="GQ320">
            <v>0.20508259807561915</v>
          </cell>
          <cell r="GR320">
            <v>0.19730088114749283</v>
          </cell>
          <cell r="GS320">
            <v>0.18029452920188507</v>
          </cell>
          <cell r="GT320">
            <v>0.15094101955338785</v>
          </cell>
          <cell r="GU320">
            <v>9.13641140885421E-2</v>
          </cell>
          <cell r="GV320">
            <v>6.7785175769062359E-2</v>
          </cell>
          <cell r="GW320">
            <v>0.1062003825191105</v>
          </cell>
          <cell r="GX320">
            <v>0.13003465157390884</v>
          </cell>
          <cell r="GY320">
            <v>0.11138021281552089</v>
          </cell>
          <cell r="GZ320">
            <v>13.827184466019418</v>
          </cell>
          <cell r="HA320">
            <v>14.21359223300971</v>
          </cell>
          <cell r="HB320">
            <v>14.046728971962617</v>
          </cell>
          <cell r="HC320">
            <v>13.834862385321101</v>
          </cell>
          <cell r="HD320">
            <v>14.039252336448598</v>
          </cell>
          <cell r="HE320">
            <v>14.897196261682243</v>
          </cell>
          <cell r="HF320">
            <v>14.145945945945947</v>
          </cell>
          <cell r="HG320">
            <v>14.137037037037036</v>
          </cell>
          <cell r="HH320">
            <v>6534</v>
          </cell>
          <cell r="HI320" t="str">
            <v>Y</v>
          </cell>
        </row>
        <row r="321">
          <cell r="A321">
            <v>316</v>
          </cell>
          <cell r="B321">
            <v>1935</v>
          </cell>
          <cell r="C321" t="str">
            <v>Union</v>
          </cell>
          <cell r="D321">
            <v>11.672540159934551</v>
          </cell>
          <cell r="E321">
            <v>214</v>
          </cell>
          <cell r="F321">
            <v>5.4</v>
          </cell>
          <cell r="G321">
            <v>1</v>
          </cell>
          <cell r="H321">
            <v>5.0342875812177841</v>
          </cell>
          <cell r="I321">
            <v>108</v>
          </cell>
          <cell r="J321">
            <v>0.15963801086541615</v>
          </cell>
          <cell r="K321">
            <v>244</v>
          </cell>
          <cell r="L321">
            <v>1.0786139609344576</v>
          </cell>
          <cell r="M321">
            <v>249</v>
          </cell>
          <cell r="N321">
            <v>0</v>
          </cell>
          <cell r="O321">
            <v>6</v>
          </cell>
          <cell r="P321">
            <v>4.4370970812784835E-2</v>
          </cell>
          <cell r="Q321">
            <v>316</v>
          </cell>
          <cell r="R321">
            <v>0</v>
          </cell>
          <cell r="S321">
            <v>8</v>
          </cell>
          <cell r="T321">
            <v>11.716911130747336</v>
          </cell>
          <cell r="U321">
            <v>246</v>
          </cell>
          <cell r="V321">
            <v>0.66037999999999997</v>
          </cell>
          <cell r="W321">
            <v>247</v>
          </cell>
          <cell r="X321">
            <v>0</v>
          </cell>
          <cell r="Y321">
            <v>1</v>
          </cell>
          <cell r="Z321">
            <v>0</v>
          </cell>
          <cell r="AA321">
            <v>249</v>
          </cell>
          <cell r="AB321">
            <v>0.33</v>
          </cell>
          <cell r="AC321">
            <v>1</v>
          </cell>
          <cell r="AD321">
            <v>0.33</v>
          </cell>
          <cell r="AE321">
            <v>244</v>
          </cell>
          <cell r="AF321">
            <v>0</v>
          </cell>
          <cell r="AG321">
            <v>19</v>
          </cell>
          <cell r="AH321">
            <v>0</v>
          </cell>
          <cell r="AI321">
            <v>184</v>
          </cell>
          <cell r="AJ321">
            <v>0.99038000000000004</v>
          </cell>
          <cell r="AK321">
            <v>332</v>
          </cell>
          <cell r="AL321">
            <v>12.70729</v>
          </cell>
          <cell r="AM321">
            <v>305</v>
          </cell>
          <cell r="AN321">
            <v>4043774</v>
          </cell>
          <cell r="AO321">
            <v>104</v>
          </cell>
          <cell r="AP321">
            <v>318000705</v>
          </cell>
          <cell r="AQ321">
            <v>79</v>
          </cell>
          <cell r="AR321">
            <v>0.09</v>
          </cell>
          <cell r="AS321">
            <v>7.6504249218629153E-2</v>
          </cell>
          <cell r="AT321">
            <v>0</v>
          </cell>
          <cell r="AU321">
            <v>0.09</v>
          </cell>
          <cell r="AV321">
            <v>544125</v>
          </cell>
          <cell r="AW321">
            <v>26</v>
          </cell>
          <cell r="AX321">
            <v>0</v>
          </cell>
          <cell r="AY321">
            <v>89</v>
          </cell>
          <cell r="AZ321">
            <v>0</v>
          </cell>
          <cell r="BA321">
            <v>2012</v>
          </cell>
          <cell r="BB321">
            <v>8630171</v>
          </cell>
          <cell r="BC321">
            <v>137</v>
          </cell>
          <cell r="BD321">
            <v>326630876</v>
          </cell>
          <cell r="BE321">
            <v>84</v>
          </cell>
          <cell r="BF321">
            <v>1269.5999999999999</v>
          </cell>
          <cell r="BG321">
            <v>86</v>
          </cell>
          <cell r="BH321">
            <v>250473.14508506618</v>
          </cell>
          <cell r="BI321">
            <v>236</v>
          </cell>
          <cell r="BJ321">
            <v>6797.5511972274735</v>
          </cell>
          <cell r="BK321">
            <v>167</v>
          </cell>
          <cell r="BL321">
            <v>257270.69628229365</v>
          </cell>
          <cell r="BM321">
            <v>238</v>
          </cell>
          <cell r="BN321">
            <v>2.642178567344013E-2</v>
          </cell>
          <cell r="BO321">
            <v>168</v>
          </cell>
          <cell r="BP321">
            <v>1717204</v>
          </cell>
          <cell r="BQ321">
            <v>79</v>
          </cell>
          <cell r="BR321">
            <v>1600907</v>
          </cell>
          <cell r="BS321">
            <v>78</v>
          </cell>
          <cell r="BT321">
            <v>50765</v>
          </cell>
          <cell r="BU321">
            <v>209</v>
          </cell>
          <cell r="BV321">
            <v>343000</v>
          </cell>
          <cell r="BW321">
            <v>174</v>
          </cell>
          <cell r="BX321">
            <v>0</v>
          </cell>
          <cell r="BY321">
            <v>6</v>
          </cell>
          <cell r="BZ321">
            <v>3711876</v>
          </cell>
          <cell r="CA321">
            <v>86</v>
          </cell>
          <cell r="CB321">
            <v>14110</v>
          </cell>
          <cell r="CC321">
            <v>278</v>
          </cell>
          <cell r="CD321">
            <v>210000</v>
          </cell>
          <cell r="CE321">
            <v>126</v>
          </cell>
          <cell r="CF321">
            <v>0</v>
          </cell>
          <cell r="CG321">
            <v>2</v>
          </cell>
          <cell r="CH321">
            <v>0</v>
          </cell>
          <cell r="CI321">
            <v>249</v>
          </cell>
          <cell r="CJ321">
            <v>107788</v>
          </cell>
          <cell r="CK321">
            <v>76</v>
          </cell>
          <cell r="CL321">
            <v>107788</v>
          </cell>
          <cell r="CM321">
            <v>210</v>
          </cell>
          <cell r="CN321">
            <v>0</v>
          </cell>
          <cell r="CO321">
            <v>19</v>
          </cell>
          <cell r="CP321">
            <v>0</v>
          </cell>
          <cell r="CQ321">
            <v>185</v>
          </cell>
          <cell r="CR321">
            <v>4043774</v>
          </cell>
          <cell r="CS321">
            <v>104</v>
          </cell>
          <cell r="CT321">
            <v>1269.5999999999999</v>
          </cell>
          <cell r="CU321">
            <v>86</v>
          </cell>
          <cell r="CV321">
            <v>5850</v>
          </cell>
          <cell r="CW321">
            <v>56</v>
          </cell>
          <cell r="CX321">
            <v>7427160</v>
          </cell>
          <cell r="CY321">
            <v>87</v>
          </cell>
          <cell r="CZ321">
            <v>1272.4000000000001</v>
          </cell>
          <cell r="DA321">
            <v>85</v>
          </cell>
          <cell r="DB321">
            <v>5965</v>
          </cell>
          <cell r="DC321">
            <v>56</v>
          </cell>
          <cell r="DD321">
            <v>7589866</v>
          </cell>
          <cell r="DE321">
            <v>85</v>
          </cell>
          <cell r="DF321">
            <v>162706</v>
          </cell>
          <cell r="DG321">
            <v>71</v>
          </cell>
          <cell r="DH321">
            <v>0</v>
          </cell>
          <cell r="DI321">
            <v>223</v>
          </cell>
          <cell r="DJ321" t="str">
            <v>No Guar</v>
          </cell>
          <cell r="DK321">
            <v>1195.7</v>
          </cell>
          <cell r="DL321">
            <v>1223.7</v>
          </cell>
          <cell r="DM321">
            <v>1244.9000000000001</v>
          </cell>
          <cell r="DN321">
            <v>1230.4000000000001</v>
          </cell>
          <cell r="DO321">
            <v>1251.8</v>
          </cell>
          <cell r="DP321">
            <v>1209</v>
          </cell>
          <cell r="DQ321">
            <v>1221.8</v>
          </cell>
          <cell r="DR321">
            <v>93</v>
          </cell>
          <cell r="DS321">
            <v>1239</v>
          </cell>
          <cell r="DT321">
            <v>92</v>
          </cell>
          <cell r="DU321">
            <v>1241.0999999999999</v>
          </cell>
          <cell r="DV321">
            <v>92</v>
          </cell>
          <cell r="DW321">
            <v>1244.3</v>
          </cell>
          <cell r="DX321">
            <v>90</v>
          </cell>
          <cell r="DY321">
            <v>1240.2</v>
          </cell>
          <cell r="DZ321">
            <v>89</v>
          </cell>
          <cell r="EA321">
            <v>1255.9000000000001</v>
          </cell>
          <cell r="EB321">
            <v>87</v>
          </cell>
          <cell r="EC321">
            <v>1263.5999999999999</v>
          </cell>
          <cell r="ED321">
            <v>86</v>
          </cell>
          <cell r="EE321">
            <v>1269.5999999999999</v>
          </cell>
          <cell r="EF321">
            <v>86</v>
          </cell>
          <cell r="EG321">
            <v>1272.4000000000001</v>
          </cell>
          <cell r="EH321">
            <v>85</v>
          </cell>
          <cell r="EI321">
            <v>3178.0682175416532</v>
          </cell>
          <cell r="EJ321">
            <v>326</v>
          </cell>
          <cell r="EK321">
            <v>2917.2241433511472</v>
          </cell>
          <cell r="EL321">
            <v>276</v>
          </cell>
          <cell r="EM321">
            <v>112421</v>
          </cell>
          <cell r="EN321">
            <v>94.02107552061554</v>
          </cell>
          <cell r="EO321">
            <v>102638</v>
          </cell>
          <cell r="EP321">
            <v>83.875132793985458</v>
          </cell>
          <cell r="EQ321">
            <v>479920</v>
          </cell>
          <cell r="ER321">
            <v>385.50887621495701</v>
          </cell>
          <cell r="ES321">
            <v>763040</v>
          </cell>
          <cell r="ET321">
            <v>620.1560468140442</v>
          </cell>
          <cell r="EU321">
            <v>534569</v>
          </cell>
          <cell r="EV321">
            <v>427.04026202268733</v>
          </cell>
          <cell r="EW321">
            <v>622868</v>
          </cell>
          <cell r="EX321">
            <v>515.19272125723739</v>
          </cell>
          <cell r="EY321">
            <v>694021</v>
          </cell>
          <cell r="EZ321">
            <v>568.03159273203471</v>
          </cell>
          <cell r="FA321">
            <v>565254</v>
          </cell>
          <cell r="FB321">
            <v>462.64036667212309</v>
          </cell>
          <cell r="FC321">
            <v>432081</v>
          </cell>
          <cell r="FD321">
            <v>348.73365617433416</v>
          </cell>
          <cell r="FE321">
            <v>318113</v>
          </cell>
          <cell r="FF321">
            <v>256.31536540165985</v>
          </cell>
          <cell r="FG321">
            <v>714243</v>
          </cell>
          <cell r="FH321">
            <v>574.01189423772405</v>
          </cell>
          <cell r="FI321">
            <v>827324</v>
          </cell>
          <cell r="FJ321">
            <v>667.08917916465089</v>
          </cell>
          <cell r="FK321">
            <v>1225099</v>
          </cell>
          <cell r="FL321">
            <v>964.94880277252685</v>
          </cell>
          <cell r="FM321">
            <v>1394005</v>
          </cell>
          <cell r="FN321">
            <v>1095.5713612071675</v>
          </cell>
          <cell r="FO321">
            <v>1.7829453799018073E-2</v>
          </cell>
          <cell r="FP321">
            <v>1.5868257501816984E-2</v>
          </cell>
          <cell r="FQ321">
            <v>6.6092065619428583E-2</v>
          </cell>
          <cell r="FR321">
            <v>9.539366514253167E-2</v>
          </cell>
          <cell r="FS321">
            <v>6.4576439877792935E-2</v>
          </cell>
          <cell r="FT321">
            <v>7.2444260471722546E-2</v>
          </cell>
          <cell r="FU321">
            <v>7.6803474156468293E-2</v>
          </cell>
          <cell r="FV321">
            <v>6.688250344792987E-2</v>
          </cell>
          <cell r="FW321">
            <v>4.7720160473136208E-2</v>
          </cell>
          <cell r="FX321">
            <v>3.4482646485368994E-2</v>
          </cell>
          <cell r="FY321">
            <v>7.1795901225563272E-2</v>
          </cell>
          <cell r="FZ321">
            <v>8.2081897270446347E-2</v>
          </cell>
          <cell r="GA321">
            <v>0.11677552125333379</v>
          </cell>
          <cell r="GB321">
            <v>0.12605042419532</v>
          </cell>
          <cell r="GC321">
            <v>6192932</v>
          </cell>
          <cell r="GD321">
            <v>6365495</v>
          </cell>
          <cell r="GE321">
            <v>6781466</v>
          </cell>
          <cell r="GF321">
            <v>7235814</v>
          </cell>
          <cell r="GG321">
            <v>7743512</v>
          </cell>
          <cell r="GH321">
            <v>7975025</v>
          </cell>
          <cell r="GI321">
            <v>8342302</v>
          </cell>
          <cell r="GJ321">
            <v>8451448</v>
          </cell>
          <cell r="GK321">
            <v>9054475</v>
          </cell>
          <cell r="GL321">
            <v>9225307</v>
          </cell>
          <cell r="GM321">
            <v>9948242</v>
          </cell>
          <cell r="GN321">
            <v>10079250.449999999</v>
          </cell>
          <cell r="GO321">
            <v>10098594</v>
          </cell>
          <cell r="GP321">
            <v>11059105.979999999</v>
          </cell>
          <cell r="GQ321">
            <v>5.7780101816143972E-2</v>
          </cell>
          <cell r="GR321">
            <v>4.5044060759371597E-2</v>
          </cell>
          <cell r="GS321">
            <v>4.6127588633617614E-2</v>
          </cell>
          <cell r="GT321">
            <v>1.6727816083381326E-2</v>
          </cell>
          <cell r="GU321">
            <v>4.2365451195025359E-3</v>
          </cell>
          <cell r="GV321">
            <v>-2.602019515887749E-2</v>
          </cell>
          <cell r="GW321">
            <v>-7.3881814814693745E-3</v>
          </cell>
          <cell r="GX321">
            <v>1.7656498563437036E-2</v>
          </cell>
          <cell r="GY321">
            <v>5.9180712669657777E-2</v>
          </cell>
          <cell r="GZ321">
            <v>13.957958633093527</v>
          </cell>
          <cell r="HA321">
            <v>13.994096276112623</v>
          </cell>
          <cell r="HB321">
            <v>14.161227527768236</v>
          </cell>
          <cell r="HC321">
            <v>14.274590633230275</v>
          </cell>
          <cell r="HD321">
            <v>14.875296912114013</v>
          </cell>
          <cell r="HE321">
            <v>15.174278846153845</v>
          </cell>
          <cell r="HF321">
            <v>15.07838479809976</v>
          </cell>
          <cell r="HG321">
            <v>15.87</v>
          </cell>
          <cell r="HH321">
            <v>1935</v>
          </cell>
          <cell r="HI321" t="str">
            <v>Y</v>
          </cell>
        </row>
        <row r="322">
          <cell r="A322">
            <v>317</v>
          </cell>
          <cell r="B322">
            <v>6561</v>
          </cell>
          <cell r="C322" t="str">
            <v>United</v>
          </cell>
          <cell r="D322">
            <v>8.808509529830955</v>
          </cell>
          <cell r="E322">
            <v>344</v>
          </cell>
          <cell r="F322">
            <v>5.4</v>
          </cell>
          <cell r="G322">
            <v>1</v>
          </cell>
          <cell r="H322">
            <v>2.3782793182249389</v>
          </cell>
          <cell r="I322">
            <v>353</v>
          </cell>
          <cell r="J322">
            <v>0.9573463342508105</v>
          </cell>
          <cell r="K322">
            <v>74</v>
          </cell>
          <cell r="L322">
            <v>7.2885512643851583E-2</v>
          </cell>
          <cell r="M322">
            <v>309</v>
          </cell>
          <cell r="N322">
            <v>0</v>
          </cell>
          <cell r="O322">
            <v>6</v>
          </cell>
          <cell r="P322">
            <v>0.26823608118358466</v>
          </cell>
          <cell r="Q322">
            <v>186</v>
          </cell>
          <cell r="R322">
            <v>0</v>
          </cell>
          <cell r="S322">
            <v>8</v>
          </cell>
          <cell r="T322">
            <v>9.0767456110145393</v>
          </cell>
          <cell r="U322">
            <v>348</v>
          </cell>
          <cell r="V322">
            <v>0.18923999999999999</v>
          </cell>
          <cell r="W322">
            <v>340</v>
          </cell>
          <cell r="X322">
            <v>0</v>
          </cell>
          <cell r="Y322">
            <v>1</v>
          </cell>
          <cell r="Z322">
            <v>1.34</v>
          </cell>
          <cell r="AA322">
            <v>2</v>
          </cell>
          <cell r="AB322">
            <v>0.33</v>
          </cell>
          <cell r="AC322">
            <v>1</v>
          </cell>
          <cell r="AD322">
            <v>1.6700000000000002</v>
          </cell>
          <cell r="AE322">
            <v>2</v>
          </cell>
          <cell r="AF322">
            <v>0</v>
          </cell>
          <cell r="AG322">
            <v>19</v>
          </cell>
          <cell r="AH322">
            <v>0</v>
          </cell>
          <cell r="AI322">
            <v>184</v>
          </cell>
          <cell r="AJ322">
            <v>1.8592400000000002</v>
          </cell>
          <cell r="AK322">
            <v>227</v>
          </cell>
          <cell r="AL322">
            <v>10.93599</v>
          </cell>
          <cell r="AM322">
            <v>354</v>
          </cell>
          <cell r="AN322">
            <v>2303184</v>
          </cell>
          <cell r="AO322">
            <v>225</v>
          </cell>
          <cell r="AP322">
            <v>209259693</v>
          </cell>
          <cell r="AQ322">
            <v>154</v>
          </cell>
          <cell r="AR322">
            <v>7.0000000000000007E-2</v>
          </cell>
          <cell r="AS322">
            <v>9.5903347912696377E-2</v>
          </cell>
          <cell r="AT322">
            <v>0</v>
          </cell>
          <cell r="AU322">
            <v>7.0000000000000007E-2</v>
          </cell>
          <cell r="AV322">
            <v>128214</v>
          </cell>
          <cell r="AW322">
            <v>199</v>
          </cell>
          <cell r="AX322">
            <v>0</v>
          </cell>
          <cell r="AY322">
            <v>89</v>
          </cell>
          <cell r="AZ322">
            <v>2018</v>
          </cell>
          <cell r="BA322">
            <v>2011</v>
          </cell>
          <cell r="BB322">
            <v>8816110</v>
          </cell>
          <cell r="BC322">
            <v>135</v>
          </cell>
          <cell r="BD322">
            <v>218075803</v>
          </cell>
          <cell r="BE322">
            <v>154</v>
          </cell>
          <cell r="BF322">
            <v>353.4</v>
          </cell>
          <cell r="BG322">
            <v>290</v>
          </cell>
          <cell r="BH322">
            <v>592132.69100169779</v>
          </cell>
          <cell r="BI322">
            <v>10</v>
          </cell>
          <cell r="BJ322">
            <v>24946.547821165819</v>
          </cell>
          <cell r="BK322">
            <v>54</v>
          </cell>
          <cell r="BL322">
            <v>617079.23882286367</v>
          </cell>
          <cell r="BM322">
            <v>8</v>
          </cell>
          <cell r="BN322">
            <v>4.0426814340332844E-2</v>
          </cell>
          <cell r="BO322">
            <v>130</v>
          </cell>
          <cell r="BP322">
            <v>1130002</v>
          </cell>
          <cell r="BQ322">
            <v>155</v>
          </cell>
          <cell r="BR322">
            <v>497678</v>
          </cell>
          <cell r="BS322">
            <v>280</v>
          </cell>
          <cell r="BT322">
            <v>200334</v>
          </cell>
          <cell r="BU322">
            <v>78</v>
          </cell>
          <cell r="BV322">
            <v>15252</v>
          </cell>
          <cell r="BW322">
            <v>308</v>
          </cell>
          <cell r="BX322">
            <v>0</v>
          </cell>
          <cell r="BY322">
            <v>6</v>
          </cell>
          <cell r="BZ322">
            <v>1843266</v>
          </cell>
          <cell r="CA322">
            <v>222</v>
          </cell>
          <cell r="CB322">
            <v>56131</v>
          </cell>
          <cell r="CC322">
            <v>175</v>
          </cell>
          <cell r="CD322">
            <v>39600</v>
          </cell>
          <cell r="CE322">
            <v>330</v>
          </cell>
          <cell r="CF322">
            <v>0</v>
          </cell>
          <cell r="CG322">
            <v>2</v>
          </cell>
          <cell r="CH322">
            <v>292222</v>
          </cell>
          <cell r="CI322">
            <v>53</v>
          </cell>
          <cell r="CJ322">
            <v>71965</v>
          </cell>
          <cell r="CK322">
            <v>144</v>
          </cell>
          <cell r="CL322">
            <v>364187</v>
          </cell>
          <cell r="CM322">
            <v>62</v>
          </cell>
          <cell r="CN322">
            <v>0</v>
          </cell>
          <cell r="CO322">
            <v>19</v>
          </cell>
          <cell r="CP322">
            <v>0</v>
          </cell>
          <cell r="CQ322">
            <v>185</v>
          </cell>
          <cell r="CR322">
            <v>2303184</v>
          </cell>
          <cell r="CS322">
            <v>225</v>
          </cell>
          <cell r="CT322">
            <v>353.4</v>
          </cell>
          <cell r="CU322">
            <v>290</v>
          </cell>
          <cell r="CV322">
            <v>5768</v>
          </cell>
          <cell r="CW322">
            <v>184</v>
          </cell>
          <cell r="CX322">
            <v>2061737</v>
          </cell>
          <cell r="CY322">
            <v>292</v>
          </cell>
          <cell r="CZ322">
            <v>331</v>
          </cell>
          <cell r="DA322">
            <v>297</v>
          </cell>
          <cell r="DB322">
            <v>5883</v>
          </cell>
          <cell r="DC322">
            <v>185</v>
          </cell>
          <cell r="DD322">
            <v>2058795</v>
          </cell>
          <cell r="DE322">
            <v>293</v>
          </cell>
          <cell r="DF322">
            <v>-2942</v>
          </cell>
          <cell r="DG322">
            <v>279</v>
          </cell>
          <cell r="DH322">
            <v>111522</v>
          </cell>
          <cell r="DI322">
            <v>76</v>
          </cell>
          <cell r="DJ322" t="str">
            <v>101</v>
          </cell>
          <cell r="DK322">
            <v>405.9</v>
          </cell>
          <cell r="DL322">
            <v>412.4</v>
          </cell>
          <cell r="DM322">
            <v>417.8</v>
          </cell>
          <cell r="DN322">
            <v>420.2</v>
          </cell>
          <cell r="DO322">
            <v>448.2</v>
          </cell>
          <cell r="DP322">
            <v>464.7</v>
          </cell>
          <cell r="DQ322">
            <v>431.3</v>
          </cell>
          <cell r="DR322">
            <v>284</v>
          </cell>
          <cell r="DS322">
            <v>408</v>
          </cell>
          <cell r="DT322">
            <v>286</v>
          </cell>
          <cell r="DU322">
            <v>382.3</v>
          </cell>
          <cell r="DV322">
            <v>291</v>
          </cell>
          <cell r="DW322">
            <v>396.1</v>
          </cell>
          <cell r="DX322">
            <v>283</v>
          </cell>
          <cell r="DY322">
            <v>362.5</v>
          </cell>
          <cell r="DZ322">
            <v>293</v>
          </cell>
          <cell r="EA322">
            <v>354.3</v>
          </cell>
          <cell r="EB322">
            <v>295</v>
          </cell>
          <cell r="EC322">
            <v>357.1</v>
          </cell>
          <cell r="ED322">
            <v>291</v>
          </cell>
          <cell r="EE322">
            <v>353.4</v>
          </cell>
          <cell r="EF322">
            <v>290</v>
          </cell>
          <cell r="EG322">
            <v>331</v>
          </cell>
          <cell r="EH322">
            <v>296</v>
          </cell>
          <cell r="EI322">
            <v>6958.2598187311178</v>
          </cell>
          <cell r="EJ322">
            <v>19</v>
          </cell>
          <cell r="EK322">
            <v>5568.7794561933533</v>
          </cell>
          <cell r="EL322">
            <v>21</v>
          </cell>
          <cell r="EM322">
            <v>541896</v>
          </cell>
          <cell r="EN322">
            <v>1335.048041389505</v>
          </cell>
          <cell r="EO322">
            <v>612225</v>
          </cell>
          <cell r="EP322">
            <v>1484.5417070805045</v>
          </cell>
          <cell r="EQ322">
            <v>567594</v>
          </cell>
          <cell r="ER322">
            <v>1358.5303973192915</v>
          </cell>
          <cell r="ES322">
            <v>563733</v>
          </cell>
          <cell r="ET322">
            <v>1341.5825797239411</v>
          </cell>
          <cell r="EU322">
            <v>459941</v>
          </cell>
          <cell r="EV322">
            <v>1026.1958946898706</v>
          </cell>
          <cell r="EW322">
            <v>376316</v>
          </cell>
          <cell r="EX322">
            <v>809.80417473638909</v>
          </cell>
          <cell r="EY322">
            <v>375615</v>
          </cell>
          <cell r="EZ322">
            <v>870.89033155576158</v>
          </cell>
          <cell r="FA322">
            <v>575244</v>
          </cell>
          <cell r="FB322">
            <v>1333.7444933920704</v>
          </cell>
          <cell r="FC322">
            <v>446154</v>
          </cell>
          <cell r="FD322">
            <v>1093.5147058823529</v>
          </cell>
          <cell r="FE322">
            <v>1116927</v>
          </cell>
          <cell r="FF322">
            <v>2921.598221292179</v>
          </cell>
          <cell r="FG322">
            <v>1427662</v>
          </cell>
          <cell r="FH322">
            <v>3604.2968947235545</v>
          </cell>
          <cell r="FI322">
            <v>1695475</v>
          </cell>
          <cell r="FJ322">
            <v>4677.1724137931033</v>
          </cell>
          <cell r="FK322">
            <v>1633383</v>
          </cell>
          <cell r="FL322">
            <v>4621.9100169779285</v>
          </cell>
          <cell r="FM322">
            <v>1445628</v>
          </cell>
          <cell r="FN322">
            <v>4367.4561933534742</v>
          </cell>
          <cell r="FO322">
            <v>0.20676905607073318</v>
          </cell>
          <cell r="FP322">
            <v>0.212062915202198</v>
          </cell>
          <cell r="FQ322">
            <v>0.18190109808405741</v>
          </cell>
          <cell r="FR322">
            <v>0.17540584925750138</v>
          </cell>
          <cell r="FS322">
            <v>0.10466146887548898</v>
          </cell>
          <cell r="FT322">
            <v>8.300177046740384E-2</v>
          </cell>
          <cell r="FU322">
            <v>8.1796444740607183E-2</v>
          </cell>
          <cell r="FV322">
            <v>0.14521427817716503</v>
          </cell>
          <cell r="FW322">
            <v>0.11750418760469011</v>
          </cell>
          <cell r="FX322">
            <v>0.30087626173581661</v>
          </cell>
          <cell r="FY322">
            <v>0.35631937768113947</v>
          </cell>
          <cell r="FZ322">
            <v>0.42674944101920637</v>
          </cell>
          <cell r="GA322">
            <v>0.39042849818276998</v>
          </cell>
          <cell r="GB322">
            <v>0.31725597263290978</v>
          </cell>
          <cell r="GC322">
            <v>2078883</v>
          </cell>
          <cell r="GD322">
            <v>2274772</v>
          </cell>
          <cell r="GE322">
            <v>2552750</v>
          </cell>
          <cell r="GF322">
            <v>2650145</v>
          </cell>
          <cell r="GG322">
            <v>3934618</v>
          </cell>
          <cell r="GH322">
            <v>4157515</v>
          </cell>
          <cell r="GI322">
            <v>4216455</v>
          </cell>
          <cell r="GJ322">
            <v>3961346</v>
          </cell>
          <cell r="GK322">
            <v>3796920</v>
          </cell>
          <cell r="GL322">
            <v>3712247</v>
          </cell>
          <cell r="GM322">
            <v>4006692</v>
          </cell>
          <cell r="GN322">
            <v>3972998.76</v>
          </cell>
          <cell r="GO322">
            <v>4245657</v>
          </cell>
          <cell r="GP322">
            <v>4556661.26</v>
          </cell>
          <cell r="GQ322">
            <v>6.147482530764662E-2</v>
          </cell>
          <cell r="GR322">
            <v>0.15367979406981147</v>
          </cell>
          <cell r="GS322">
            <v>0.23206569694818135</v>
          </cell>
          <cell r="GT322">
            <v>0.25120249999071836</v>
          </cell>
          <cell r="GU322">
            <v>0.28303981356272656</v>
          </cell>
          <cell r="GV322">
            <v>0.34206458487071356</v>
          </cell>
          <cell r="GW322">
            <v>0.36610440197023408</v>
          </cell>
          <cell r="GX322">
            <v>0.33878401722239104</v>
          </cell>
          <cell r="GY322">
            <v>0.22335220190098981</v>
          </cell>
          <cell r="GZ322">
            <v>17.860878661087867</v>
          </cell>
          <cell r="HA322">
            <v>17.517084282460139</v>
          </cell>
          <cell r="HB322">
            <v>20.158264947245019</v>
          </cell>
          <cell r="HC322">
            <v>18.941538461538464</v>
          </cell>
          <cell r="HD322">
            <v>20.70694087403599</v>
          </cell>
          <cell r="HE322">
            <v>19.544419134396357</v>
          </cell>
          <cell r="HF322">
            <v>17.387341772151899</v>
          </cell>
          <cell r="HG322">
            <v>16.828571428571429</v>
          </cell>
          <cell r="HH322">
            <v>6561</v>
          </cell>
          <cell r="HI322" t="str">
            <v>Y</v>
          </cell>
        </row>
        <row r="323">
          <cell r="A323">
            <v>318</v>
          </cell>
          <cell r="B323">
            <v>6579</v>
          </cell>
          <cell r="C323" t="str">
            <v>Urbandale</v>
          </cell>
          <cell r="D323">
            <v>10.996114840508042</v>
          </cell>
          <cell r="E323">
            <v>268</v>
          </cell>
          <cell r="F323">
            <v>5.4</v>
          </cell>
          <cell r="G323">
            <v>1</v>
          </cell>
          <cell r="H323">
            <v>3.9722604155296022</v>
          </cell>
          <cell r="I323">
            <v>247</v>
          </cell>
          <cell r="J323">
            <v>0.67183790498226115</v>
          </cell>
          <cell r="K323">
            <v>117</v>
          </cell>
          <cell r="L323">
            <v>0.95201630293646189</v>
          </cell>
          <cell r="M323">
            <v>261</v>
          </cell>
          <cell r="N323">
            <v>0</v>
          </cell>
          <cell r="O323">
            <v>6</v>
          </cell>
          <cell r="P323">
            <v>1.4650597926215272</v>
          </cell>
          <cell r="Q323">
            <v>35</v>
          </cell>
          <cell r="R323">
            <v>0</v>
          </cell>
          <cell r="S323">
            <v>8</v>
          </cell>
          <cell r="T323">
            <v>12.46117463312957</v>
          </cell>
          <cell r="U323">
            <v>201</v>
          </cell>
          <cell r="V323">
            <v>0.66640999999999995</v>
          </cell>
          <cell r="W323">
            <v>242</v>
          </cell>
          <cell r="X323">
            <v>0</v>
          </cell>
          <cell r="Y323">
            <v>1</v>
          </cell>
          <cell r="Z323">
            <v>0</v>
          </cell>
          <cell r="AA323">
            <v>249</v>
          </cell>
          <cell r="AB323">
            <v>0.33</v>
          </cell>
          <cell r="AC323">
            <v>1</v>
          </cell>
          <cell r="AD323">
            <v>0.33</v>
          </cell>
          <cell r="AE323">
            <v>244</v>
          </cell>
          <cell r="AF323">
            <v>0.13500000000000001</v>
          </cell>
          <cell r="AG323">
            <v>1</v>
          </cell>
          <cell r="AH323">
            <v>4.05</v>
          </cell>
          <cell r="AI323">
            <v>1</v>
          </cell>
          <cell r="AJ323">
            <v>5.1814099999999996</v>
          </cell>
          <cell r="AK323">
            <v>19</v>
          </cell>
          <cell r="AL323">
            <v>17.642579999999999</v>
          </cell>
          <cell r="AM323">
            <v>53</v>
          </cell>
          <cell r="AN323">
            <v>18803881</v>
          </cell>
          <cell r="AO323">
            <v>18</v>
          </cell>
          <cell r="AP323">
            <v>1050402180</v>
          </cell>
          <cell r="AQ323">
            <v>20</v>
          </cell>
          <cell r="AR323">
            <v>0</v>
          </cell>
          <cell r="AS323">
            <v>8.154093661447695E-2</v>
          </cell>
          <cell r="AT323">
            <v>0</v>
          </cell>
          <cell r="AU323">
            <v>0</v>
          </cell>
          <cell r="AV323">
            <v>0</v>
          </cell>
          <cell r="AW323">
            <v>284</v>
          </cell>
          <cell r="AX323">
            <v>0</v>
          </cell>
          <cell r="AY323">
            <v>89</v>
          </cell>
          <cell r="AZ323">
            <v>0</v>
          </cell>
          <cell r="BA323">
            <v>2016</v>
          </cell>
          <cell r="BB323">
            <v>62117710</v>
          </cell>
          <cell r="BC323">
            <v>31</v>
          </cell>
          <cell r="BD323">
            <v>1112519890</v>
          </cell>
          <cell r="BE323">
            <v>21</v>
          </cell>
          <cell r="BF323">
            <v>3285.9</v>
          </cell>
          <cell r="BG323">
            <v>28</v>
          </cell>
          <cell r="BH323">
            <v>319669.55172098969</v>
          </cell>
          <cell r="BI323">
            <v>130</v>
          </cell>
          <cell r="BJ323">
            <v>18904.321494872027</v>
          </cell>
          <cell r="BK323">
            <v>80</v>
          </cell>
          <cell r="BL323">
            <v>338573.87321586168</v>
          </cell>
          <cell r="BM323">
            <v>116</v>
          </cell>
          <cell r="BN323">
            <v>5.5835145563105391E-2</v>
          </cell>
          <cell r="BO323">
            <v>95</v>
          </cell>
          <cell r="BP323">
            <v>5672172</v>
          </cell>
          <cell r="BQ323">
            <v>20</v>
          </cell>
          <cell r="BR323">
            <v>4172471</v>
          </cell>
          <cell r="BS323">
            <v>26</v>
          </cell>
          <cell r="BT323">
            <v>705700</v>
          </cell>
          <cell r="BU323">
            <v>23</v>
          </cell>
          <cell r="BV323">
            <v>1000000</v>
          </cell>
          <cell r="BW323">
            <v>36</v>
          </cell>
          <cell r="BX323">
            <v>0</v>
          </cell>
          <cell r="BY323">
            <v>6</v>
          </cell>
          <cell r="BZ323">
            <v>11550343</v>
          </cell>
          <cell r="CA323">
            <v>24</v>
          </cell>
          <cell r="CB323">
            <v>1538902</v>
          </cell>
          <cell r="CC323">
            <v>15</v>
          </cell>
          <cell r="CD323">
            <v>700000</v>
          </cell>
          <cell r="CE323">
            <v>24</v>
          </cell>
          <cell r="CF323">
            <v>0</v>
          </cell>
          <cell r="CG323">
            <v>2</v>
          </cell>
          <cell r="CH323">
            <v>0</v>
          </cell>
          <cell r="CI323">
            <v>249</v>
          </cell>
          <cell r="CJ323">
            <v>367132</v>
          </cell>
          <cell r="CK323">
            <v>20</v>
          </cell>
          <cell r="CL323">
            <v>367132</v>
          </cell>
          <cell r="CM323">
            <v>60</v>
          </cell>
          <cell r="CN323">
            <v>141804</v>
          </cell>
          <cell r="CO323">
            <v>4</v>
          </cell>
          <cell r="CP323">
            <v>4505700</v>
          </cell>
          <cell r="CQ323">
            <v>3</v>
          </cell>
          <cell r="CR323">
            <v>18803881</v>
          </cell>
          <cell r="CS323">
            <v>18</v>
          </cell>
          <cell r="CT323">
            <v>3285.9</v>
          </cell>
          <cell r="CU323">
            <v>28</v>
          </cell>
          <cell r="CV323">
            <v>5768</v>
          </cell>
          <cell r="CW323">
            <v>184</v>
          </cell>
          <cell r="CX323">
            <v>18953071</v>
          </cell>
          <cell r="CY323">
            <v>28</v>
          </cell>
          <cell r="CZ323">
            <v>3302</v>
          </cell>
          <cell r="DA323">
            <v>27</v>
          </cell>
          <cell r="DB323">
            <v>5883</v>
          </cell>
          <cell r="DC323">
            <v>185</v>
          </cell>
          <cell r="DD323">
            <v>19425666</v>
          </cell>
          <cell r="DE323">
            <v>28</v>
          </cell>
          <cell r="DF323">
            <v>472595</v>
          </cell>
          <cell r="DG323">
            <v>26</v>
          </cell>
          <cell r="DH323">
            <v>0</v>
          </cell>
          <cell r="DI323">
            <v>223</v>
          </cell>
          <cell r="DJ323" t="str">
            <v>No Guar</v>
          </cell>
          <cell r="DK323">
            <v>3331.5</v>
          </cell>
          <cell r="DL323">
            <v>3307.9</v>
          </cell>
          <cell r="DM323">
            <v>3344.3</v>
          </cell>
          <cell r="DN323">
            <v>3317.7</v>
          </cell>
          <cell r="DO323">
            <v>3243.4</v>
          </cell>
          <cell r="DP323">
            <v>3222.7</v>
          </cell>
          <cell r="DQ323">
            <v>3133.9</v>
          </cell>
          <cell r="DR323">
            <v>27</v>
          </cell>
          <cell r="DS323">
            <v>3107</v>
          </cell>
          <cell r="DT323">
            <v>28</v>
          </cell>
          <cell r="DU323">
            <v>3072.7</v>
          </cell>
          <cell r="DV323">
            <v>29</v>
          </cell>
          <cell r="DW323">
            <v>3089.8</v>
          </cell>
          <cell r="DX323">
            <v>29</v>
          </cell>
          <cell r="DY323">
            <v>3117.5</v>
          </cell>
          <cell r="DZ323">
            <v>29</v>
          </cell>
          <cell r="EA323">
            <v>3129.6</v>
          </cell>
          <cell r="EB323">
            <v>29</v>
          </cell>
          <cell r="EC323">
            <v>3188.2</v>
          </cell>
          <cell r="ED323">
            <v>29</v>
          </cell>
          <cell r="EE323">
            <v>3285.9</v>
          </cell>
          <cell r="EF323">
            <v>28</v>
          </cell>
          <cell r="EG323">
            <v>3302</v>
          </cell>
          <cell r="EH323">
            <v>27</v>
          </cell>
          <cell r="EI323">
            <v>5694.6944276196245</v>
          </cell>
          <cell r="EJ323">
            <v>55</v>
          </cell>
          <cell r="EK323">
            <v>3497.9839491217444</v>
          </cell>
          <cell r="EL323">
            <v>154</v>
          </cell>
          <cell r="EM323">
            <v>261734</v>
          </cell>
          <cell r="EN323">
            <v>78.563409875431489</v>
          </cell>
          <cell r="EO323">
            <v>588621</v>
          </cell>
          <cell r="EP323">
            <v>177.9440128177998</v>
          </cell>
          <cell r="EQ323">
            <v>1504259</v>
          </cell>
          <cell r="ER323">
            <v>449.7978650240708</v>
          </cell>
          <cell r="ES323">
            <v>174793</v>
          </cell>
          <cell r="ET323">
            <v>52.68499261536607</v>
          </cell>
          <cell r="EU323">
            <v>974489</v>
          </cell>
          <cell r="EV323">
            <v>300.45291977554416</v>
          </cell>
          <cell r="EW323">
            <v>885769</v>
          </cell>
          <cell r="EX323">
            <v>274.85307350978997</v>
          </cell>
          <cell r="EY323">
            <v>1823062</v>
          </cell>
          <cell r="EZ323">
            <v>581.72309263218358</v>
          </cell>
          <cell r="FA323">
            <v>1849636</v>
          </cell>
          <cell r="FB323">
            <v>590.2026229298956</v>
          </cell>
          <cell r="FC323">
            <v>2515612</v>
          </cell>
          <cell r="FD323">
            <v>809.65947859671712</v>
          </cell>
          <cell r="FE323">
            <v>2866377</v>
          </cell>
          <cell r="FF323">
            <v>932.85286555797836</v>
          </cell>
          <cell r="FG323">
            <v>2773155</v>
          </cell>
          <cell r="FH323">
            <v>897.51925690983228</v>
          </cell>
          <cell r="FI323">
            <v>2032545</v>
          </cell>
          <cell r="FJ323">
            <v>651.97914995990379</v>
          </cell>
          <cell r="FK323">
            <v>1674632</v>
          </cell>
          <cell r="FL323">
            <v>509.64180285462123</v>
          </cell>
          <cell r="FM323">
            <v>1396290</v>
          </cell>
          <cell r="FN323">
            <v>422.86190187764993</v>
          </cell>
          <cell r="FO323">
            <v>1.4055971696228527E-2</v>
          </cell>
          <cell r="FP323">
            <v>3.204239810339287E-2</v>
          </cell>
          <cell r="FQ323">
            <v>7.4341015381739886E-2</v>
          </cell>
          <cell r="FR323">
            <v>8.1509576779547031E-3</v>
          </cell>
          <cell r="FS323">
            <v>4.5918983767726955E-2</v>
          </cell>
          <cell r="FT323">
            <v>3.9212534461024594E-2</v>
          </cell>
          <cell r="FU323">
            <v>7.6770871755188166E-2</v>
          </cell>
          <cell r="FV323">
            <v>7.5757213342184604E-2</v>
          </cell>
          <cell r="FW323">
            <v>0.11373612621195582</v>
          </cell>
          <cell r="FX323">
            <v>0.12300861998489845</v>
          </cell>
          <cell r="FY323">
            <v>0.10679158440008878</v>
          </cell>
          <cell r="FZ323">
            <v>7.2317240956467049E-2</v>
          </cell>
          <cell r="GA323">
            <v>5.4742914097338599E-2</v>
          </cell>
          <cell r="GB323">
            <v>4.3166435472934063E-2</v>
          </cell>
          <cell r="GC323">
            <v>18359106</v>
          </cell>
          <cell r="GD323">
            <v>17781446</v>
          </cell>
          <cell r="GE323">
            <v>18730318</v>
          </cell>
          <cell r="GF323">
            <v>21269681</v>
          </cell>
          <cell r="GG323">
            <v>20247431</v>
          </cell>
          <cell r="GH323">
            <v>21703156</v>
          </cell>
          <cell r="GI323">
            <v>21923731</v>
          </cell>
          <cell r="GJ323">
            <v>24415312</v>
          </cell>
          <cell r="GK323">
            <v>22117968</v>
          </cell>
          <cell r="GL323">
            <v>23302245</v>
          </cell>
          <cell r="GM323">
            <v>25967917</v>
          </cell>
          <cell r="GN323">
            <v>28105953.34</v>
          </cell>
          <cell r="GO323">
            <v>30948758</v>
          </cell>
          <cell r="GP323">
            <v>32346659.730000004</v>
          </cell>
          <cell r="GQ323">
            <v>0.10945205791310875</v>
          </cell>
          <cell r="GR323">
            <v>0.10844659685898321</v>
          </cell>
          <cell r="GS323">
            <v>0.13850627722195843</v>
          </cell>
          <cell r="GT323">
            <v>0.19199850593786538</v>
          </cell>
          <cell r="GU323">
            <v>0.20000130290515053</v>
          </cell>
          <cell r="GV323">
            <v>0.16644374836965803</v>
          </cell>
          <cell r="GW323">
            <v>0.12750029401058446</v>
          </cell>
          <cell r="GX323">
            <v>6.7873438393373967E-2</v>
          </cell>
          <cell r="GY323">
            <v>4.5044441466339739E-3</v>
          </cell>
          <cell r="GZ323">
            <v>15.048433822198081</v>
          </cell>
          <cell r="HA323">
            <v>14.975148882819147</v>
          </cell>
          <cell r="HB323">
            <v>14.898165662253112</v>
          </cell>
          <cell r="HC323">
            <v>14.296652719665273</v>
          </cell>
          <cell r="HD323">
            <v>13.353875236294895</v>
          </cell>
          <cell r="HE323">
            <v>12.813797958465328</v>
          </cell>
          <cell r="HF323">
            <v>13.148128437111939</v>
          </cell>
          <cell r="HG323">
            <v>12.493916349809886</v>
          </cell>
          <cell r="HH323">
            <v>6579</v>
          </cell>
          <cell r="HI323" t="str">
            <v>Y</v>
          </cell>
        </row>
        <row r="324">
          <cell r="A324">
            <v>319</v>
          </cell>
          <cell r="B324">
            <v>6591</v>
          </cell>
          <cell r="C324" t="str">
            <v>Valley</v>
          </cell>
          <cell r="D324">
            <v>11.003253609275271</v>
          </cell>
          <cell r="E324">
            <v>267</v>
          </cell>
          <cell r="F324">
            <v>5.4</v>
          </cell>
          <cell r="G324">
            <v>1</v>
          </cell>
          <cell r="H324">
            <v>5.0937604368175755</v>
          </cell>
          <cell r="I324">
            <v>100</v>
          </cell>
          <cell r="J324">
            <v>0.36926733142570461</v>
          </cell>
          <cell r="K324">
            <v>186</v>
          </cell>
          <cell r="L324">
            <v>0.1402302992206951</v>
          </cell>
          <cell r="M324">
            <v>308</v>
          </cell>
          <cell r="N324">
            <v>0</v>
          </cell>
          <cell r="O324">
            <v>6</v>
          </cell>
          <cell r="P324">
            <v>1.0666168224443362</v>
          </cell>
          <cell r="Q324">
            <v>64</v>
          </cell>
          <cell r="R324">
            <v>0</v>
          </cell>
          <cell r="S324">
            <v>8</v>
          </cell>
          <cell r="T324">
            <v>12.069870431719607</v>
          </cell>
          <cell r="U324">
            <v>220</v>
          </cell>
          <cell r="V324">
            <v>1.0614699999999999</v>
          </cell>
          <cell r="W324">
            <v>107</v>
          </cell>
          <cell r="X324">
            <v>0</v>
          </cell>
          <cell r="Y324">
            <v>1</v>
          </cell>
          <cell r="Z324">
            <v>0.29060999999999998</v>
          </cell>
          <cell r="AA324">
            <v>209</v>
          </cell>
          <cell r="AB324">
            <v>0.33</v>
          </cell>
          <cell r="AC324">
            <v>1</v>
          </cell>
          <cell r="AD324">
            <v>0.62060999999999999</v>
          </cell>
          <cell r="AE324">
            <v>204</v>
          </cell>
          <cell r="AF324">
            <v>0</v>
          </cell>
          <cell r="AG324">
            <v>19</v>
          </cell>
          <cell r="AH324">
            <v>0</v>
          </cell>
          <cell r="AI324">
            <v>184</v>
          </cell>
          <cell r="AJ324">
            <v>1.68208</v>
          </cell>
          <cell r="AK324">
            <v>252</v>
          </cell>
          <cell r="AL324">
            <v>13.751950000000001</v>
          </cell>
          <cell r="AM324">
            <v>264</v>
          </cell>
          <cell r="AN324">
            <v>1426941</v>
          </cell>
          <cell r="AO324">
            <v>306</v>
          </cell>
          <cell r="AP324">
            <v>103629530</v>
          </cell>
          <cell r="AQ324">
            <v>296</v>
          </cell>
          <cell r="AR324">
            <v>0.05</v>
          </cell>
          <cell r="AS324">
            <v>7.3729150933956086E-2</v>
          </cell>
          <cell r="AT324">
            <v>0.01</v>
          </cell>
          <cell r="AU324">
            <v>6.0000000000000005E-2</v>
          </cell>
          <cell r="AV324">
            <v>84939</v>
          </cell>
          <cell r="AW324">
            <v>254</v>
          </cell>
          <cell r="AX324">
            <v>16988</v>
          </cell>
          <cell r="AY324">
            <v>87</v>
          </cell>
          <cell r="AZ324">
            <v>2013</v>
          </cell>
          <cell r="BA324">
            <v>2016</v>
          </cell>
          <cell r="BB324">
            <v>2952291</v>
          </cell>
          <cell r="BC324">
            <v>200</v>
          </cell>
          <cell r="BD324">
            <v>106581821</v>
          </cell>
          <cell r="BE324">
            <v>298</v>
          </cell>
          <cell r="BF324">
            <v>477.5</v>
          </cell>
          <cell r="BG324">
            <v>244</v>
          </cell>
          <cell r="BH324">
            <v>217025.19371727749</v>
          </cell>
          <cell r="BI324">
            <v>284</v>
          </cell>
          <cell r="BJ324">
            <v>6182.8083769633504</v>
          </cell>
          <cell r="BK324">
            <v>180</v>
          </cell>
          <cell r="BL324">
            <v>223208.00209424083</v>
          </cell>
          <cell r="BM324">
            <v>293</v>
          </cell>
          <cell r="BN324">
            <v>2.7699761294189183E-2</v>
          </cell>
          <cell r="BO324">
            <v>162</v>
          </cell>
          <cell r="BP324">
            <v>559599</v>
          </cell>
          <cell r="BQ324">
            <v>296</v>
          </cell>
          <cell r="BR324">
            <v>527864</v>
          </cell>
          <cell r="BS324">
            <v>267</v>
          </cell>
          <cell r="BT324">
            <v>38267</v>
          </cell>
          <cell r="BU324">
            <v>230</v>
          </cell>
          <cell r="BV324">
            <v>14532</v>
          </cell>
          <cell r="BW324">
            <v>309</v>
          </cell>
          <cell r="BX324">
            <v>0</v>
          </cell>
          <cell r="BY324">
            <v>6</v>
          </cell>
          <cell r="BZ324">
            <v>1140262</v>
          </cell>
          <cell r="CA324">
            <v>311</v>
          </cell>
          <cell r="CB324">
            <v>110533</v>
          </cell>
          <cell r="CC324">
            <v>116</v>
          </cell>
          <cell r="CD324">
            <v>110000</v>
          </cell>
          <cell r="CE324">
            <v>238</v>
          </cell>
          <cell r="CF324">
            <v>0</v>
          </cell>
          <cell r="CG324">
            <v>2</v>
          </cell>
          <cell r="CH324">
            <v>30974</v>
          </cell>
          <cell r="CI324">
            <v>223</v>
          </cell>
          <cell r="CJ324">
            <v>35172</v>
          </cell>
          <cell r="CK324">
            <v>277</v>
          </cell>
          <cell r="CL324">
            <v>66146</v>
          </cell>
          <cell r="CM324">
            <v>268</v>
          </cell>
          <cell r="CN324">
            <v>0</v>
          </cell>
          <cell r="CO324">
            <v>19</v>
          </cell>
          <cell r="CP324">
            <v>0</v>
          </cell>
          <cell r="CQ324">
            <v>185</v>
          </cell>
          <cell r="CR324">
            <v>1426941</v>
          </cell>
          <cell r="CS324">
            <v>306</v>
          </cell>
          <cell r="CT324">
            <v>477.5</v>
          </cell>
          <cell r="CU324">
            <v>244</v>
          </cell>
          <cell r="CV324">
            <v>5791</v>
          </cell>
          <cell r="CW324">
            <v>137</v>
          </cell>
          <cell r="CX324">
            <v>2779267</v>
          </cell>
          <cell r="CY324">
            <v>248</v>
          </cell>
          <cell r="CZ324">
            <v>470.4</v>
          </cell>
          <cell r="DA324">
            <v>248</v>
          </cell>
          <cell r="DB324">
            <v>5906</v>
          </cell>
          <cell r="DC324">
            <v>137</v>
          </cell>
          <cell r="DD324">
            <v>2792855</v>
          </cell>
          <cell r="DE324">
            <v>251</v>
          </cell>
          <cell r="DF324">
            <v>13588</v>
          </cell>
          <cell r="DG324">
            <v>261</v>
          </cell>
          <cell r="DH324">
            <v>14673</v>
          </cell>
          <cell r="DI324">
            <v>207</v>
          </cell>
          <cell r="DJ324" t="str">
            <v>101</v>
          </cell>
          <cell r="DK324">
            <v>592</v>
          </cell>
          <cell r="DL324">
            <v>593.9</v>
          </cell>
          <cell r="DM324">
            <v>604.9</v>
          </cell>
          <cell r="DN324">
            <v>589.1</v>
          </cell>
          <cell r="DO324">
            <v>606.5</v>
          </cell>
          <cell r="DP324">
            <v>617.5</v>
          </cell>
          <cell r="DQ324">
            <v>581.5</v>
          </cell>
          <cell r="DR324">
            <v>220</v>
          </cell>
          <cell r="DS324">
            <v>554.70000000000005</v>
          </cell>
          <cell r="DT324">
            <v>228</v>
          </cell>
          <cell r="DU324">
            <v>563.70000000000005</v>
          </cell>
          <cell r="DV324">
            <v>222</v>
          </cell>
          <cell r="DW324">
            <v>567.70000000000005</v>
          </cell>
          <cell r="DX324">
            <v>219</v>
          </cell>
          <cell r="DY324">
            <v>547.79999999999995</v>
          </cell>
          <cell r="DZ324">
            <v>227</v>
          </cell>
          <cell r="EA324">
            <v>543.4</v>
          </cell>
          <cell r="EB324">
            <v>227</v>
          </cell>
          <cell r="EC324">
            <v>492.3</v>
          </cell>
          <cell r="ED324">
            <v>243</v>
          </cell>
          <cell r="EE324">
            <v>477.5</v>
          </cell>
          <cell r="EF324">
            <v>243</v>
          </cell>
          <cell r="EG324">
            <v>470.4</v>
          </cell>
          <cell r="EH324">
            <v>247</v>
          </cell>
          <cell r="EI324">
            <v>3033.4630102040819</v>
          </cell>
          <cell r="EJ324">
            <v>336</v>
          </cell>
          <cell r="EK324">
            <v>2424.0263605442178</v>
          </cell>
          <cell r="EL324">
            <v>335</v>
          </cell>
          <cell r="EM324">
            <v>203069</v>
          </cell>
          <cell r="EN324">
            <v>343.02195945945948</v>
          </cell>
          <cell r="EO324">
            <v>230553</v>
          </cell>
          <cell r="EP324">
            <v>388.20171746085202</v>
          </cell>
          <cell r="EQ324">
            <v>201356</v>
          </cell>
          <cell r="ER324">
            <v>332.8748553479914</v>
          </cell>
          <cell r="ES324">
            <v>253900</v>
          </cell>
          <cell r="ET324">
            <v>430.99643524019689</v>
          </cell>
          <cell r="EU324">
            <v>312322</v>
          </cell>
          <cell r="EV324">
            <v>514.95795548227534</v>
          </cell>
          <cell r="EW324">
            <v>366328</v>
          </cell>
          <cell r="EX324">
            <v>593.24372469635625</v>
          </cell>
          <cell r="EY324">
            <v>431161</v>
          </cell>
          <cell r="EZ324">
            <v>741.46345657781603</v>
          </cell>
          <cell r="FA324">
            <v>398776</v>
          </cell>
          <cell r="FB324">
            <v>685.77128116938945</v>
          </cell>
          <cell r="FC324">
            <v>354361</v>
          </cell>
          <cell r="FD324">
            <v>638.83360374977462</v>
          </cell>
          <cell r="FE324">
            <v>243947</v>
          </cell>
          <cell r="FF324">
            <v>432.76033351073261</v>
          </cell>
          <cell r="FG324">
            <v>461028</v>
          </cell>
          <cell r="FH324">
            <v>812.09793905231629</v>
          </cell>
          <cell r="FI324">
            <v>524439</v>
          </cell>
          <cell r="FJ324">
            <v>957.35487404162109</v>
          </cell>
          <cell r="FK324">
            <v>922780</v>
          </cell>
          <cell r="FL324">
            <v>1932.523560209424</v>
          </cell>
          <cell r="FM324">
            <v>1169459</v>
          </cell>
          <cell r="FN324">
            <v>2486.0948129251701</v>
          </cell>
          <cell r="FO324">
            <v>6.5737184633473E-2</v>
          </cell>
          <cell r="FP324">
            <v>6.940936723745883E-2</v>
          </cell>
          <cell r="FQ324">
            <v>5.8497109222047948E-2</v>
          </cell>
          <cell r="FR324">
            <v>6.8371179837745683E-2</v>
          </cell>
          <cell r="FS324">
            <v>8.2741033509215189E-2</v>
          </cell>
          <cell r="FT324">
            <v>9.0852206934744925E-2</v>
          </cell>
          <cell r="FU324">
            <v>9.9824642802899807E-2</v>
          </cell>
          <cell r="FV324">
            <v>0.10151316670391755</v>
          </cell>
          <cell r="FW324">
            <v>8.9658440662047631E-2</v>
          </cell>
          <cell r="FX324">
            <v>6.0828140623324679E-2</v>
          </cell>
          <cell r="FY324">
            <v>0.11252549975616888</v>
          </cell>
          <cell r="FZ324">
            <v>0.12352888893834284</v>
          </cell>
          <cell r="GA324">
            <v>0.20169150890506546</v>
          </cell>
          <cell r="GB324">
            <v>0.26568171861764289</v>
          </cell>
          <cell r="GC324">
            <v>2886035</v>
          </cell>
          <cell r="GD324">
            <v>3091088</v>
          </cell>
          <cell r="GE324">
            <v>3240797</v>
          </cell>
          <cell r="GF324">
            <v>3459653</v>
          </cell>
          <cell r="GG324">
            <v>3462371</v>
          </cell>
          <cell r="GH324">
            <v>3665803</v>
          </cell>
          <cell r="GI324">
            <v>3888023</v>
          </cell>
          <cell r="GJ324">
            <v>3928318</v>
          </cell>
          <cell r="GK324">
            <v>3952344</v>
          </cell>
          <cell r="GL324">
            <v>4010430</v>
          </cell>
          <cell r="GM324">
            <v>4097098</v>
          </cell>
          <cell r="GN324">
            <v>4245476.54</v>
          </cell>
          <cell r="GO324">
            <v>4176864</v>
          </cell>
          <cell r="GP324">
            <v>4401729.28</v>
          </cell>
          <cell r="GQ324">
            <v>0.12647036456871238</v>
          </cell>
          <cell r="GR324">
            <v>0.10614524532421078</v>
          </cell>
          <cell r="GS324">
            <v>0.12052372045570481</v>
          </cell>
          <cell r="GT324">
            <v>9.2717629645872157E-2</v>
          </cell>
          <cell r="GU324">
            <v>8.8287699755758522E-2</v>
          </cell>
          <cell r="GV324">
            <v>9.1968908890050174E-2</v>
          </cell>
          <cell r="GW324">
            <v>0.10158835237820768</v>
          </cell>
          <cell r="GX324">
            <v>0.19129920032600337</v>
          </cell>
          <cell r="GY324">
            <v>0.23041222496481853</v>
          </cell>
          <cell r="GZ324">
            <v>12.905982905982908</v>
          </cell>
          <cell r="HA324">
            <v>13.869118700740389</v>
          </cell>
          <cell r="HB324">
            <v>13.357647058823531</v>
          </cell>
          <cell r="HC324">
            <v>12.703448275862069</v>
          </cell>
          <cell r="HD324">
            <v>12.794220461430903</v>
          </cell>
          <cell r="HE324">
            <v>12.90478615071283</v>
          </cell>
          <cell r="HF324">
            <v>13.458423326133909</v>
          </cell>
          <cell r="HG324">
            <v>11.9375</v>
          </cell>
          <cell r="HH324">
            <v>6591</v>
          </cell>
          <cell r="HI324" t="str">
            <v>Y</v>
          </cell>
        </row>
        <row r="325">
          <cell r="A325">
            <v>320</v>
          </cell>
          <cell r="B325">
            <v>6592</v>
          </cell>
          <cell r="C325" t="str">
            <v>Van Buren</v>
          </cell>
          <cell r="D325">
            <v>13.144565219175295</v>
          </cell>
          <cell r="E325">
            <v>112</v>
          </cell>
          <cell r="F325">
            <v>5.4</v>
          </cell>
          <cell r="G325">
            <v>1</v>
          </cell>
          <cell r="H325">
            <v>4.7238648578806428</v>
          </cell>
          <cell r="I325">
            <v>145</v>
          </cell>
          <cell r="J325">
            <v>4.1497612825582314E-2</v>
          </cell>
          <cell r="K325">
            <v>271</v>
          </cell>
          <cell r="L325">
            <v>2.9792046800770491</v>
          </cell>
          <cell r="M325">
            <v>54</v>
          </cell>
          <cell r="N325">
            <v>0</v>
          </cell>
          <cell r="O325">
            <v>6</v>
          </cell>
          <cell r="P325">
            <v>0.21013143118950722</v>
          </cell>
          <cell r="Q325">
            <v>209</v>
          </cell>
          <cell r="R325">
            <v>0</v>
          </cell>
          <cell r="S325">
            <v>8</v>
          </cell>
          <cell r="T325">
            <v>13.354696650364803</v>
          </cell>
          <cell r="U325">
            <v>135</v>
          </cell>
          <cell r="V325">
            <v>0.54166999999999998</v>
          </cell>
          <cell r="W325">
            <v>284</v>
          </cell>
          <cell r="X325">
            <v>0</v>
          </cell>
          <cell r="Y325">
            <v>1</v>
          </cell>
          <cell r="Z325">
            <v>0.67</v>
          </cell>
          <cell r="AA325">
            <v>81</v>
          </cell>
          <cell r="AB325">
            <v>0</v>
          </cell>
          <cell r="AC325">
            <v>329</v>
          </cell>
          <cell r="AD325">
            <v>0.67</v>
          </cell>
          <cell r="AE325">
            <v>191</v>
          </cell>
          <cell r="AF325">
            <v>0</v>
          </cell>
          <cell r="AG325">
            <v>19</v>
          </cell>
          <cell r="AH325">
            <v>0</v>
          </cell>
          <cell r="AI325">
            <v>184</v>
          </cell>
          <cell r="AJ325">
            <v>1.21167</v>
          </cell>
          <cell r="AK325">
            <v>307</v>
          </cell>
          <cell r="AL325">
            <v>14.566369999999999</v>
          </cell>
          <cell r="AM325">
            <v>208</v>
          </cell>
          <cell r="AN325">
            <v>2691183</v>
          </cell>
          <cell r="AO325">
            <v>184</v>
          </cell>
          <cell r="AP325">
            <v>184613029</v>
          </cell>
          <cell r="AQ325">
            <v>242</v>
          </cell>
          <cell r="AR325">
            <v>0.1</v>
          </cell>
          <cell r="AS325">
            <v>7.674409304929504E-2</v>
          </cell>
          <cell r="AT325">
            <v>0</v>
          </cell>
          <cell r="AU325">
            <v>0.1</v>
          </cell>
          <cell r="AV325">
            <v>278722</v>
          </cell>
          <cell r="AW325">
            <v>83</v>
          </cell>
          <cell r="AX325">
            <v>0</v>
          </cell>
          <cell r="AY325">
            <v>89</v>
          </cell>
          <cell r="AZ325">
            <v>2016</v>
          </cell>
          <cell r="BA325">
            <v>2012</v>
          </cell>
          <cell r="BB325">
            <v>3046382</v>
          </cell>
          <cell r="BC325">
            <v>199</v>
          </cell>
          <cell r="BD325">
            <v>187659411</v>
          </cell>
          <cell r="BE325">
            <v>246</v>
          </cell>
          <cell r="BF325">
            <v>736.3</v>
          </cell>
          <cell r="BG325">
            <v>148</v>
          </cell>
          <cell r="BH325">
            <v>250730.71981529269</v>
          </cell>
          <cell r="BI325">
            <v>233</v>
          </cell>
          <cell r="BJ325">
            <v>4137.4195300828469</v>
          </cell>
          <cell r="BK325">
            <v>200</v>
          </cell>
          <cell r="BL325">
            <v>254868.13934537553</v>
          </cell>
          <cell r="BM325">
            <v>246</v>
          </cell>
          <cell r="BN325">
            <v>1.6233569016157683E-2</v>
          </cell>
          <cell r="BO325">
            <v>201</v>
          </cell>
          <cell r="BP325">
            <v>996910</v>
          </cell>
          <cell r="BQ325">
            <v>185</v>
          </cell>
          <cell r="BR325">
            <v>872087</v>
          </cell>
          <cell r="BS325">
            <v>162</v>
          </cell>
          <cell r="BT325">
            <v>7661</v>
          </cell>
          <cell r="BU325">
            <v>269</v>
          </cell>
          <cell r="BV325">
            <v>550000</v>
          </cell>
          <cell r="BW325">
            <v>81</v>
          </cell>
          <cell r="BX325">
            <v>0</v>
          </cell>
          <cell r="BY325">
            <v>6</v>
          </cell>
          <cell r="BZ325">
            <v>2426658</v>
          </cell>
          <cell r="CA325">
            <v>161</v>
          </cell>
          <cell r="CB325">
            <v>38793</v>
          </cell>
          <cell r="CC325">
            <v>204</v>
          </cell>
          <cell r="CD325">
            <v>100000</v>
          </cell>
          <cell r="CE325">
            <v>248</v>
          </cell>
          <cell r="CF325">
            <v>0</v>
          </cell>
          <cell r="CG325">
            <v>2</v>
          </cell>
          <cell r="CH325">
            <v>125732</v>
          </cell>
          <cell r="CI325">
            <v>122</v>
          </cell>
          <cell r="CJ325">
            <v>0</v>
          </cell>
          <cell r="CK325">
            <v>329</v>
          </cell>
          <cell r="CL325">
            <v>125732</v>
          </cell>
          <cell r="CM325">
            <v>187</v>
          </cell>
          <cell r="CN325">
            <v>0</v>
          </cell>
          <cell r="CO325">
            <v>19</v>
          </cell>
          <cell r="CP325">
            <v>0</v>
          </cell>
          <cell r="CQ325">
            <v>185</v>
          </cell>
          <cell r="CR325">
            <v>2691183</v>
          </cell>
          <cell r="CS325">
            <v>184</v>
          </cell>
          <cell r="CT325">
            <v>736.3</v>
          </cell>
          <cell r="CU325">
            <v>148</v>
          </cell>
          <cell r="CV325">
            <v>5769</v>
          </cell>
          <cell r="CW325">
            <v>181</v>
          </cell>
          <cell r="CX325">
            <v>4247715</v>
          </cell>
          <cell r="CY325">
            <v>149</v>
          </cell>
          <cell r="CZ325">
            <v>731</v>
          </cell>
          <cell r="DA325">
            <v>146</v>
          </cell>
          <cell r="DB325">
            <v>5884</v>
          </cell>
          <cell r="DC325">
            <v>182</v>
          </cell>
          <cell r="DD325">
            <v>4301204</v>
          </cell>
          <cell r="DE325">
            <v>148</v>
          </cell>
          <cell r="DF325">
            <v>53489</v>
          </cell>
          <cell r="DG325">
            <v>162</v>
          </cell>
          <cell r="DH325">
            <v>0</v>
          </cell>
          <cell r="DI325">
            <v>223</v>
          </cell>
          <cell r="DJ325" t="str">
            <v>No Guar</v>
          </cell>
          <cell r="DK325">
            <v>702</v>
          </cell>
          <cell r="DL325">
            <v>683.8</v>
          </cell>
          <cell r="DM325">
            <v>696.6</v>
          </cell>
          <cell r="DN325">
            <v>690.4</v>
          </cell>
          <cell r="DO325">
            <v>677.1</v>
          </cell>
          <cell r="DP325">
            <v>684.3</v>
          </cell>
          <cell r="DQ325">
            <v>667.5</v>
          </cell>
          <cell r="DR325">
            <v>197</v>
          </cell>
          <cell r="DS325">
            <v>686.2</v>
          </cell>
          <cell r="DT325">
            <v>184</v>
          </cell>
          <cell r="DU325">
            <v>651.1</v>
          </cell>
          <cell r="DV325">
            <v>193</v>
          </cell>
          <cell r="DW325">
            <v>842.2</v>
          </cell>
          <cell r="DX325">
            <v>134</v>
          </cell>
          <cell r="DY325">
            <v>770.9</v>
          </cell>
          <cell r="DZ325">
            <v>148</v>
          </cell>
          <cell r="EA325">
            <v>763.6</v>
          </cell>
          <cell r="EB325">
            <v>147</v>
          </cell>
          <cell r="EC325">
            <v>743.3</v>
          </cell>
          <cell r="ED325">
            <v>147</v>
          </cell>
          <cell r="EE325">
            <v>736.3</v>
          </cell>
          <cell r="EF325">
            <v>148</v>
          </cell>
          <cell r="EG325">
            <v>731</v>
          </cell>
          <cell r="EH325">
            <v>146</v>
          </cell>
          <cell r="EI325">
            <v>3681.5088919288646</v>
          </cell>
          <cell r="EJ325">
            <v>269</v>
          </cell>
          <cell r="EK325">
            <v>3319.6415868673053</v>
          </cell>
          <cell r="EL325">
            <v>196</v>
          </cell>
          <cell r="EM325">
            <v>902668</v>
          </cell>
          <cell r="EN325">
            <v>1285.851851851852</v>
          </cell>
          <cell r="EO325">
            <v>960161</v>
          </cell>
          <cell r="EP325">
            <v>1404.154723603393</v>
          </cell>
          <cell r="EQ325">
            <v>973410</v>
          </cell>
          <cell r="ER325">
            <v>1397.3729543496986</v>
          </cell>
          <cell r="ES325">
            <v>1024892</v>
          </cell>
          <cell r="ET325">
            <v>1484.4901506373117</v>
          </cell>
          <cell r="EU325">
            <v>925280</v>
          </cell>
          <cell r="EV325">
            <v>1366.5337468616156</v>
          </cell>
          <cell r="EW325">
            <v>837349</v>
          </cell>
          <cell r="EX325">
            <v>1223.6577524477568</v>
          </cell>
          <cell r="EY325">
            <v>1055960</v>
          </cell>
          <cell r="EZ325">
            <v>1581.9625468164793</v>
          </cell>
          <cell r="FA325">
            <v>1344378</v>
          </cell>
          <cell r="FB325">
            <v>2014.0494382022473</v>
          </cell>
          <cell r="FC325">
            <v>1354801</v>
          </cell>
          <cell r="FD325">
            <v>1974.3529583211891</v>
          </cell>
          <cell r="FE325">
            <v>2098862</v>
          </cell>
          <cell r="FF325">
            <v>3223.5632007372137</v>
          </cell>
          <cell r="FG325">
            <v>2779517</v>
          </cell>
          <cell r="FH325">
            <v>3300.3051531702681</v>
          </cell>
          <cell r="FI325">
            <v>2417796</v>
          </cell>
          <cell r="FJ325">
            <v>3136.3289661434687</v>
          </cell>
          <cell r="FK325">
            <v>2120060</v>
          </cell>
          <cell r="FL325">
            <v>2879.342659242157</v>
          </cell>
          <cell r="FM325">
            <v>1346649</v>
          </cell>
          <cell r="FN325">
            <v>1842.2010943912449</v>
          </cell>
          <cell r="FO325">
            <v>0.19402226036745812</v>
          </cell>
          <cell r="FP325">
            <v>0.20216482218690077</v>
          </cell>
          <cell r="FQ325">
            <v>0.20124275531456107</v>
          </cell>
          <cell r="FR325">
            <v>0.20098010185372206</v>
          </cell>
          <cell r="FS325">
            <v>0.16826778816095136</v>
          </cell>
          <cell r="FT325">
            <v>0.15309984824383377</v>
          </cell>
          <cell r="FU325">
            <v>0.18275398184263489</v>
          </cell>
          <cell r="FV325">
            <v>0.25637139295432437</v>
          </cell>
          <cell r="FW325">
            <v>0.21998747429787302</v>
          </cell>
          <cell r="FX325">
            <v>0.29402662243602856</v>
          </cell>
          <cell r="FY325">
            <v>0.35188743823333962</v>
          </cell>
          <cell r="FZ325">
            <v>0.28336743835294731</v>
          </cell>
          <cell r="GA325">
            <v>0.25639205395787379</v>
          </cell>
          <cell r="GB325">
            <v>0.15787058806345936</v>
          </cell>
          <cell r="GC325">
            <v>3749726</v>
          </cell>
          <cell r="GD325">
            <v>3789236</v>
          </cell>
          <cell r="GE325">
            <v>3863584</v>
          </cell>
          <cell r="GF325">
            <v>4074578</v>
          </cell>
          <cell r="GG325">
            <v>4573574</v>
          </cell>
          <cell r="GH325">
            <v>4631951</v>
          </cell>
          <cell r="GI325">
            <v>4722081</v>
          </cell>
          <cell r="GJ325">
            <v>5243869</v>
          </cell>
          <cell r="GK325">
            <v>6158537</v>
          </cell>
          <cell r="GL325">
            <v>7138340</v>
          </cell>
          <cell r="GM325">
            <v>7898881</v>
          </cell>
          <cell r="GN325">
            <v>8532370.5999999996</v>
          </cell>
          <cell r="GO325">
            <v>8566557</v>
          </cell>
          <cell r="GP325">
            <v>8530081.6099999994</v>
          </cell>
          <cell r="GQ325">
            <v>0.14415351614681768</v>
          </cell>
          <cell r="GR325">
            <v>0.16789790137265742</v>
          </cell>
          <cell r="GS325">
            <v>0.20902058761630646</v>
          </cell>
          <cell r="GT325">
            <v>0.20378388602249978</v>
          </cell>
          <cell r="GU325">
            <v>0.21925472089502421</v>
          </cell>
          <cell r="GV325">
            <v>0.21847116055279245</v>
          </cell>
          <cell r="GW325">
            <v>0.1749510204320131</v>
          </cell>
          <cell r="GX325">
            <v>0.16624118547037897</v>
          </cell>
          <cell r="GY325">
            <v>7.9124737218372349E-2</v>
          </cell>
          <cell r="GZ325">
            <v>14.972386587771203</v>
          </cell>
          <cell r="HA325">
            <v>14.452163556967051</v>
          </cell>
          <cell r="HB325">
            <v>13.397943704702511</v>
          </cell>
          <cell r="HC325">
            <v>12.450319973054899</v>
          </cell>
          <cell r="HD325">
            <v>10.743639921722114</v>
          </cell>
          <cell r="HE325">
            <v>11.901727318463861</v>
          </cell>
          <cell r="HF325">
            <v>12.350829201572918</v>
          </cell>
          <cell r="HG325">
            <v>11.327692307692306</v>
          </cell>
          <cell r="HH325">
            <v>6592</v>
          </cell>
          <cell r="HI325" t="str">
            <v>Y</v>
          </cell>
        </row>
        <row r="326">
          <cell r="A326">
            <v>321</v>
          </cell>
          <cell r="B326">
            <v>6615</v>
          </cell>
          <cell r="C326" t="str">
            <v>Van Meter</v>
          </cell>
          <cell r="D326">
            <v>12.87475700885005</v>
          </cell>
          <cell r="E326">
            <v>130</v>
          </cell>
          <cell r="F326">
            <v>5.4</v>
          </cell>
          <cell r="G326">
            <v>1</v>
          </cell>
          <cell r="H326">
            <v>4.0455819358843694</v>
          </cell>
          <cell r="I326">
            <v>240</v>
          </cell>
          <cell r="J326">
            <v>1.3544314015710321</v>
          </cell>
          <cell r="K326">
            <v>35</v>
          </cell>
          <cell r="L326">
            <v>2.0747426469519898</v>
          </cell>
          <cell r="M326">
            <v>133</v>
          </cell>
          <cell r="N326">
            <v>0</v>
          </cell>
          <cell r="O326">
            <v>6</v>
          </cell>
          <cell r="P326">
            <v>0.22848026443229155</v>
          </cell>
          <cell r="Q326">
            <v>204</v>
          </cell>
          <cell r="R326">
            <v>0</v>
          </cell>
          <cell r="S326">
            <v>8</v>
          </cell>
          <cell r="T326">
            <v>13.103237273282343</v>
          </cell>
          <cell r="U326">
            <v>149</v>
          </cell>
          <cell r="V326">
            <v>1.1389499999999999</v>
          </cell>
          <cell r="W326">
            <v>91</v>
          </cell>
          <cell r="X326">
            <v>0</v>
          </cell>
          <cell r="Y326">
            <v>1</v>
          </cell>
          <cell r="Z326">
            <v>1.34</v>
          </cell>
          <cell r="AA326">
            <v>2</v>
          </cell>
          <cell r="AB326">
            <v>0.33</v>
          </cell>
          <cell r="AC326">
            <v>1</v>
          </cell>
          <cell r="AD326">
            <v>1.6700000000000002</v>
          </cell>
          <cell r="AE326">
            <v>2</v>
          </cell>
          <cell r="AF326">
            <v>0</v>
          </cell>
          <cell r="AG326">
            <v>19</v>
          </cell>
          <cell r="AH326">
            <v>2.3187500000000001</v>
          </cell>
          <cell r="AI326">
            <v>38</v>
          </cell>
          <cell r="AJ326">
            <v>5.1277000000000008</v>
          </cell>
          <cell r="AK326">
            <v>20</v>
          </cell>
          <cell r="AL326">
            <v>18.23094</v>
          </cell>
          <cell r="AM326">
            <v>41</v>
          </cell>
          <cell r="AN326">
            <v>2977459</v>
          </cell>
          <cell r="AO326">
            <v>161</v>
          </cell>
          <cell r="AP326">
            <v>162429784</v>
          </cell>
          <cell r="AQ326">
            <v>212</v>
          </cell>
          <cell r="AR326">
            <v>0.05</v>
          </cell>
          <cell r="AS326">
            <v>7.8734104712746944E-2</v>
          </cell>
          <cell r="AT326">
            <v>0</v>
          </cell>
          <cell r="AU326">
            <v>0.05</v>
          </cell>
          <cell r="AV326">
            <v>226085</v>
          </cell>
          <cell r="AW326">
            <v>119</v>
          </cell>
          <cell r="AX326">
            <v>0</v>
          </cell>
          <cell r="AY326">
            <v>89</v>
          </cell>
          <cell r="AZ326">
            <v>2018</v>
          </cell>
          <cell r="BA326">
            <v>2011</v>
          </cell>
          <cell r="BB326">
            <v>4064558</v>
          </cell>
          <cell r="BC326">
            <v>180</v>
          </cell>
          <cell r="BD326">
            <v>166494342</v>
          </cell>
          <cell r="BE326">
            <v>214</v>
          </cell>
          <cell r="BF326">
            <v>584.70000000000005</v>
          </cell>
          <cell r="BG326">
            <v>202</v>
          </cell>
          <cell r="BH326">
            <v>277800.21207456815</v>
          </cell>
          <cell r="BI326">
            <v>179</v>
          </cell>
          <cell r="BJ326">
            <v>6951.527278946468</v>
          </cell>
          <cell r="BK326">
            <v>163</v>
          </cell>
          <cell r="BL326">
            <v>284751.73935351463</v>
          </cell>
          <cell r="BM326">
            <v>187</v>
          </cell>
          <cell r="BN326">
            <v>2.4412589347931116E-2</v>
          </cell>
          <cell r="BO326">
            <v>175</v>
          </cell>
          <cell r="BP326">
            <v>877121</v>
          </cell>
          <cell r="BQ326">
            <v>215</v>
          </cell>
          <cell r="BR326">
            <v>657123</v>
          </cell>
          <cell r="BS326">
            <v>223</v>
          </cell>
          <cell r="BT326">
            <v>220000</v>
          </cell>
          <cell r="BU326">
            <v>69</v>
          </cell>
          <cell r="BV326">
            <v>337000</v>
          </cell>
          <cell r="BW326">
            <v>179</v>
          </cell>
          <cell r="BX326">
            <v>0</v>
          </cell>
          <cell r="BY326">
            <v>6</v>
          </cell>
          <cell r="BZ326">
            <v>2091244</v>
          </cell>
          <cell r="CA326">
            <v>190</v>
          </cell>
          <cell r="CB326">
            <v>37112</v>
          </cell>
          <cell r="CC326">
            <v>210</v>
          </cell>
          <cell r="CD326">
            <v>185000</v>
          </cell>
          <cell r="CE326">
            <v>151</v>
          </cell>
          <cell r="CF326">
            <v>0</v>
          </cell>
          <cell r="CG326">
            <v>2</v>
          </cell>
          <cell r="CH326">
            <v>223102</v>
          </cell>
          <cell r="CI326">
            <v>74</v>
          </cell>
          <cell r="CJ326">
            <v>54943</v>
          </cell>
          <cell r="CK326">
            <v>199</v>
          </cell>
          <cell r="CL326">
            <v>278045</v>
          </cell>
          <cell r="CM326">
            <v>86</v>
          </cell>
          <cell r="CN326">
            <v>0</v>
          </cell>
          <cell r="CO326">
            <v>19</v>
          </cell>
          <cell r="CP326">
            <v>386058</v>
          </cell>
          <cell r="CQ326">
            <v>70</v>
          </cell>
          <cell r="CR326">
            <v>2977459</v>
          </cell>
          <cell r="CS326">
            <v>161</v>
          </cell>
          <cell r="CT326">
            <v>584.70000000000005</v>
          </cell>
          <cell r="CU326">
            <v>202</v>
          </cell>
          <cell r="CV326">
            <v>5768</v>
          </cell>
          <cell r="CW326">
            <v>184</v>
          </cell>
          <cell r="CX326">
            <v>3372550</v>
          </cell>
          <cell r="CY326">
            <v>207</v>
          </cell>
          <cell r="CZ326">
            <v>588.20000000000005</v>
          </cell>
          <cell r="DA326">
            <v>200</v>
          </cell>
          <cell r="DB326">
            <v>5883</v>
          </cell>
          <cell r="DC326">
            <v>185</v>
          </cell>
          <cell r="DD326">
            <v>3460381</v>
          </cell>
          <cell r="DE326">
            <v>203</v>
          </cell>
          <cell r="DF326">
            <v>87831</v>
          </cell>
          <cell r="DG326">
            <v>121</v>
          </cell>
          <cell r="DH326">
            <v>0</v>
          </cell>
          <cell r="DI326">
            <v>223</v>
          </cell>
          <cell r="DJ326" t="str">
            <v>No Guar</v>
          </cell>
          <cell r="DK326">
            <v>491.3</v>
          </cell>
          <cell r="DL326">
            <v>499.6</v>
          </cell>
          <cell r="DM326">
            <v>504</v>
          </cell>
          <cell r="DN326">
            <v>520.1</v>
          </cell>
          <cell r="DO326">
            <v>522.29999999999995</v>
          </cell>
          <cell r="DP326">
            <v>520.20000000000005</v>
          </cell>
          <cell r="DQ326">
            <v>542.1</v>
          </cell>
          <cell r="DR326">
            <v>236</v>
          </cell>
          <cell r="DS326">
            <v>533.20000000000005</v>
          </cell>
          <cell r="DT326">
            <v>235</v>
          </cell>
          <cell r="DU326">
            <v>512.5</v>
          </cell>
          <cell r="DV326">
            <v>241</v>
          </cell>
          <cell r="DW326">
            <v>546.9</v>
          </cell>
          <cell r="DX326">
            <v>230</v>
          </cell>
          <cell r="DY326">
            <v>562.70000000000005</v>
          </cell>
          <cell r="DZ326">
            <v>221</v>
          </cell>
          <cell r="EA326">
            <v>558.29999999999995</v>
          </cell>
          <cell r="EB326">
            <v>222</v>
          </cell>
          <cell r="EC326">
            <v>597.79999999999995</v>
          </cell>
          <cell r="ED326">
            <v>203</v>
          </cell>
          <cell r="EE326">
            <v>584.70000000000005</v>
          </cell>
          <cell r="EF326">
            <v>202</v>
          </cell>
          <cell r="EG326">
            <v>588.20000000000005</v>
          </cell>
          <cell r="EH326">
            <v>200</v>
          </cell>
          <cell r="EI326">
            <v>5061.9840190411423</v>
          </cell>
          <cell r="EJ326">
            <v>92</v>
          </cell>
          <cell r="EK326">
            <v>3555.3281196871808</v>
          </cell>
          <cell r="EL326">
            <v>141</v>
          </cell>
          <cell r="EM326">
            <v>23699</v>
          </cell>
          <cell r="EN326">
            <v>48.237329533889678</v>
          </cell>
          <cell r="EO326">
            <v>441837</v>
          </cell>
          <cell r="EP326">
            <v>884.38150520416332</v>
          </cell>
          <cell r="EQ326">
            <v>330177</v>
          </cell>
          <cell r="ER326">
            <v>655.11309523809518</v>
          </cell>
          <cell r="ES326">
            <v>368713</v>
          </cell>
          <cell r="ET326">
            <v>708.92712939819262</v>
          </cell>
          <cell r="EU326">
            <v>467271</v>
          </cell>
          <cell r="EV326">
            <v>894.64101091326836</v>
          </cell>
          <cell r="EW326">
            <v>536263</v>
          </cell>
          <cell r="EX326">
            <v>1030.8785082660515</v>
          </cell>
          <cell r="EY326">
            <v>609150</v>
          </cell>
          <cell r="EZ326">
            <v>1123.6856668511343</v>
          </cell>
          <cell r="FA326">
            <v>668618</v>
          </cell>
          <cell r="FB326">
            <v>1233.3849843202361</v>
          </cell>
          <cell r="FC326">
            <v>761752</v>
          </cell>
          <cell r="FD326">
            <v>1428.6421605401349</v>
          </cell>
          <cell r="FE326">
            <v>764299</v>
          </cell>
          <cell r="FF326">
            <v>1491.3151219512195</v>
          </cell>
          <cell r="FG326">
            <v>684833</v>
          </cell>
          <cell r="FH326">
            <v>1252.2088133113916</v>
          </cell>
          <cell r="FI326">
            <v>707145</v>
          </cell>
          <cell r="FJ326">
            <v>1256.6998400568687</v>
          </cell>
          <cell r="FK326">
            <v>692370</v>
          </cell>
          <cell r="FL326">
            <v>1184.1457157516675</v>
          </cell>
          <cell r="FM326">
            <v>680026</v>
          </cell>
          <cell r="FN326">
            <v>1156.1135668140087</v>
          </cell>
          <cell r="FO326">
            <v>1.0124100220005554E-2</v>
          </cell>
          <cell r="FP326">
            <v>0.14807549810430304</v>
          </cell>
          <cell r="FQ326">
            <v>0.101064650375208</v>
          </cell>
          <cell r="FR326">
            <v>0.10689982589888218</v>
          </cell>
          <cell r="FS326">
            <v>0.12764299265317494</v>
          </cell>
          <cell r="FT326">
            <v>0.13721676140470734</v>
          </cell>
          <cell r="FU326">
            <v>0.14640614552504083</v>
          </cell>
          <cell r="FV326">
            <v>0.18222823758477499</v>
          </cell>
          <cell r="FW326">
            <v>0.20484450950927802</v>
          </cell>
          <cell r="FX326">
            <v>0.19013273735278563</v>
          </cell>
          <cell r="FY326">
            <v>0.14447365328795683</v>
          </cell>
          <cell r="FZ326">
            <v>0.15579040926001386</v>
          </cell>
          <cell r="GA326">
            <v>0.13761662092829255</v>
          </cell>
          <cell r="GB326">
            <v>0.12433809272943502</v>
          </cell>
          <cell r="GC326">
            <v>2317151</v>
          </cell>
          <cell r="GD326">
            <v>2542026</v>
          </cell>
          <cell r="GE326">
            <v>2936811</v>
          </cell>
          <cell r="GF326">
            <v>3080432</v>
          </cell>
          <cell r="GG326">
            <v>3193494</v>
          </cell>
          <cell r="GH326">
            <v>3371882</v>
          </cell>
          <cell r="GI326">
            <v>3551536</v>
          </cell>
          <cell r="GJ326">
            <v>3669124</v>
          </cell>
          <cell r="GK326">
            <v>3718684</v>
          </cell>
          <cell r="GL326">
            <v>4019818</v>
          </cell>
          <cell r="GM326">
            <v>4740193</v>
          </cell>
          <cell r="GN326">
            <v>4539079.16</v>
          </cell>
          <cell r="GO326">
            <v>5045926</v>
          </cell>
          <cell r="GP326">
            <v>5469168.6600000011</v>
          </cell>
          <cell r="GQ326">
            <v>0.23693017525215124</v>
          </cell>
          <cell r="GR326">
            <v>0.20251073222918894</v>
          </cell>
          <cell r="GS326">
            <v>0.18483313863506992</v>
          </cell>
          <cell r="GT326">
            <v>0.19534256738953804</v>
          </cell>
          <cell r="GU326">
            <v>0.12585154179738611</v>
          </cell>
          <cell r="GV326">
            <v>8.1724211415364831E-2</v>
          </cell>
          <cell r="GW326">
            <v>0.11346976775613003</v>
          </cell>
          <cell r="GX326">
            <v>6.1214741479751998E-2</v>
          </cell>
          <cell r="GY326">
            <v>4.6246604814362206E-2</v>
          </cell>
          <cell r="GZ326">
            <v>12.390361445783133</v>
          </cell>
          <cell r="HA326">
            <v>12.011904761904763</v>
          </cell>
          <cell r="HB326">
            <v>12.439534883720929</v>
          </cell>
          <cell r="HC326">
            <v>12.406521739130437</v>
          </cell>
          <cell r="HD326">
            <v>12.152083333333332</v>
          </cell>
          <cell r="HE326">
            <v>12.464646464646465</v>
          </cell>
          <cell r="HF326">
            <v>11.994000000000002</v>
          </cell>
          <cell r="HG326">
            <v>12.18125</v>
          </cell>
          <cell r="HH326">
            <v>6615</v>
          </cell>
          <cell r="HI326" t="str">
            <v>Y</v>
          </cell>
        </row>
        <row r="327">
          <cell r="A327">
            <v>322</v>
          </cell>
          <cell r="B327">
            <v>6633</v>
          </cell>
          <cell r="C327" t="str">
            <v>Ventura</v>
          </cell>
          <cell r="D327">
            <v>8.9308351706389448</v>
          </cell>
          <cell r="E327">
            <v>340</v>
          </cell>
          <cell r="F327">
            <v>5.4</v>
          </cell>
          <cell r="G327">
            <v>1</v>
          </cell>
          <cell r="H327">
            <v>1.9152460818693346</v>
          </cell>
          <cell r="I327">
            <v>357</v>
          </cell>
          <cell r="J327">
            <v>0</v>
          </cell>
          <cell r="K327">
            <v>272</v>
          </cell>
          <cell r="L327">
            <v>1.3526895512821246</v>
          </cell>
          <cell r="M327">
            <v>221</v>
          </cell>
          <cell r="N327">
            <v>0.26290000000000002</v>
          </cell>
          <cell r="O327">
            <v>5</v>
          </cell>
          <cell r="P327">
            <v>0.34672589474980514</v>
          </cell>
          <cell r="Q327">
            <v>171</v>
          </cell>
          <cell r="R327">
            <v>0</v>
          </cell>
          <cell r="S327">
            <v>8</v>
          </cell>
          <cell r="T327">
            <v>9.2775610653887508</v>
          </cell>
          <cell r="U327">
            <v>344</v>
          </cell>
          <cell r="V327">
            <v>0.58616999999999997</v>
          </cell>
          <cell r="W327">
            <v>272</v>
          </cell>
          <cell r="X327">
            <v>0</v>
          </cell>
          <cell r="Y327">
            <v>1</v>
          </cell>
          <cell r="Z327">
            <v>0.37457000000000001</v>
          </cell>
          <cell r="AA327">
            <v>195</v>
          </cell>
          <cell r="AB327">
            <v>0.33</v>
          </cell>
          <cell r="AC327">
            <v>1</v>
          </cell>
          <cell r="AD327">
            <v>0.70457000000000003</v>
          </cell>
          <cell r="AE327">
            <v>185</v>
          </cell>
          <cell r="AF327">
            <v>0</v>
          </cell>
          <cell r="AG327">
            <v>19</v>
          </cell>
          <cell r="AH327">
            <v>0</v>
          </cell>
          <cell r="AI327">
            <v>184</v>
          </cell>
          <cell r="AJ327">
            <v>1.29074</v>
          </cell>
          <cell r="AK327">
            <v>295</v>
          </cell>
          <cell r="AL327">
            <v>10.568300000000001</v>
          </cell>
          <cell r="AM327">
            <v>355</v>
          </cell>
          <cell r="AN327">
            <v>2343847</v>
          </cell>
          <cell r="AO327">
            <v>219</v>
          </cell>
          <cell r="AP327">
            <v>221780378</v>
          </cell>
          <cell r="AQ327">
            <v>134</v>
          </cell>
          <cell r="AR327">
            <v>0.06</v>
          </cell>
          <cell r="AS327">
            <v>9.7389758735017845E-2</v>
          </cell>
          <cell r="AT327">
            <v>0.05</v>
          </cell>
          <cell r="AU327">
            <v>0.11</v>
          </cell>
          <cell r="AV327">
            <v>78628</v>
          </cell>
          <cell r="AW327">
            <v>261</v>
          </cell>
          <cell r="AX327">
            <v>65524</v>
          </cell>
          <cell r="AY327">
            <v>58</v>
          </cell>
          <cell r="AZ327">
            <v>2017</v>
          </cell>
          <cell r="BA327">
            <v>2014</v>
          </cell>
          <cell r="BB327">
            <v>9260</v>
          </cell>
          <cell r="BC327">
            <v>264</v>
          </cell>
          <cell r="BD327">
            <v>221789638</v>
          </cell>
          <cell r="BE327">
            <v>149</v>
          </cell>
          <cell r="BF327">
            <v>283.8</v>
          </cell>
          <cell r="BG327">
            <v>315</v>
          </cell>
          <cell r="BH327">
            <v>781467.1529245947</v>
          </cell>
          <cell r="BI327">
            <v>4</v>
          </cell>
          <cell r="BJ327">
            <v>32.628611698379139</v>
          </cell>
          <cell r="BK327">
            <v>264</v>
          </cell>
          <cell r="BL327">
            <v>781499.7815362931</v>
          </cell>
          <cell r="BM327">
            <v>4</v>
          </cell>
          <cell r="BN327">
            <v>4.1751274241224924E-5</v>
          </cell>
          <cell r="BO327">
            <v>264</v>
          </cell>
          <cell r="BP327">
            <v>1197614</v>
          </cell>
          <cell r="BQ327">
            <v>137</v>
          </cell>
          <cell r="BR327">
            <v>424764</v>
          </cell>
          <cell r="BS327">
            <v>303</v>
          </cell>
          <cell r="BT327">
            <v>0</v>
          </cell>
          <cell r="BU327">
            <v>272</v>
          </cell>
          <cell r="BV327">
            <v>300000</v>
          </cell>
          <cell r="BW327">
            <v>190</v>
          </cell>
          <cell r="BX327">
            <v>58306</v>
          </cell>
          <cell r="BY327">
            <v>5</v>
          </cell>
          <cell r="BZ327">
            <v>1980684</v>
          </cell>
          <cell r="CA327">
            <v>204</v>
          </cell>
          <cell r="CB327">
            <v>76897</v>
          </cell>
          <cell r="CC327">
            <v>147</v>
          </cell>
          <cell r="CD327">
            <v>130000</v>
          </cell>
          <cell r="CE327">
            <v>212</v>
          </cell>
          <cell r="CF327">
            <v>0</v>
          </cell>
          <cell r="CG327">
            <v>2</v>
          </cell>
          <cell r="CH327">
            <v>83075</v>
          </cell>
          <cell r="CI327">
            <v>163</v>
          </cell>
          <cell r="CJ327">
            <v>73191</v>
          </cell>
          <cell r="CK327">
            <v>139</v>
          </cell>
          <cell r="CL327">
            <v>156266</v>
          </cell>
          <cell r="CM327">
            <v>160</v>
          </cell>
          <cell r="CN327">
            <v>0</v>
          </cell>
          <cell r="CO327">
            <v>19</v>
          </cell>
          <cell r="CP327">
            <v>0</v>
          </cell>
          <cell r="CQ327">
            <v>185</v>
          </cell>
          <cell r="CR327">
            <v>2343847</v>
          </cell>
          <cell r="CS327">
            <v>219</v>
          </cell>
          <cell r="CT327">
            <v>283.8</v>
          </cell>
          <cell r="CU327">
            <v>315</v>
          </cell>
          <cell r="CV327">
            <v>5897</v>
          </cell>
          <cell r="CW327">
            <v>26</v>
          </cell>
          <cell r="CX327">
            <v>1673569</v>
          </cell>
          <cell r="CY327">
            <v>317</v>
          </cell>
          <cell r="CZ327">
            <v>268.2</v>
          </cell>
          <cell r="DA327">
            <v>318</v>
          </cell>
          <cell r="DB327">
            <v>6012</v>
          </cell>
          <cell r="DC327">
            <v>26</v>
          </cell>
          <cell r="DD327">
            <v>1690305</v>
          </cell>
          <cell r="DE327">
            <v>318</v>
          </cell>
          <cell r="DF327">
            <v>16736</v>
          </cell>
          <cell r="DG327">
            <v>253</v>
          </cell>
          <cell r="DH327">
            <v>77887</v>
          </cell>
          <cell r="DI327">
            <v>105</v>
          </cell>
          <cell r="DJ327" t="str">
            <v>101</v>
          </cell>
          <cell r="DK327">
            <v>314</v>
          </cell>
          <cell r="DL327">
            <v>318</v>
          </cell>
          <cell r="DM327">
            <v>316.3</v>
          </cell>
          <cell r="DN327">
            <v>323</v>
          </cell>
          <cell r="DO327">
            <v>320.10000000000002</v>
          </cell>
          <cell r="DP327">
            <v>302</v>
          </cell>
          <cell r="DQ327">
            <v>293.3</v>
          </cell>
          <cell r="DR327">
            <v>333</v>
          </cell>
          <cell r="DS327">
            <v>286.39999999999998</v>
          </cell>
          <cell r="DT327">
            <v>333</v>
          </cell>
          <cell r="DU327">
            <v>290.10000000000002</v>
          </cell>
          <cell r="DV327">
            <v>330</v>
          </cell>
          <cell r="DW327">
            <v>286.89999999999998</v>
          </cell>
          <cell r="DX327">
            <v>324</v>
          </cell>
          <cell r="DY327">
            <v>294.60000000000002</v>
          </cell>
          <cell r="DZ327">
            <v>321</v>
          </cell>
          <cell r="EA327">
            <v>280.10000000000002</v>
          </cell>
          <cell r="EB327">
            <v>325</v>
          </cell>
          <cell r="EC327">
            <v>280.39999999999998</v>
          </cell>
          <cell r="ED327">
            <v>319</v>
          </cell>
          <cell r="EE327">
            <v>283.8</v>
          </cell>
          <cell r="EF327">
            <v>315</v>
          </cell>
          <cell r="EG327">
            <v>268.2</v>
          </cell>
          <cell r="EH327">
            <v>317</v>
          </cell>
          <cell r="EI327">
            <v>8739.1759880686059</v>
          </cell>
          <cell r="EJ327">
            <v>5</v>
          </cell>
          <cell r="EK327">
            <v>7385.10067114094</v>
          </cell>
          <cell r="EL327">
            <v>7</v>
          </cell>
          <cell r="EM327">
            <v>292524</v>
          </cell>
          <cell r="EN327">
            <v>931.60509554140128</v>
          </cell>
          <cell r="EO327">
            <v>271159</v>
          </cell>
          <cell r="EP327">
            <v>852.70125786163521</v>
          </cell>
          <cell r="EQ327">
            <v>102132</v>
          </cell>
          <cell r="ER327">
            <v>322.89598482453368</v>
          </cell>
          <cell r="ES327">
            <v>-44427</v>
          </cell>
          <cell r="ET327">
            <v>-137.54489164086687</v>
          </cell>
          <cell r="EU327">
            <v>188415</v>
          </cell>
          <cell r="EV327">
            <v>588.61293345829426</v>
          </cell>
          <cell r="EW327">
            <v>229376</v>
          </cell>
          <cell r="EX327">
            <v>759.52317880794703</v>
          </cell>
          <cell r="EY327">
            <v>310612</v>
          </cell>
          <cell r="EZ327">
            <v>1059.0248891919537</v>
          </cell>
          <cell r="FA327">
            <v>333242</v>
          </cell>
          <cell r="FB327">
            <v>1136.18138424821</v>
          </cell>
          <cell r="FC327">
            <v>447872</v>
          </cell>
          <cell r="FD327">
            <v>1563.7988826815645</v>
          </cell>
          <cell r="FE327">
            <v>341538</v>
          </cell>
          <cell r="FF327">
            <v>1177.3112719751809</v>
          </cell>
          <cell r="FG327">
            <v>140245</v>
          </cell>
          <cell r="FH327">
            <v>488.82886023004534</v>
          </cell>
          <cell r="FI327">
            <v>22079</v>
          </cell>
          <cell r="FJ327">
            <v>74.945689069925322</v>
          </cell>
          <cell r="FK327">
            <v>71541</v>
          </cell>
          <cell r="FL327">
            <v>252.08245243128962</v>
          </cell>
          <cell r="FM327">
            <v>59646</v>
          </cell>
          <cell r="FN327">
            <v>222.39373601789711</v>
          </cell>
          <cell r="FO327">
            <v>0.13958302218018903</v>
          </cell>
          <cell r="FP327">
            <v>0.11528241660317806</v>
          </cell>
          <cell r="FQ327">
            <v>4.3060330925211915E-2</v>
          </cell>
          <cell r="FR327">
            <v>-1.7587405569681587E-2</v>
          </cell>
          <cell r="FS327">
            <v>7.9475888960269012E-2</v>
          </cell>
          <cell r="FT327">
            <v>8.5446721896206765E-2</v>
          </cell>
          <cell r="FU327">
            <v>0.10622612911345305</v>
          </cell>
          <cell r="FV327">
            <v>0.12040224891147612</v>
          </cell>
          <cell r="FW327">
            <v>0.15311256032239406</v>
          </cell>
          <cell r="FX327">
            <v>0.11185560409552291</v>
          </cell>
          <cell r="FY327">
            <v>4.1648390711171997E-2</v>
          </cell>
          <cell r="FZ327">
            <v>6.6448079100968295E-3</v>
          </cell>
          <cell r="GA327">
            <v>2.1728612392060816E-2</v>
          </cell>
          <cell r="GB327">
            <v>1.8293592487509867E-2</v>
          </cell>
          <cell r="GC327">
            <v>1803175</v>
          </cell>
          <cell r="GD327">
            <v>2080969</v>
          </cell>
          <cell r="GE327">
            <v>2269703</v>
          </cell>
          <cell r="GF327">
            <v>2570496</v>
          </cell>
          <cell r="GG327">
            <v>2182304</v>
          </cell>
          <cell r="GH327">
            <v>2455057</v>
          </cell>
          <cell r="GI327">
            <v>2613452</v>
          </cell>
          <cell r="GJ327">
            <v>2767739</v>
          </cell>
          <cell r="GK327">
            <v>2925116</v>
          </cell>
          <cell r="GL327">
            <v>3053383</v>
          </cell>
          <cell r="GM327">
            <v>3367357</v>
          </cell>
          <cell r="GN327">
            <v>3322744.66</v>
          </cell>
          <cell r="GO327">
            <v>3243017</v>
          </cell>
          <cell r="GP327">
            <v>3260485.88</v>
          </cell>
          <cell r="GQ327">
            <v>5.814327888368228E-2</v>
          </cell>
          <cell r="GR327">
            <v>9.2548868111083274E-2</v>
          </cell>
          <cell r="GS327">
            <v>0.12434594696320782</v>
          </cell>
          <cell r="GT327">
            <v>0.14938986313494551</v>
          </cell>
          <cell r="GU327">
            <v>0.15641593244787147</v>
          </cell>
          <cell r="GV327">
            <v>0.11002118409722995</v>
          </cell>
          <cell r="GW327">
            <v>6.5253740492966505E-2</v>
          </cell>
          <cell r="GX327">
            <v>9.6407069901545156E-2</v>
          </cell>
          <cell r="GY327">
            <v>0.1136482850796989</v>
          </cell>
          <cell r="GZ327">
            <v>10.160642570281125</v>
          </cell>
          <cell r="HA327">
            <v>10.261692650334076</v>
          </cell>
          <cell r="HB327">
            <v>10.108371714982392</v>
          </cell>
          <cell r="HC327">
            <v>10.266404935501965</v>
          </cell>
          <cell r="HD327">
            <v>9.9155257792018645</v>
          </cell>
          <cell r="HE327">
            <v>11.144081767227169</v>
          </cell>
          <cell r="HF327">
            <v>10.778868946833729</v>
          </cell>
          <cell r="HG327">
            <v>10.511111111111111</v>
          </cell>
          <cell r="HH327">
            <v>6633</v>
          </cell>
          <cell r="HI327" t="str">
            <v>Y</v>
          </cell>
        </row>
        <row r="328">
          <cell r="A328">
            <v>323</v>
          </cell>
          <cell r="B328">
            <v>6651</v>
          </cell>
          <cell r="C328" t="str">
            <v>Villisca</v>
          </cell>
          <cell r="D328">
            <v>13.718390623592269</v>
          </cell>
          <cell r="E328">
            <v>71</v>
          </cell>
          <cell r="F328">
            <v>5.4</v>
          </cell>
          <cell r="G328">
            <v>1</v>
          </cell>
          <cell r="H328">
            <v>5.1188105156898427</v>
          </cell>
          <cell r="I328">
            <v>96</v>
          </cell>
          <cell r="J328">
            <v>1.0553746398194372</v>
          </cell>
          <cell r="K328">
            <v>60</v>
          </cell>
          <cell r="L328">
            <v>2.1445078626728673</v>
          </cell>
          <cell r="M328">
            <v>124</v>
          </cell>
          <cell r="N328">
            <v>0</v>
          </cell>
          <cell r="O328">
            <v>6</v>
          </cell>
          <cell r="P328">
            <v>1.6645186277901323</v>
          </cell>
          <cell r="Q328">
            <v>22</v>
          </cell>
          <cell r="R328">
            <v>0</v>
          </cell>
          <cell r="S328">
            <v>8</v>
          </cell>
          <cell r="T328">
            <v>15.382909251382401</v>
          </cell>
          <cell r="U328">
            <v>27</v>
          </cell>
          <cell r="V328">
            <v>0.73494999999999999</v>
          </cell>
          <cell r="W328">
            <v>229</v>
          </cell>
          <cell r="X328">
            <v>0</v>
          </cell>
          <cell r="Y328">
            <v>1</v>
          </cell>
          <cell r="Z328">
            <v>0.10509</v>
          </cell>
          <cell r="AA328">
            <v>237</v>
          </cell>
          <cell r="AB328">
            <v>0.33</v>
          </cell>
          <cell r="AC328">
            <v>1</v>
          </cell>
          <cell r="AD328">
            <v>0.43509000000000003</v>
          </cell>
          <cell r="AE328">
            <v>228</v>
          </cell>
          <cell r="AF328">
            <v>0</v>
          </cell>
          <cell r="AG328">
            <v>19</v>
          </cell>
          <cell r="AH328">
            <v>0</v>
          </cell>
          <cell r="AI328">
            <v>184</v>
          </cell>
          <cell r="AJ328">
            <v>1.17004</v>
          </cell>
          <cell r="AK328">
            <v>311</v>
          </cell>
          <cell r="AL328">
            <v>16.553249999999998</v>
          </cell>
          <cell r="AM328">
            <v>98</v>
          </cell>
          <cell r="AN328">
            <v>1689197</v>
          </cell>
          <cell r="AO328">
            <v>284</v>
          </cell>
          <cell r="AP328">
            <v>102048122</v>
          </cell>
          <cell r="AQ328">
            <v>298</v>
          </cell>
          <cell r="AR328">
            <v>0</v>
          </cell>
          <cell r="AS328">
            <v>8.0574802539914683E-2</v>
          </cell>
          <cell r="AT328">
            <v>0.04</v>
          </cell>
          <cell r="AU328">
            <v>0.04</v>
          </cell>
          <cell r="AV328">
            <v>0</v>
          </cell>
          <cell r="AW328">
            <v>284</v>
          </cell>
          <cell r="AX328">
            <v>57648</v>
          </cell>
          <cell r="AY328">
            <v>66</v>
          </cell>
          <cell r="AZ328">
            <v>2020</v>
          </cell>
          <cell r="BA328">
            <v>2012</v>
          </cell>
          <cell r="BB328">
            <v>0</v>
          </cell>
          <cell r="BC328">
            <v>267</v>
          </cell>
          <cell r="BD328">
            <v>102048122</v>
          </cell>
          <cell r="BE328">
            <v>302</v>
          </cell>
          <cell r="BF328">
            <v>383.8</v>
          </cell>
          <cell r="BG328">
            <v>278</v>
          </cell>
          <cell r="BH328">
            <v>265888.80145909329</v>
          </cell>
          <cell r="BI328">
            <v>198</v>
          </cell>
          <cell r="BJ328">
            <v>0</v>
          </cell>
          <cell r="BK328">
            <v>267</v>
          </cell>
          <cell r="BL328">
            <v>265888.80145909329</v>
          </cell>
          <cell r="BM328">
            <v>224</v>
          </cell>
          <cell r="BN328">
            <v>0</v>
          </cell>
          <cell r="BO328">
            <v>267</v>
          </cell>
          <cell r="BP328">
            <v>551029</v>
          </cell>
          <cell r="BQ328">
            <v>298</v>
          </cell>
          <cell r="BR328">
            <v>522365</v>
          </cell>
          <cell r="BS328">
            <v>270</v>
          </cell>
          <cell r="BT328">
            <v>107699</v>
          </cell>
          <cell r="BU328">
            <v>130</v>
          </cell>
          <cell r="BV328">
            <v>218843</v>
          </cell>
          <cell r="BW328">
            <v>230</v>
          </cell>
          <cell r="BX328">
            <v>0</v>
          </cell>
          <cell r="BY328">
            <v>6</v>
          </cell>
          <cell r="BZ328">
            <v>1399936</v>
          </cell>
          <cell r="CA328">
            <v>279</v>
          </cell>
          <cell r="CB328">
            <v>169861</v>
          </cell>
          <cell r="CC328">
            <v>86</v>
          </cell>
          <cell r="CD328">
            <v>75000</v>
          </cell>
          <cell r="CE328">
            <v>287</v>
          </cell>
          <cell r="CF328">
            <v>0</v>
          </cell>
          <cell r="CG328">
            <v>2</v>
          </cell>
          <cell r="CH328">
            <v>10724</v>
          </cell>
          <cell r="CI328">
            <v>243</v>
          </cell>
          <cell r="CJ328">
            <v>33676</v>
          </cell>
          <cell r="CK328">
            <v>281</v>
          </cell>
          <cell r="CL328">
            <v>44400</v>
          </cell>
          <cell r="CM328">
            <v>307</v>
          </cell>
          <cell r="CN328">
            <v>0</v>
          </cell>
          <cell r="CO328">
            <v>19</v>
          </cell>
          <cell r="CP328">
            <v>0</v>
          </cell>
          <cell r="CQ328">
            <v>185</v>
          </cell>
          <cell r="CR328">
            <v>1689197</v>
          </cell>
          <cell r="CS328">
            <v>284</v>
          </cell>
          <cell r="CT328">
            <v>383.8</v>
          </cell>
          <cell r="CU328">
            <v>278</v>
          </cell>
          <cell r="CV328">
            <v>5768</v>
          </cell>
          <cell r="CW328">
            <v>184</v>
          </cell>
          <cell r="CX328">
            <v>2213758</v>
          </cell>
          <cell r="CY328">
            <v>281</v>
          </cell>
          <cell r="CZ328">
            <v>371</v>
          </cell>
          <cell r="DA328">
            <v>281</v>
          </cell>
          <cell r="DB328">
            <v>5883</v>
          </cell>
          <cell r="DC328">
            <v>185</v>
          </cell>
          <cell r="DD328">
            <v>2235896</v>
          </cell>
          <cell r="DE328">
            <v>279</v>
          </cell>
          <cell r="DF328">
            <v>22138</v>
          </cell>
          <cell r="DG328">
            <v>242</v>
          </cell>
          <cell r="DH328">
            <v>53303</v>
          </cell>
          <cell r="DI328">
            <v>144</v>
          </cell>
          <cell r="DJ328" t="str">
            <v>101</v>
          </cell>
          <cell r="DK328">
            <v>477.1</v>
          </cell>
          <cell r="DL328">
            <v>491.3</v>
          </cell>
          <cell r="DM328">
            <v>488.4</v>
          </cell>
          <cell r="DN328">
            <v>469.8</v>
          </cell>
          <cell r="DO328">
            <v>468.5</v>
          </cell>
          <cell r="DP328">
            <v>464.7</v>
          </cell>
          <cell r="DQ328">
            <v>437.3</v>
          </cell>
          <cell r="DR328">
            <v>282</v>
          </cell>
          <cell r="DS328">
            <v>441</v>
          </cell>
          <cell r="DT328">
            <v>276</v>
          </cell>
          <cell r="DU328">
            <v>411.5</v>
          </cell>
          <cell r="DV328">
            <v>280</v>
          </cell>
          <cell r="DW328">
            <v>430.3</v>
          </cell>
          <cell r="DX328">
            <v>273</v>
          </cell>
          <cell r="DY328">
            <v>421.8</v>
          </cell>
          <cell r="DZ328">
            <v>273</v>
          </cell>
          <cell r="EA328">
            <v>399.9</v>
          </cell>
          <cell r="EB328">
            <v>277</v>
          </cell>
          <cell r="EC328">
            <v>382.8</v>
          </cell>
          <cell r="ED328">
            <v>281</v>
          </cell>
          <cell r="EE328">
            <v>383.8</v>
          </cell>
          <cell r="EF328">
            <v>278</v>
          </cell>
          <cell r="EG328">
            <v>371</v>
          </cell>
          <cell r="EH328">
            <v>281</v>
          </cell>
          <cell r="EI328">
            <v>4553.0916442048519</v>
          </cell>
          <cell r="EJ328">
            <v>147</v>
          </cell>
          <cell r="EK328">
            <v>3773.4123989218328</v>
          </cell>
          <cell r="EL328">
            <v>117</v>
          </cell>
          <cell r="EM328">
            <v>505243</v>
          </cell>
          <cell r="EN328">
            <v>1058.9876336197863</v>
          </cell>
          <cell r="EO328">
            <v>551835</v>
          </cell>
          <cell r="EP328">
            <v>1123.2139222470996</v>
          </cell>
          <cell r="EQ328">
            <v>638588</v>
          </cell>
          <cell r="ER328">
            <v>1307.5102375102376</v>
          </cell>
          <cell r="ES328">
            <v>628408</v>
          </cell>
          <cell r="ET328">
            <v>1337.6074925500213</v>
          </cell>
          <cell r="EU328">
            <v>699463</v>
          </cell>
          <cell r="EV328">
            <v>1492.9839914621132</v>
          </cell>
          <cell r="EW328">
            <v>781258</v>
          </cell>
          <cell r="EX328">
            <v>1681.2093823972455</v>
          </cell>
          <cell r="EY328">
            <v>720805</v>
          </cell>
          <cell r="EZ328">
            <v>1648.3077978504459</v>
          </cell>
          <cell r="FA328">
            <v>671744</v>
          </cell>
          <cell r="FB328">
            <v>1536.1170820946718</v>
          </cell>
          <cell r="FC328">
            <v>685848</v>
          </cell>
          <cell r="FD328">
            <v>1555.2108843537414</v>
          </cell>
          <cell r="FE328">
            <v>627086</v>
          </cell>
          <cell r="FF328">
            <v>1523.902794653706</v>
          </cell>
          <cell r="FG328">
            <v>684187</v>
          </cell>
          <cell r="FH328">
            <v>1590.0232396002789</v>
          </cell>
          <cell r="FI328">
            <v>412135</v>
          </cell>
          <cell r="FJ328">
            <v>977.08629682313892</v>
          </cell>
          <cell r="FK328">
            <v>256070</v>
          </cell>
          <cell r="FL328">
            <v>667.19645648775406</v>
          </cell>
          <cell r="FM328">
            <v>220433</v>
          </cell>
          <cell r="FN328">
            <v>594.15902964959571</v>
          </cell>
          <cell r="FO328">
            <v>0.16631258574968596</v>
          </cell>
          <cell r="FP328">
            <v>0.17410784852252767</v>
          </cell>
          <cell r="FQ328">
            <v>0.19734802047191971</v>
          </cell>
          <cell r="FR328">
            <v>0.18459866311613499</v>
          </cell>
          <cell r="FS328">
            <v>0.1958950876603372</v>
          </cell>
          <cell r="FT328">
            <v>0.21369639694468567</v>
          </cell>
          <cell r="FU328">
            <v>0.18893574970904936</v>
          </cell>
          <cell r="FV328">
            <v>0.21393046075316297</v>
          </cell>
          <cell r="FW328">
            <v>0.22054593034735001</v>
          </cell>
          <cell r="FX328">
            <v>0.19452000318882201</v>
          </cell>
          <cell r="FY328">
            <v>0.20013215642546997</v>
          </cell>
          <cell r="FZ328">
            <v>0.11680478937755619</v>
          </cell>
          <cell r="GA328">
            <v>7.3470383175290865E-2</v>
          </cell>
          <cell r="GB328">
            <v>6.2092212381726228E-2</v>
          </cell>
          <cell r="GC328">
            <v>2532669</v>
          </cell>
          <cell r="GD328">
            <v>2617666</v>
          </cell>
          <cell r="GE328">
            <v>2597259</v>
          </cell>
          <cell r="GF328">
            <v>2775777</v>
          </cell>
          <cell r="GG328">
            <v>2871137</v>
          </cell>
          <cell r="GH328">
            <v>2874667</v>
          </cell>
          <cell r="GI328">
            <v>3094275</v>
          </cell>
          <cell r="GJ328">
            <v>3140011</v>
          </cell>
          <cell r="GK328">
            <v>3109774</v>
          </cell>
          <cell r="GL328">
            <v>3223761</v>
          </cell>
          <cell r="GM328">
            <v>3418676</v>
          </cell>
          <cell r="GN328">
            <v>3528408.4</v>
          </cell>
          <cell r="GO328">
            <v>3635583</v>
          </cell>
          <cell r="GP328">
            <v>3550090.93</v>
          </cell>
          <cell r="GQ328">
            <v>0.19798251398728645</v>
          </cell>
          <cell r="GR328">
            <v>0.18626116972085269</v>
          </cell>
          <cell r="GS328">
            <v>0.16498598192034461</v>
          </cell>
          <cell r="GT328">
            <v>0.16404493326033989</v>
          </cell>
          <cell r="GU328">
            <v>0.14126602677979758</v>
          </cell>
          <cell r="GV328">
            <v>0.12156142965494146</v>
          </cell>
          <cell r="GW328">
            <v>4.9205255217259859E-2</v>
          </cell>
          <cell r="GX328">
            <v>5.4869429430299863E-2</v>
          </cell>
          <cell r="GY328">
            <v>4.6796109062777119E-2</v>
          </cell>
          <cell r="GZ328">
            <v>11.448087431693988</v>
          </cell>
          <cell r="HA328">
            <v>11.024182076813656</v>
          </cell>
          <cell r="HB328">
            <v>11.094285714285714</v>
          </cell>
          <cell r="HC328">
            <v>10.745664739884393</v>
          </cell>
          <cell r="HD328">
            <v>10.575144508670519</v>
          </cell>
          <cell r="HE328">
            <v>11.116564417177912</v>
          </cell>
          <cell r="HF328">
            <v>11.783606557377048</v>
          </cell>
          <cell r="HG328">
            <v>12.793333333333333</v>
          </cell>
          <cell r="HH328">
            <v>6651</v>
          </cell>
          <cell r="HI328" t="str">
            <v>Y</v>
          </cell>
        </row>
        <row r="329">
          <cell r="A329">
            <v>324</v>
          </cell>
          <cell r="B329">
            <v>6660</v>
          </cell>
          <cell r="C329" t="str">
            <v>Vinton-Shellsburg</v>
          </cell>
          <cell r="D329">
            <v>12.442918406029621</v>
          </cell>
          <cell r="E329">
            <v>165</v>
          </cell>
          <cell r="F329">
            <v>5.4</v>
          </cell>
          <cell r="G329">
            <v>1</v>
          </cell>
          <cell r="H329">
            <v>4.4956940959910812</v>
          </cell>
          <cell r="I329">
            <v>179</v>
          </cell>
          <cell r="J329">
            <v>0</v>
          </cell>
          <cell r="K329">
            <v>272</v>
          </cell>
          <cell r="L329">
            <v>2.54722438877093</v>
          </cell>
          <cell r="M329">
            <v>87</v>
          </cell>
          <cell r="N329">
            <v>0</v>
          </cell>
          <cell r="O329">
            <v>6</v>
          </cell>
          <cell r="P329">
            <v>1.4992808375070013</v>
          </cell>
          <cell r="Q329">
            <v>34</v>
          </cell>
          <cell r="R329">
            <v>0</v>
          </cell>
          <cell r="S329">
            <v>8</v>
          </cell>
          <cell r="T329">
            <v>13.942199243536622</v>
          </cell>
          <cell r="U329">
            <v>100</v>
          </cell>
          <cell r="V329">
            <v>1.02918</v>
          </cell>
          <cell r="W329">
            <v>119</v>
          </cell>
          <cell r="X329">
            <v>0</v>
          </cell>
          <cell r="Y329">
            <v>1</v>
          </cell>
          <cell r="Z329">
            <v>0.38188</v>
          </cell>
          <cell r="AA329">
            <v>194</v>
          </cell>
          <cell r="AB329">
            <v>0.33</v>
          </cell>
          <cell r="AC329">
            <v>1</v>
          </cell>
          <cell r="AD329">
            <v>0.71188000000000007</v>
          </cell>
          <cell r="AE329">
            <v>184</v>
          </cell>
          <cell r="AF329">
            <v>0</v>
          </cell>
          <cell r="AG329">
            <v>19</v>
          </cell>
          <cell r="AH329">
            <v>0</v>
          </cell>
          <cell r="AI329">
            <v>184</v>
          </cell>
          <cell r="AJ329">
            <v>1.7410600000000001</v>
          </cell>
          <cell r="AK329">
            <v>248</v>
          </cell>
          <cell r="AL329">
            <v>15.683260000000001</v>
          </cell>
          <cell r="AM329">
            <v>142</v>
          </cell>
          <cell r="AN329">
            <v>6100330</v>
          </cell>
          <cell r="AO329">
            <v>60</v>
          </cell>
          <cell r="AP329">
            <v>388658339</v>
          </cell>
          <cell r="AQ329">
            <v>58</v>
          </cell>
          <cell r="AR329">
            <v>0.02</v>
          </cell>
          <cell r="AS329">
            <v>7.2835475305725275E-2</v>
          </cell>
          <cell r="AT329">
            <v>0.05</v>
          </cell>
          <cell r="AU329">
            <v>7.0000000000000007E-2</v>
          </cell>
          <cell r="AV329">
            <v>151591</v>
          </cell>
          <cell r="AW329">
            <v>173</v>
          </cell>
          <cell r="AX329">
            <v>378978</v>
          </cell>
          <cell r="AY329">
            <v>4</v>
          </cell>
          <cell r="AZ329">
            <v>2020</v>
          </cell>
          <cell r="BA329">
            <v>2015</v>
          </cell>
          <cell r="BB329">
            <v>6884060</v>
          </cell>
          <cell r="BC329">
            <v>154</v>
          </cell>
          <cell r="BD329">
            <v>395542399</v>
          </cell>
          <cell r="BE329">
            <v>62</v>
          </cell>
          <cell r="BF329">
            <v>1773.7</v>
          </cell>
          <cell r="BG329">
            <v>51</v>
          </cell>
          <cell r="BH329">
            <v>219122.9289056774</v>
          </cell>
          <cell r="BI329">
            <v>281</v>
          </cell>
          <cell r="BJ329">
            <v>3881.1862208941761</v>
          </cell>
          <cell r="BK329">
            <v>203</v>
          </cell>
          <cell r="BL329">
            <v>223004.11512657156</v>
          </cell>
          <cell r="BM329">
            <v>294</v>
          </cell>
          <cell r="BN329">
            <v>1.7404101348942873E-2</v>
          </cell>
          <cell r="BO329">
            <v>196</v>
          </cell>
          <cell r="BP329">
            <v>2098755</v>
          </cell>
          <cell r="BQ329">
            <v>59</v>
          </cell>
          <cell r="BR329">
            <v>1747289</v>
          </cell>
          <cell r="BS329">
            <v>68</v>
          </cell>
          <cell r="BT329">
            <v>0</v>
          </cell>
          <cell r="BU329">
            <v>272</v>
          </cell>
          <cell r="BV329">
            <v>990000</v>
          </cell>
          <cell r="BW329">
            <v>39</v>
          </cell>
          <cell r="BX329">
            <v>0</v>
          </cell>
          <cell r="BY329">
            <v>6</v>
          </cell>
          <cell r="BZ329">
            <v>4836044</v>
          </cell>
          <cell r="CA329">
            <v>61</v>
          </cell>
          <cell r="CB329">
            <v>582708</v>
          </cell>
          <cell r="CC329">
            <v>33</v>
          </cell>
          <cell r="CD329">
            <v>400000</v>
          </cell>
          <cell r="CE329">
            <v>54</v>
          </cell>
          <cell r="CF329">
            <v>0</v>
          </cell>
          <cell r="CG329">
            <v>2</v>
          </cell>
          <cell r="CH329">
            <v>151049</v>
          </cell>
          <cell r="CI329">
            <v>101</v>
          </cell>
          <cell r="CJ329">
            <v>130529</v>
          </cell>
          <cell r="CK329">
            <v>56</v>
          </cell>
          <cell r="CL329">
            <v>281578</v>
          </cell>
          <cell r="CM329">
            <v>84</v>
          </cell>
          <cell r="CN329">
            <v>0</v>
          </cell>
          <cell r="CO329">
            <v>19</v>
          </cell>
          <cell r="CP329">
            <v>0</v>
          </cell>
          <cell r="CQ329">
            <v>185</v>
          </cell>
          <cell r="CR329">
            <v>6100330</v>
          </cell>
          <cell r="CS329">
            <v>60</v>
          </cell>
          <cell r="CT329">
            <v>1773.7</v>
          </cell>
          <cell r="CU329">
            <v>51</v>
          </cell>
          <cell r="CV329">
            <v>5768</v>
          </cell>
          <cell r="CW329">
            <v>184</v>
          </cell>
          <cell r="CX329">
            <v>10491535</v>
          </cell>
          <cell r="CY329">
            <v>51</v>
          </cell>
          <cell r="CZ329">
            <v>1798</v>
          </cell>
          <cell r="DA329">
            <v>50</v>
          </cell>
          <cell r="DB329">
            <v>5883</v>
          </cell>
          <cell r="DC329">
            <v>185</v>
          </cell>
          <cell r="DD329">
            <v>10577634</v>
          </cell>
          <cell r="DE329">
            <v>50</v>
          </cell>
          <cell r="DF329">
            <v>86099</v>
          </cell>
          <cell r="DG329">
            <v>125</v>
          </cell>
          <cell r="DH329">
            <v>0</v>
          </cell>
          <cell r="DI329">
            <v>223</v>
          </cell>
          <cell r="DJ329" t="str">
            <v>No Guar</v>
          </cell>
          <cell r="DK329">
            <v>1937.2</v>
          </cell>
          <cell r="DL329">
            <v>1993.6</v>
          </cell>
          <cell r="DM329">
            <v>2021.4</v>
          </cell>
          <cell r="DN329">
            <v>1995.8</v>
          </cell>
          <cell r="DO329">
            <v>1968</v>
          </cell>
          <cell r="DP329">
            <v>1987.1</v>
          </cell>
          <cell r="DQ329">
            <v>1948.6</v>
          </cell>
          <cell r="DR329">
            <v>45</v>
          </cell>
          <cell r="DS329">
            <v>1962.1</v>
          </cell>
          <cell r="DT329">
            <v>45</v>
          </cell>
          <cell r="DU329">
            <v>1978.7</v>
          </cell>
          <cell r="DV329">
            <v>45</v>
          </cell>
          <cell r="DW329">
            <v>1964.6</v>
          </cell>
          <cell r="DX329">
            <v>44</v>
          </cell>
          <cell r="DY329">
            <v>1907.9</v>
          </cell>
          <cell r="DZ329">
            <v>45</v>
          </cell>
          <cell r="EA329">
            <v>1884.7</v>
          </cell>
          <cell r="EB329">
            <v>46</v>
          </cell>
          <cell r="EC329">
            <v>1873</v>
          </cell>
          <cell r="ED329">
            <v>47</v>
          </cell>
          <cell r="EE329">
            <v>1773.7</v>
          </cell>
          <cell r="EF329">
            <v>51</v>
          </cell>
          <cell r="EG329">
            <v>1798</v>
          </cell>
          <cell r="EH329">
            <v>50</v>
          </cell>
          <cell r="EI329">
            <v>3392.8420467185761</v>
          </cell>
          <cell r="EJ329">
            <v>308</v>
          </cell>
          <cell r="EK329">
            <v>2689.6796440489434</v>
          </cell>
          <cell r="EL329">
            <v>312</v>
          </cell>
          <cell r="EM329">
            <v>1745644</v>
          </cell>
          <cell r="EN329">
            <v>901.11707619244271</v>
          </cell>
          <cell r="EO329">
            <v>1675241</v>
          </cell>
          <cell r="EP329">
            <v>840.30949036918139</v>
          </cell>
          <cell r="EQ329">
            <v>1618872</v>
          </cell>
          <cell r="ER329">
            <v>800.86672603146326</v>
          </cell>
          <cell r="ES329">
            <v>1864236</v>
          </cell>
          <cell r="ET329">
            <v>934.07956709089092</v>
          </cell>
          <cell r="EU329">
            <v>1628365</v>
          </cell>
          <cell r="EV329">
            <v>827.42123983739839</v>
          </cell>
          <cell r="EW329">
            <v>1150635</v>
          </cell>
          <cell r="EX329">
            <v>579.05238790196768</v>
          </cell>
          <cell r="EY329">
            <v>1226729</v>
          </cell>
          <cell r="EZ329">
            <v>629.54377501796159</v>
          </cell>
          <cell r="FA329">
            <v>1146701</v>
          </cell>
          <cell r="FB329">
            <v>588.47428923329574</v>
          </cell>
          <cell r="FC329">
            <v>830202</v>
          </cell>
          <cell r="FD329">
            <v>423.1191070791499</v>
          </cell>
          <cell r="FE329">
            <v>849825</v>
          </cell>
          <cell r="FF329">
            <v>429.48653156112596</v>
          </cell>
          <cell r="FG329">
            <v>781448</v>
          </cell>
          <cell r="FH329">
            <v>397.76443041840582</v>
          </cell>
          <cell r="FI329">
            <v>810264</v>
          </cell>
          <cell r="FJ329">
            <v>424.68892499606898</v>
          </cell>
          <cell r="FK329">
            <v>495670</v>
          </cell>
          <cell r="FL329">
            <v>279.45537576816821</v>
          </cell>
          <cell r="FM329">
            <v>424563</v>
          </cell>
          <cell r="FN329">
            <v>236.13070077864293</v>
          </cell>
          <cell r="FO329">
            <v>0.15605594629150293</v>
          </cell>
          <cell r="FP329">
            <v>0.14338614633742183</v>
          </cell>
          <cell r="FQ329">
            <v>0.13216577396690077</v>
          </cell>
          <cell r="FR329">
            <v>0.14639093477389745</v>
          </cell>
          <cell r="FS329">
            <v>0.12259228478640259</v>
          </cell>
          <cell r="FT329">
            <v>8.5385023465325838E-2</v>
          </cell>
          <cell r="FU329">
            <v>8.8852984127945275E-2</v>
          </cell>
          <cell r="FV329">
            <v>9.0058039359577707E-2</v>
          </cell>
          <cell r="FW329">
            <v>6.3676579592618132E-2</v>
          </cell>
          <cell r="FX329">
            <v>6.3403400062118281E-2</v>
          </cell>
          <cell r="FY329">
            <v>5.0869135697029694E-2</v>
          </cell>
          <cell r="FZ329">
            <v>5.6582993679516115E-2</v>
          </cell>
          <cell r="GA329">
            <v>3.3370891604083762E-2</v>
          </cell>
          <cell r="GB329">
            <v>2.7361809817958563E-2</v>
          </cell>
          <cell r="GC329">
            <v>9440370</v>
          </cell>
          <cell r="GD329">
            <v>10008182</v>
          </cell>
          <cell r="GE329">
            <v>10629927</v>
          </cell>
          <cell r="GF329">
            <v>10870405</v>
          </cell>
          <cell r="GG329">
            <v>11654404</v>
          </cell>
          <cell r="GH329">
            <v>12325206</v>
          </cell>
          <cell r="GI329">
            <v>12579549</v>
          </cell>
          <cell r="GJ329">
            <v>12732911</v>
          </cell>
          <cell r="GK329">
            <v>13037792</v>
          </cell>
          <cell r="GL329">
            <v>13403461</v>
          </cell>
          <cell r="GM329">
            <v>15361928</v>
          </cell>
          <cell r="GN329">
            <v>14319921.01</v>
          </cell>
          <cell r="GO329">
            <v>15149166</v>
          </cell>
          <cell r="GP329">
            <v>15516627.109999999</v>
          </cell>
          <cell r="GQ329">
            <v>5.7071012707672217E-2</v>
          </cell>
          <cell r="GR329">
            <v>-8.9828410092808383E-3</v>
          </cell>
          <cell r="GS329">
            <v>-4.0733870862029748E-3</v>
          </cell>
          <cell r="GT329">
            <v>-1.8877070664410977E-2</v>
          </cell>
          <cell r="GU329">
            <v>-2.8654884697733869E-2</v>
          </cell>
          <cell r="GV329">
            <v>-2.1845631304007195E-2</v>
          </cell>
          <cell r="GW329">
            <v>-8.6288152971166331E-3</v>
          </cell>
          <cell r="GX329">
            <v>-1.6055263808139372E-2</v>
          </cell>
          <cell r="GY329">
            <v>-2.8402395205042022E-2</v>
          </cell>
          <cell r="GZ329">
            <v>12.416583747927032</v>
          </cell>
          <cell r="HA329">
            <v>12.755349212757368</v>
          </cell>
          <cell r="HB329">
            <v>12.711535890923674</v>
          </cell>
          <cell r="HC329">
            <v>12.573764906303238</v>
          </cell>
          <cell r="HD329">
            <v>12.475605595359944</v>
          </cell>
          <cell r="HE329">
            <v>12.501026694045176</v>
          </cell>
          <cell r="HF329">
            <v>11.971567267683772</v>
          </cell>
          <cell r="HG329">
            <v>13.041911764705883</v>
          </cell>
          <cell r="HH329">
            <v>6660</v>
          </cell>
          <cell r="HI329" t="str">
            <v>Y</v>
          </cell>
        </row>
        <row r="330">
          <cell r="A330">
            <v>325</v>
          </cell>
          <cell r="B330">
            <v>6700</v>
          </cell>
          <cell r="C330" t="str">
            <v>Waco</v>
          </cell>
          <cell r="D330">
            <v>15.831370025077751</v>
          </cell>
          <cell r="E330">
            <v>8</v>
          </cell>
          <cell r="F330">
            <v>5.4</v>
          </cell>
          <cell r="G330">
            <v>1</v>
          </cell>
          <cell r="H330">
            <v>5.9075768811057108</v>
          </cell>
          <cell r="I330">
            <v>29</v>
          </cell>
          <cell r="J330">
            <v>0.60806600130256006</v>
          </cell>
          <cell r="K330">
            <v>127</v>
          </cell>
          <cell r="L330">
            <v>3.915730779600227</v>
          </cell>
          <cell r="M330">
            <v>15</v>
          </cell>
          <cell r="N330">
            <v>0</v>
          </cell>
          <cell r="O330">
            <v>6</v>
          </cell>
          <cell r="P330">
            <v>1.7907654945114533</v>
          </cell>
          <cell r="Q330">
            <v>17</v>
          </cell>
          <cell r="R330">
            <v>0</v>
          </cell>
          <cell r="S330">
            <v>8</v>
          </cell>
          <cell r="T330">
            <v>17.622135519589204</v>
          </cell>
          <cell r="U330">
            <v>2</v>
          </cell>
          <cell r="V330">
            <v>2.1614800000000001</v>
          </cell>
          <cell r="W330">
            <v>8</v>
          </cell>
          <cell r="X330">
            <v>0</v>
          </cell>
          <cell r="Y330">
            <v>1</v>
          </cell>
          <cell r="Z330">
            <v>0</v>
          </cell>
          <cell r="AA330">
            <v>249</v>
          </cell>
          <cell r="AB330">
            <v>0.33</v>
          </cell>
          <cell r="AC330">
            <v>1</v>
          </cell>
          <cell r="AD330">
            <v>0.33</v>
          </cell>
          <cell r="AE330">
            <v>244</v>
          </cell>
          <cell r="AF330">
            <v>0</v>
          </cell>
          <cell r="AG330">
            <v>19</v>
          </cell>
          <cell r="AH330">
            <v>2.2463000000000002</v>
          </cell>
          <cell r="AI330">
            <v>42</v>
          </cell>
          <cell r="AJ330">
            <v>4.7377800000000008</v>
          </cell>
          <cell r="AK330">
            <v>27</v>
          </cell>
          <cell r="AL330">
            <v>22.359919999999999</v>
          </cell>
          <cell r="AM330">
            <v>2</v>
          </cell>
          <cell r="AN330">
            <v>2859904</v>
          </cell>
          <cell r="AO330">
            <v>166</v>
          </cell>
          <cell r="AP330">
            <v>127690086</v>
          </cell>
          <cell r="AQ330">
            <v>256</v>
          </cell>
          <cell r="AR330">
            <v>0</v>
          </cell>
          <cell r="AS330">
            <v>7.6887533499676558E-2</v>
          </cell>
          <cell r="AT330">
            <v>0</v>
          </cell>
          <cell r="AU330">
            <v>0</v>
          </cell>
          <cell r="AV330">
            <v>0</v>
          </cell>
          <cell r="AW330">
            <v>284</v>
          </cell>
          <cell r="AX330">
            <v>0</v>
          </cell>
          <cell r="AY330">
            <v>89</v>
          </cell>
          <cell r="AZ330">
            <v>0</v>
          </cell>
          <cell r="BA330">
            <v>2011</v>
          </cell>
          <cell r="BB330">
            <v>1848977</v>
          </cell>
          <cell r="BC330">
            <v>218</v>
          </cell>
          <cell r="BD330">
            <v>129539063</v>
          </cell>
          <cell r="BE330">
            <v>260</v>
          </cell>
          <cell r="BF330">
            <v>524</v>
          </cell>
          <cell r="BG330">
            <v>229</v>
          </cell>
          <cell r="BH330">
            <v>243683.37022900765</v>
          </cell>
          <cell r="BI330">
            <v>245</v>
          </cell>
          <cell r="BJ330">
            <v>3528.5820610687024</v>
          </cell>
          <cell r="BK330">
            <v>211</v>
          </cell>
          <cell r="BL330">
            <v>247211.95229007633</v>
          </cell>
          <cell r="BM330">
            <v>260</v>
          </cell>
          <cell r="BN330">
            <v>1.4273509142180533E-2</v>
          </cell>
          <cell r="BO330">
            <v>208</v>
          </cell>
          <cell r="BP330">
            <v>689526</v>
          </cell>
          <cell r="BQ330">
            <v>262</v>
          </cell>
          <cell r="BR330">
            <v>754339</v>
          </cell>
          <cell r="BS330">
            <v>195</v>
          </cell>
          <cell r="BT330">
            <v>77644</v>
          </cell>
          <cell r="BU330">
            <v>170</v>
          </cell>
          <cell r="BV330">
            <v>500000</v>
          </cell>
          <cell r="BW330">
            <v>90</v>
          </cell>
          <cell r="BX330">
            <v>0</v>
          </cell>
          <cell r="BY330">
            <v>6</v>
          </cell>
          <cell r="BZ330">
            <v>2021509</v>
          </cell>
          <cell r="CA330">
            <v>199</v>
          </cell>
          <cell r="CB330">
            <v>228663</v>
          </cell>
          <cell r="CC330">
            <v>64</v>
          </cell>
          <cell r="CD330">
            <v>276000</v>
          </cell>
          <cell r="CE330">
            <v>88</v>
          </cell>
          <cell r="CF330">
            <v>0</v>
          </cell>
          <cell r="CG330">
            <v>2</v>
          </cell>
          <cell r="CH330">
            <v>0</v>
          </cell>
          <cell r="CI330">
            <v>249</v>
          </cell>
          <cell r="CJ330">
            <v>42748</v>
          </cell>
          <cell r="CK330">
            <v>243</v>
          </cell>
          <cell r="CL330">
            <v>42748</v>
          </cell>
          <cell r="CM330">
            <v>311</v>
          </cell>
          <cell r="CN330">
            <v>0</v>
          </cell>
          <cell r="CO330">
            <v>19</v>
          </cell>
          <cell r="CP330">
            <v>290984</v>
          </cell>
          <cell r="CQ330">
            <v>96</v>
          </cell>
          <cell r="CR330">
            <v>2859904</v>
          </cell>
          <cell r="CS330">
            <v>166</v>
          </cell>
          <cell r="CT330">
            <v>524</v>
          </cell>
          <cell r="CU330">
            <v>229</v>
          </cell>
          <cell r="CV330">
            <v>5892</v>
          </cell>
          <cell r="CW330">
            <v>31</v>
          </cell>
          <cell r="CX330">
            <v>3241885</v>
          </cell>
          <cell r="CY330">
            <v>216</v>
          </cell>
          <cell r="CZ330">
            <v>515.20000000000005</v>
          </cell>
          <cell r="DA330">
            <v>227</v>
          </cell>
          <cell r="DB330">
            <v>6007</v>
          </cell>
          <cell r="DC330">
            <v>31</v>
          </cell>
          <cell r="DD330">
            <v>3118282</v>
          </cell>
          <cell r="DE330">
            <v>227</v>
          </cell>
          <cell r="DF330">
            <v>-123603</v>
          </cell>
          <cell r="DG330">
            <v>350</v>
          </cell>
          <cell r="DH330">
            <v>23476</v>
          </cell>
          <cell r="DI330">
            <v>192</v>
          </cell>
          <cell r="DJ330" t="str">
            <v>101</v>
          </cell>
          <cell r="DK330">
            <v>636.29999999999995</v>
          </cell>
          <cell r="DL330">
            <v>637.6</v>
          </cell>
          <cell r="DM330">
            <v>626.4</v>
          </cell>
          <cell r="DN330">
            <v>602.20000000000005</v>
          </cell>
          <cell r="DO330">
            <v>597.9</v>
          </cell>
          <cell r="DP330">
            <v>611.20000000000005</v>
          </cell>
          <cell r="DQ330">
            <v>598.20000000000005</v>
          </cell>
          <cell r="DR330">
            <v>216</v>
          </cell>
          <cell r="DS330">
            <v>566.6</v>
          </cell>
          <cell r="DT330">
            <v>223</v>
          </cell>
          <cell r="DU330">
            <v>544.4</v>
          </cell>
          <cell r="DV330">
            <v>232</v>
          </cell>
          <cell r="DW330">
            <v>560.20000000000005</v>
          </cell>
          <cell r="DX330">
            <v>223</v>
          </cell>
          <cell r="DY330">
            <v>571</v>
          </cell>
          <cell r="DZ330">
            <v>217</v>
          </cell>
          <cell r="EA330">
            <v>571.5</v>
          </cell>
          <cell r="EB330">
            <v>216</v>
          </cell>
          <cell r="EC330">
            <v>566.1</v>
          </cell>
          <cell r="ED330">
            <v>218</v>
          </cell>
          <cell r="EE330">
            <v>524</v>
          </cell>
          <cell r="EF330">
            <v>227</v>
          </cell>
          <cell r="EG330">
            <v>515.20000000000005</v>
          </cell>
          <cell r="EH330">
            <v>227</v>
          </cell>
          <cell r="EI330">
            <v>5551.0559006211179</v>
          </cell>
          <cell r="EJ330">
            <v>64</v>
          </cell>
          <cell r="EK330">
            <v>3923.736413043478</v>
          </cell>
          <cell r="EL330">
            <v>101</v>
          </cell>
          <cell r="EM330">
            <v>50523</v>
          </cell>
          <cell r="EN330">
            <v>79.401225836869401</v>
          </cell>
          <cell r="EO330">
            <v>58649</v>
          </cell>
          <cell r="EP330">
            <v>91.984002509410288</v>
          </cell>
          <cell r="EQ330">
            <v>217480</v>
          </cell>
          <cell r="ER330">
            <v>347.1902937420179</v>
          </cell>
          <cell r="ES330">
            <v>457666</v>
          </cell>
          <cell r="ET330">
            <v>759.99003653271336</v>
          </cell>
          <cell r="EU330">
            <v>889701</v>
          </cell>
          <cell r="EV330">
            <v>1488.0431510286001</v>
          </cell>
          <cell r="EW330">
            <v>1224257</v>
          </cell>
          <cell r="EX330">
            <v>2003.0382853403139</v>
          </cell>
          <cell r="EY330">
            <v>831077</v>
          </cell>
          <cell r="EZ330">
            <v>1389.2962219993312</v>
          </cell>
          <cell r="FA330">
            <v>912942</v>
          </cell>
          <cell r="FB330">
            <v>1526.1484453360079</v>
          </cell>
          <cell r="FC330">
            <v>833085</v>
          </cell>
          <cell r="FD330">
            <v>1470.3229791740205</v>
          </cell>
          <cell r="FE330">
            <v>761083</v>
          </cell>
          <cell r="FF330">
            <v>1398.0216752387951</v>
          </cell>
          <cell r="FG330">
            <v>975303</v>
          </cell>
          <cell r="FH330">
            <v>1740.9907176008567</v>
          </cell>
          <cell r="FI330">
            <v>686323</v>
          </cell>
          <cell r="FJ330">
            <v>1201.9667250437828</v>
          </cell>
          <cell r="FK330">
            <v>503992</v>
          </cell>
          <cell r="FL330">
            <v>961.81679389312978</v>
          </cell>
          <cell r="FM330">
            <v>360843</v>
          </cell>
          <cell r="FN330">
            <v>700.39402173913038</v>
          </cell>
          <cell r="FO330">
            <v>1.4635613122487188E-2</v>
          </cell>
          <cell r="FP330">
            <v>1.5421103212718881E-2</v>
          </cell>
          <cell r="FQ330">
            <v>5.4991722668560075E-2</v>
          </cell>
          <cell r="FR330">
            <v>0.11089736615544764</v>
          </cell>
          <cell r="FS330">
            <v>0.20161107393523209</v>
          </cell>
          <cell r="FT330">
            <v>0.23999956871878111</v>
          </cell>
          <cell r="FU330">
            <v>0.14231504055260383</v>
          </cell>
          <cell r="FV330">
            <v>0.2035722169820787</v>
          </cell>
          <cell r="FW330">
            <v>0.17858781250750291</v>
          </cell>
          <cell r="FX330">
            <v>0.15844811067590631</v>
          </cell>
          <cell r="FY330">
            <v>0.19237902871869017</v>
          </cell>
          <cell r="FZ330">
            <v>0.12870931451690096</v>
          </cell>
          <cell r="GA330">
            <v>9.2552610291315798E-2</v>
          </cell>
          <cell r="GB330">
            <v>6.3063350719651814E-2</v>
          </cell>
          <cell r="GC330">
            <v>3401536</v>
          </cell>
          <cell r="GD330">
            <v>3744516</v>
          </cell>
          <cell r="GE330">
            <v>3737297</v>
          </cell>
          <cell r="GF330">
            <v>3669267</v>
          </cell>
          <cell r="GG330">
            <v>3523256</v>
          </cell>
          <cell r="GH330">
            <v>3876823</v>
          </cell>
          <cell r="GI330">
            <v>5008622</v>
          </cell>
          <cell r="GJ330">
            <v>4484610</v>
          </cell>
          <cell r="GK330">
            <v>4664848</v>
          </cell>
          <cell r="GL330">
            <v>4803358</v>
          </cell>
          <cell r="GM330">
            <v>5069695</v>
          </cell>
          <cell r="GN330">
            <v>5332349.12</v>
          </cell>
          <cell r="GO330">
            <v>5627796</v>
          </cell>
          <cell r="GP330">
            <v>5721912.8999999994</v>
          </cell>
          <cell r="GQ330">
            <v>0.11473932828440969</v>
          </cell>
          <cell r="GR330">
            <v>6.6262593187754987E-2</v>
          </cell>
          <cell r="GS330">
            <v>0.13467023052042335</v>
          </cell>
          <cell r="GT330">
            <v>0.11190786134079346</v>
          </cell>
          <cell r="GU330">
            <v>7.8402779603370151E-2</v>
          </cell>
          <cell r="GV330">
            <v>6.3063501946431344E-2</v>
          </cell>
          <cell r="GW330">
            <v>4.9558389648570712E-2</v>
          </cell>
          <cell r="GX330">
            <v>1.3422325377955732E-2</v>
          </cell>
          <cell r="GY330">
            <v>4.8636984684101445E-3</v>
          </cell>
          <cell r="GZ330">
            <v>11.40647857889237</v>
          </cell>
          <cell r="HA330">
            <v>11.023427866831073</v>
          </cell>
          <cell r="HB330">
            <v>11.457265833162534</v>
          </cell>
          <cell r="HC330">
            <v>11.685708558829425</v>
          </cell>
          <cell r="HD330">
            <v>11.105556623726207</v>
          </cell>
          <cell r="HE330">
            <v>11.059411651605462</v>
          </cell>
          <cell r="HF330">
            <v>10.221111324745243</v>
          </cell>
          <cell r="HG330">
            <v>10.274509803921569</v>
          </cell>
          <cell r="HH330">
            <v>6700</v>
          </cell>
          <cell r="HI330" t="str">
            <v>Y</v>
          </cell>
        </row>
        <row r="331">
          <cell r="A331">
            <v>326</v>
          </cell>
          <cell r="B331">
            <v>6741</v>
          </cell>
          <cell r="C331" t="str">
            <v>Wall Lake View Auburn</v>
          </cell>
          <cell r="D331">
            <v>9.8979832452850189</v>
          </cell>
          <cell r="E331">
            <v>313</v>
          </cell>
          <cell r="F331">
            <v>5.4</v>
          </cell>
          <cell r="G331">
            <v>1</v>
          </cell>
          <cell r="H331">
            <v>3.7128849111104825</v>
          </cell>
          <cell r="I331">
            <v>276</v>
          </cell>
          <cell r="J331">
            <v>0</v>
          </cell>
          <cell r="K331">
            <v>272</v>
          </cell>
          <cell r="L331">
            <v>0.78509669780870484</v>
          </cell>
          <cell r="M331">
            <v>271</v>
          </cell>
          <cell r="N331">
            <v>0</v>
          </cell>
          <cell r="O331">
            <v>6</v>
          </cell>
          <cell r="P331">
            <v>0.87472109369712425</v>
          </cell>
          <cell r="Q331">
            <v>79</v>
          </cell>
          <cell r="R331">
            <v>0</v>
          </cell>
          <cell r="S331">
            <v>8</v>
          </cell>
          <cell r="T331">
            <v>10.772704338982143</v>
          </cell>
          <cell r="U331">
            <v>300</v>
          </cell>
          <cell r="V331">
            <v>0.75705999999999996</v>
          </cell>
          <cell r="W331">
            <v>213</v>
          </cell>
          <cell r="X331">
            <v>0</v>
          </cell>
          <cell r="Y331">
            <v>1</v>
          </cell>
          <cell r="Z331">
            <v>0</v>
          </cell>
          <cell r="AA331">
            <v>249</v>
          </cell>
          <cell r="AB331">
            <v>0.33</v>
          </cell>
          <cell r="AC331">
            <v>1</v>
          </cell>
          <cell r="AD331">
            <v>0.33</v>
          </cell>
          <cell r="AE331">
            <v>244</v>
          </cell>
          <cell r="AF331">
            <v>0</v>
          </cell>
          <cell r="AG331">
            <v>19</v>
          </cell>
          <cell r="AH331">
            <v>0</v>
          </cell>
          <cell r="AI331">
            <v>184</v>
          </cell>
          <cell r="AJ331">
            <v>1.0870599999999999</v>
          </cell>
          <cell r="AK331">
            <v>318</v>
          </cell>
          <cell r="AL331">
            <v>11.85976</v>
          </cell>
          <cell r="AM331">
            <v>335</v>
          </cell>
          <cell r="AN331">
            <v>2117023</v>
          </cell>
          <cell r="AO331">
            <v>247</v>
          </cell>
          <cell r="AP331">
            <v>178321983</v>
          </cell>
          <cell r="AQ331">
            <v>190</v>
          </cell>
          <cell r="AR331">
            <v>0.04</v>
          </cell>
          <cell r="AS331">
            <v>8.2722346499239069E-2</v>
          </cell>
          <cell r="AT331">
            <v>0</v>
          </cell>
          <cell r="AU331">
            <v>0.04</v>
          </cell>
          <cell r="AV331">
            <v>93627</v>
          </cell>
          <cell r="AW331">
            <v>242</v>
          </cell>
          <cell r="AX331">
            <v>0</v>
          </cell>
          <cell r="AY331">
            <v>89</v>
          </cell>
          <cell r="AZ331">
            <v>0</v>
          </cell>
          <cell r="BA331">
            <v>2011</v>
          </cell>
          <cell r="BB331">
            <v>6564839</v>
          </cell>
          <cell r="BC331">
            <v>157</v>
          </cell>
          <cell r="BD331">
            <v>184886822</v>
          </cell>
          <cell r="BE331">
            <v>190</v>
          </cell>
          <cell r="BF331">
            <v>506.8</v>
          </cell>
          <cell r="BG331">
            <v>234</v>
          </cell>
          <cell r="BH331">
            <v>351858.68784530385</v>
          </cell>
          <cell r="BI331">
            <v>84</v>
          </cell>
          <cell r="BJ331">
            <v>12953.510260457773</v>
          </cell>
          <cell r="BK331">
            <v>116</v>
          </cell>
          <cell r="BL331">
            <v>364812.19810576161</v>
          </cell>
          <cell r="BM331">
            <v>91</v>
          </cell>
          <cell r="BN331">
            <v>3.550733864634225E-2</v>
          </cell>
          <cell r="BO331">
            <v>141</v>
          </cell>
          <cell r="BP331">
            <v>962939</v>
          </cell>
          <cell r="BQ331">
            <v>194</v>
          </cell>
          <cell r="BR331">
            <v>662089</v>
          </cell>
          <cell r="BS331">
            <v>221</v>
          </cell>
          <cell r="BT331">
            <v>0</v>
          </cell>
          <cell r="BU331">
            <v>272</v>
          </cell>
          <cell r="BV331">
            <v>140000</v>
          </cell>
          <cell r="BW331">
            <v>267</v>
          </cell>
          <cell r="BX331">
            <v>0</v>
          </cell>
          <cell r="BY331">
            <v>6</v>
          </cell>
          <cell r="BZ331">
            <v>1765028</v>
          </cell>
          <cell r="CA331">
            <v>236</v>
          </cell>
          <cell r="CB331">
            <v>155982</v>
          </cell>
          <cell r="CC331">
            <v>87</v>
          </cell>
          <cell r="CD331">
            <v>135000</v>
          </cell>
          <cell r="CE331">
            <v>203</v>
          </cell>
          <cell r="CF331">
            <v>0</v>
          </cell>
          <cell r="CG331">
            <v>2</v>
          </cell>
          <cell r="CH331">
            <v>0</v>
          </cell>
          <cell r="CI331">
            <v>249</v>
          </cell>
          <cell r="CJ331">
            <v>61013</v>
          </cell>
          <cell r="CK331">
            <v>176</v>
          </cell>
          <cell r="CL331">
            <v>61013</v>
          </cell>
          <cell r="CM331">
            <v>276</v>
          </cell>
          <cell r="CN331">
            <v>0</v>
          </cell>
          <cell r="CO331">
            <v>19</v>
          </cell>
          <cell r="CP331">
            <v>0</v>
          </cell>
          <cell r="CQ331">
            <v>185</v>
          </cell>
          <cell r="CR331">
            <v>2117023</v>
          </cell>
          <cell r="CS331">
            <v>247</v>
          </cell>
          <cell r="CT331">
            <v>506.8</v>
          </cell>
          <cell r="CU331">
            <v>234</v>
          </cell>
          <cell r="CV331">
            <v>5792</v>
          </cell>
          <cell r="CW331">
            <v>133</v>
          </cell>
          <cell r="CX331">
            <v>2995685</v>
          </cell>
          <cell r="CY331">
            <v>236</v>
          </cell>
          <cell r="CZ331">
            <v>524.6</v>
          </cell>
          <cell r="DA331">
            <v>223</v>
          </cell>
          <cell r="DB331">
            <v>5907</v>
          </cell>
          <cell r="DC331">
            <v>133</v>
          </cell>
          <cell r="DD331">
            <v>3098812</v>
          </cell>
          <cell r="DE331">
            <v>230</v>
          </cell>
          <cell r="DF331">
            <v>103127</v>
          </cell>
          <cell r="DG331">
            <v>104</v>
          </cell>
          <cell r="DH331">
            <v>0</v>
          </cell>
          <cell r="DI331">
            <v>223</v>
          </cell>
          <cell r="DJ331" t="str">
            <v>No Guar</v>
          </cell>
          <cell r="DK331">
            <v>735.4</v>
          </cell>
          <cell r="DL331">
            <v>730.4</v>
          </cell>
          <cell r="DM331">
            <v>688.4</v>
          </cell>
          <cell r="DN331">
            <v>672.3</v>
          </cell>
          <cell r="DO331">
            <v>656.9</v>
          </cell>
          <cell r="DP331">
            <v>624.79999999999995</v>
          </cell>
          <cell r="DQ331">
            <v>621.29999999999995</v>
          </cell>
          <cell r="DR331">
            <v>208</v>
          </cell>
          <cell r="DS331">
            <v>598.29999999999995</v>
          </cell>
          <cell r="DT331">
            <v>211</v>
          </cell>
          <cell r="DU331">
            <v>578.29999999999995</v>
          </cell>
          <cell r="DV331">
            <v>216</v>
          </cell>
          <cell r="DW331">
            <v>564.29999999999995</v>
          </cell>
          <cell r="DX331">
            <v>221</v>
          </cell>
          <cell r="DY331">
            <v>545</v>
          </cell>
          <cell r="DZ331">
            <v>228</v>
          </cell>
          <cell r="EA331">
            <v>532.5</v>
          </cell>
          <cell r="EB331">
            <v>231</v>
          </cell>
          <cell r="EC331">
            <v>532.5</v>
          </cell>
          <cell r="ED331">
            <v>230</v>
          </cell>
          <cell r="EE331">
            <v>506.8</v>
          </cell>
          <cell r="EF331">
            <v>232</v>
          </cell>
          <cell r="EG331">
            <v>524.6</v>
          </cell>
          <cell r="EH331">
            <v>223</v>
          </cell>
          <cell r="EI331">
            <v>4035.4994281357222</v>
          </cell>
          <cell r="EJ331">
            <v>219</v>
          </cell>
          <cell r="EK331">
            <v>3364.5215402211206</v>
          </cell>
          <cell r="EL331">
            <v>186</v>
          </cell>
          <cell r="EM331">
            <v>916441</v>
          </cell>
          <cell r="EN331">
            <v>1246.180310035355</v>
          </cell>
          <cell r="EO331">
            <v>588110</v>
          </cell>
          <cell r="EP331">
            <v>805.18893756845569</v>
          </cell>
          <cell r="EQ331">
            <v>232956</v>
          </cell>
          <cell r="ER331">
            <v>338.40209180708894</v>
          </cell>
          <cell r="ES331">
            <v>79605</v>
          </cell>
          <cell r="ET331">
            <v>118.40696117804552</v>
          </cell>
          <cell r="EU331">
            <v>-93107</v>
          </cell>
          <cell r="EV331">
            <v>-141.73694626274929</v>
          </cell>
          <cell r="EW331">
            <v>-273648</v>
          </cell>
          <cell r="EX331">
            <v>-437.97695262483995</v>
          </cell>
          <cell r="EY331">
            <v>-19318</v>
          </cell>
          <cell r="EZ331">
            <v>-31.092869789151781</v>
          </cell>
          <cell r="FA331">
            <v>105701</v>
          </cell>
          <cell r="FB331">
            <v>170.12876227265411</v>
          </cell>
          <cell r="FC331">
            <v>274928</v>
          </cell>
          <cell r="FD331">
            <v>459.51529333110483</v>
          </cell>
          <cell r="FE331">
            <v>749729</v>
          </cell>
          <cell r="FF331">
            <v>1296.4361058274253</v>
          </cell>
          <cell r="FG331">
            <v>1035931</v>
          </cell>
          <cell r="FH331">
            <v>1835.7806131490343</v>
          </cell>
          <cell r="FI331">
            <v>1001857</v>
          </cell>
          <cell r="FJ331">
            <v>1838.2697247706421</v>
          </cell>
          <cell r="FK331">
            <v>743547</v>
          </cell>
          <cell r="FL331">
            <v>1467.1408839779006</v>
          </cell>
          <cell r="FM331">
            <v>756807</v>
          </cell>
          <cell r="FN331">
            <v>1442.6362943194815</v>
          </cell>
          <cell r="FO331">
            <v>0.17522025351500309</v>
          </cell>
          <cell r="FP331">
            <v>0.1147264870297484</v>
          </cell>
          <cell r="FQ331">
            <v>5.0147349115151882E-2</v>
          </cell>
          <cell r="FR331">
            <v>1.8905367243378726E-2</v>
          </cell>
          <cell r="FS331">
            <v>-2.2493650430499966E-2</v>
          </cell>
          <cell r="FT331">
            <v>-6.8692126491833691E-2</v>
          </cell>
          <cell r="FU331">
            <v>-4.7407531019318357E-3</v>
          </cell>
          <cell r="FV331">
            <v>2.4474344900689976E-2</v>
          </cell>
          <cell r="FW331">
            <v>6.5158774267630948E-2</v>
          </cell>
          <cell r="FX331">
            <v>0.18547139999144049</v>
          </cell>
          <cell r="FY331">
            <v>0.23525926457506643</v>
          </cell>
          <cell r="FZ331">
            <v>0.21829369954944505</v>
          </cell>
          <cell r="GA331">
            <v>0.13513429518879622</v>
          </cell>
          <cell r="GB331">
            <v>0.13269768596944026</v>
          </cell>
          <cell r="GC331">
            <v>4313782</v>
          </cell>
          <cell r="GD331">
            <v>4538082</v>
          </cell>
          <cell r="GE331">
            <v>4412474</v>
          </cell>
          <cell r="GF331">
            <v>4131104</v>
          </cell>
          <cell r="GG331">
            <v>4232364</v>
          </cell>
          <cell r="GH331">
            <v>4257336</v>
          </cell>
          <cell r="GI331">
            <v>4094198</v>
          </cell>
          <cell r="GJ331">
            <v>4318849</v>
          </cell>
          <cell r="GK331">
            <v>4219355</v>
          </cell>
          <cell r="GL331">
            <v>4042289</v>
          </cell>
          <cell r="GM331">
            <v>4403359</v>
          </cell>
          <cell r="GN331">
            <v>4589491.1399999997</v>
          </cell>
          <cell r="GO331">
            <v>5760592</v>
          </cell>
          <cell r="GP331">
            <v>5703241.8799999999</v>
          </cell>
          <cell r="GQ331">
            <v>-3.0225983219502629E-2</v>
          </cell>
          <cell r="GR331">
            <v>-2.5634280056510743E-2</v>
          </cell>
          <cell r="GS331">
            <v>-1.083786331719204E-2</v>
          </cell>
          <cell r="GT331">
            <v>9.9229499600431113E-3</v>
          </cell>
          <cell r="GU331">
            <v>0.14755198212333509</v>
          </cell>
          <cell r="GV331">
            <v>0.17575331133309871</v>
          </cell>
          <cell r="GW331">
            <v>0.16168103800844069</v>
          </cell>
          <cell r="GX331">
            <v>8.3387674668052289E-2</v>
          </cell>
          <cell r="GY331">
            <v>9.278698010506059E-2</v>
          </cell>
          <cell r="GZ331">
            <v>11.956656346749224</v>
          </cell>
          <cell r="HA331">
            <v>12.106060606060604</v>
          </cell>
          <cell r="HB331">
            <v>13.332506203473946</v>
          </cell>
          <cell r="HC331">
            <v>12.584541062801932</v>
          </cell>
          <cell r="HD331">
            <v>11.941520467836257</v>
          </cell>
          <cell r="HE331">
            <v>11.040772532188841</v>
          </cell>
          <cell r="HF331">
            <v>11.296551724137931</v>
          </cell>
          <cell r="HG331">
            <v>4.6925925925925931</v>
          </cell>
          <cell r="HH331">
            <v>6741</v>
          </cell>
          <cell r="HI331" t="str">
            <v>Y</v>
          </cell>
        </row>
        <row r="332">
          <cell r="A332">
            <v>327</v>
          </cell>
          <cell r="B332">
            <v>6750</v>
          </cell>
          <cell r="C332" t="str">
            <v>Walnut</v>
          </cell>
          <cell r="D332">
            <v>9.4827649544963393</v>
          </cell>
          <cell r="E332">
            <v>326</v>
          </cell>
          <cell r="F332">
            <v>5.4</v>
          </cell>
          <cell r="G332">
            <v>1</v>
          </cell>
          <cell r="H332">
            <v>3.486338780616451</v>
          </cell>
          <cell r="I332">
            <v>298</v>
          </cell>
          <cell r="J332">
            <v>0</v>
          </cell>
          <cell r="K332">
            <v>272</v>
          </cell>
          <cell r="L332">
            <v>0.59642637086225103</v>
          </cell>
          <cell r="M332">
            <v>290</v>
          </cell>
          <cell r="N332">
            <v>0</v>
          </cell>
          <cell r="O332">
            <v>6</v>
          </cell>
          <cell r="P332">
            <v>0.95495691457965082</v>
          </cell>
          <cell r="Q332">
            <v>71</v>
          </cell>
          <cell r="R332">
            <v>0</v>
          </cell>
          <cell r="S332">
            <v>8</v>
          </cell>
          <cell r="T332">
            <v>10.43772186907599</v>
          </cell>
          <cell r="U332">
            <v>307</v>
          </cell>
          <cell r="V332">
            <v>1.6981200000000001</v>
          </cell>
          <cell r="W332">
            <v>19</v>
          </cell>
          <cell r="X332">
            <v>0</v>
          </cell>
          <cell r="Y332">
            <v>1</v>
          </cell>
          <cell r="Z332">
            <v>0.67</v>
          </cell>
          <cell r="AA332">
            <v>81</v>
          </cell>
          <cell r="AB332">
            <v>0.33</v>
          </cell>
          <cell r="AC332">
            <v>1</v>
          </cell>
          <cell r="AD332">
            <v>1</v>
          </cell>
          <cell r="AE332">
            <v>78</v>
          </cell>
          <cell r="AF332">
            <v>0</v>
          </cell>
          <cell r="AG332">
            <v>19</v>
          </cell>
          <cell r="AH332">
            <v>1.8898900000000001</v>
          </cell>
          <cell r="AI332">
            <v>66</v>
          </cell>
          <cell r="AJ332">
            <v>4.5880100000000006</v>
          </cell>
          <cell r="AK332">
            <v>31</v>
          </cell>
          <cell r="AL332">
            <v>15.025729999999999</v>
          </cell>
          <cell r="AM332">
            <v>168</v>
          </cell>
          <cell r="AN332">
            <v>1334648</v>
          </cell>
          <cell r="AO332">
            <v>314</v>
          </cell>
          <cell r="AP332">
            <v>88332781</v>
          </cell>
          <cell r="AQ332">
            <v>324</v>
          </cell>
          <cell r="AR332">
            <v>0.02</v>
          </cell>
          <cell r="AS332">
            <v>8.7322014986876972E-2</v>
          </cell>
          <cell r="AT332">
            <v>0</v>
          </cell>
          <cell r="AU332">
            <v>0.02</v>
          </cell>
          <cell r="AV332">
            <v>23534</v>
          </cell>
          <cell r="AW332">
            <v>283</v>
          </cell>
          <cell r="AX332">
            <v>0</v>
          </cell>
          <cell r="AY332">
            <v>89</v>
          </cell>
          <cell r="AZ332">
            <v>2011</v>
          </cell>
          <cell r="BA332">
            <v>2012</v>
          </cell>
          <cell r="BB332">
            <v>2554609</v>
          </cell>
          <cell r="BC332">
            <v>203</v>
          </cell>
          <cell r="BD332">
            <v>90887390</v>
          </cell>
          <cell r="BE332">
            <v>323</v>
          </cell>
          <cell r="BF332">
            <v>220.6</v>
          </cell>
          <cell r="BG332">
            <v>336</v>
          </cell>
          <cell r="BH332">
            <v>400420.58476881235</v>
          </cell>
          <cell r="BI332">
            <v>53</v>
          </cell>
          <cell r="BJ332">
            <v>11580.276518585675</v>
          </cell>
          <cell r="BK332">
            <v>128</v>
          </cell>
          <cell r="BL332">
            <v>412000.86128739803</v>
          </cell>
          <cell r="BM332">
            <v>52</v>
          </cell>
          <cell r="BN332">
            <v>2.8107408519487686E-2</v>
          </cell>
          <cell r="BO332">
            <v>159</v>
          </cell>
          <cell r="BP332">
            <v>476997</v>
          </cell>
          <cell r="BQ332">
            <v>324</v>
          </cell>
          <cell r="BR332">
            <v>307958</v>
          </cell>
          <cell r="BS332">
            <v>340</v>
          </cell>
          <cell r="BT332">
            <v>0</v>
          </cell>
          <cell r="BU332">
            <v>272</v>
          </cell>
          <cell r="BV332">
            <v>52684</v>
          </cell>
          <cell r="BW332">
            <v>302</v>
          </cell>
          <cell r="BX332">
            <v>0</v>
          </cell>
          <cell r="BY332">
            <v>6</v>
          </cell>
          <cell r="BZ332">
            <v>837639</v>
          </cell>
          <cell r="CA332">
            <v>342</v>
          </cell>
          <cell r="CB332">
            <v>84354</v>
          </cell>
          <cell r="CC332">
            <v>142</v>
          </cell>
          <cell r="CD332">
            <v>150000</v>
          </cell>
          <cell r="CE332">
            <v>185</v>
          </cell>
          <cell r="CF332">
            <v>0</v>
          </cell>
          <cell r="CG332">
            <v>2</v>
          </cell>
          <cell r="CH332">
            <v>60895</v>
          </cell>
          <cell r="CI332">
            <v>190</v>
          </cell>
          <cell r="CJ332">
            <v>29993</v>
          </cell>
          <cell r="CK332">
            <v>299</v>
          </cell>
          <cell r="CL332">
            <v>90888</v>
          </cell>
          <cell r="CM332">
            <v>230</v>
          </cell>
          <cell r="CN332">
            <v>0</v>
          </cell>
          <cell r="CO332">
            <v>19</v>
          </cell>
          <cell r="CP332">
            <v>171767</v>
          </cell>
          <cell r="CQ332">
            <v>135</v>
          </cell>
          <cell r="CR332">
            <v>1334648</v>
          </cell>
          <cell r="CS332">
            <v>314</v>
          </cell>
          <cell r="CT332">
            <v>220.6</v>
          </cell>
          <cell r="CU332">
            <v>336</v>
          </cell>
          <cell r="CV332">
            <v>5768</v>
          </cell>
          <cell r="CW332">
            <v>184</v>
          </cell>
          <cell r="CX332">
            <v>1293937</v>
          </cell>
          <cell r="CY332">
            <v>341</v>
          </cell>
          <cell r="CZ332">
            <v>214.5</v>
          </cell>
          <cell r="DA332">
            <v>339</v>
          </cell>
          <cell r="DB332">
            <v>5883</v>
          </cell>
          <cell r="DC332">
            <v>185</v>
          </cell>
          <cell r="DD332">
            <v>1285145</v>
          </cell>
          <cell r="DE332">
            <v>340</v>
          </cell>
          <cell r="DF332">
            <v>-8792</v>
          </cell>
          <cell r="DG332">
            <v>286</v>
          </cell>
          <cell r="DH332">
            <v>23241</v>
          </cell>
          <cell r="DI332">
            <v>193</v>
          </cell>
          <cell r="DJ332" t="str">
            <v>101</v>
          </cell>
          <cell r="DK332">
            <v>307.2</v>
          </cell>
          <cell r="DL332">
            <v>306</v>
          </cell>
          <cell r="DM332">
            <v>301.8</v>
          </cell>
          <cell r="DN332">
            <v>269.8</v>
          </cell>
          <cell r="DO332">
            <v>273.7</v>
          </cell>
          <cell r="DP332">
            <v>277.39999999999998</v>
          </cell>
          <cell r="DQ332">
            <v>267</v>
          </cell>
          <cell r="DR332">
            <v>341</v>
          </cell>
          <cell r="DS332">
            <v>264</v>
          </cell>
          <cell r="DT332">
            <v>339</v>
          </cell>
          <cell r="DU332">
            <v>276.39999999999998</v>
          </cell>
          <cell r="DV332">
            <v>333</v>
          </cell>
          <cell r="DW332">
            <v>260.8</v>
          </cell>
          <cell r="DX332">
            <v>334</v>
          </cell>
          <cell r="DY332">
            <v>258.39999999999998</v>
          </cell>
          <cell r="DZ332">
            <v>331</v>
          </cell>
          <cell r="EA332">
            <v>247</v>
          </cell>
          <cell r="EB332">
            <v>335</v>
          </cell>
          <cell r="EC332">
            <v>231</v>
          </cell>
          <cell r="ED332">
            <v>336</v>
          </cell>
          <cell r="EE332">
            <v>220.6</v>
          </cell>
          <cell r="EF332">
            <v>336</v>
          </cell>
          <cell r="EG332">
            <v>214.5</v>
          </cell>
          <cell r="EH332">
            <v>338</v>
          </cell>
          <cell r="EI332">
            <v>6222.1351981351982</v>
          </cell>
          <cell r="EJ332">
            <v>31</v>
          </cell>
          <cell r="EK332">
            <v>3905.0769230769229</v>
          </cell>
          <cell r="EL332">
            <v>102</v>
          </cell>
          <cell r="EM332">
            <v>520753</v>
          </cell>
          <cell r="EN332">
            <v>1695.1595052083335</v>
          </cell>
          <cell r="EO332">
            <v>621504</v>
          </cell>
          <cell r="EP332">
            <v>2031.0588235294117</v>
          </cell>
          <cell r="EQ332">
            <v>651499</v>
          </cell>
          <cell r="ER332">
            <v>2158.7110669317426</v>
          </cell>
          <cell r="ES332">
            <v>744403</v>
          </cell>
          <cell r="ET332">
            <v>2759.0919199406967</v>
          </cell>
          <cell r="EU332">
            <v>781855</v>
          </cell>
          <cell r="EV332">
            <v>2856.6130800146148</v>
          </cell>
          <cell r="EW332">
            <v>549539</v>
          </cell>
          <cell r="EX332">
            <v>1981.0346070656094</v>
          </cell>
          <cell r="EY332">
            <v>326242</v>
          </cell>
          <cell r="EZ332">
            <v>1221.8801498127341</v>
          </cell>
          <cell r="FA332">
            <v>204750</v>
          </cell>
          <cell r="FB332">
            <v>766.85393258426961</v>
          </cell>
          <cell r="FC332">
            <v>35295</v>
          </cell>
          <cell r="FD332">
            <v>133.69318181818181</v>
          </cell>
          <cell r="FE332">
            <v>-499</v>
          </cell>
          <cell r="FF332">
            <v>-1.8053545586107094</v>
          </cell>
          <cell r="FG332">
            <v>280246</v>
          </cell>
          <cell r="FH332">
            <v>1074.5628834355828</v>
          </cell>
          <cell r="FI332">
            <v>592362</v>
          </cell>
          <cell r="FJ332">
            <v>2292.4226006191952</v>
          </cell>
          <cell r="FK332">
            <v>674699</v>
          </cell>
          <cell r="FL332">
            <v>3058.4723481414326</v>
          </cell>
          <cell r="FM332">
            <v>649999</v>
          </cell>
          <cell r="FN332">
            <v>3030.2983682983681</v>
          </cell>
          <cell r="FO332">
            <v>0.21854822701018095</v>
          </cell>
          <cell r="FP332">
            <v>0.25925879576211586</v>
          </cell>
          <cell r="FQ332">
            <v>0.26520051061862032</v>
          </cell>
          <cell r="FR332">
            <v>0.28730513194986923</v>
          </cell>
          <cell r="FS332">
            <v>0.28993533836203622</v>
          </cell>
          <cell r="FT332">
            <v>0.21320811010146745</v>
          </cell>
          <cell r="FU332">
            <v>0.13223221559750162</v>
          </cell>
          <cell r="FV332">
            <v>9.9252419626141952E-2</v>
          </cell>
          <cell r="FW332">
            <v>1.6066624483906063E-2</v>
          </cell>
          <cell r="FX332">
            <v>-2.277086260499581E-4</v>
          </cell>
          <cell r="FY332">
            <v>0.13219088589204767</v>
          </cell>
          <cell r="FZ332">
            <v>0.27174163980625965</v>
          </cell>
          <cell r="GA332">
            <v>0.2730747935443032</v>
          </cell>
          <cell r="GB332">
            <v>0.27259790290110669</v>
          </cell>
          <cell r="GC332">
            <v>1862030</v>
          </cell>
          <cell r="GD332">
            <v>1775730</v>
          </cell>
          <cell r="GE332">
            <v>1805129</v>
          </cell>
          <cell r="GF332">
            <v>1846581</v>
          </cell>
          <cell r="GG332">
            <v>1914798</v>
          </cell>
          <cell r="GH332">
            <v>2027938</v>
          </cell>
          <cell r="GI332">
            <v>2140948</v>
          </cell>
          <cell r="GJ332">
            <v>2062922</v>
          </cell>
          <cell r="GK332">
            <v>2196790</v>
          </cell>
          <cell r="GL332">
            <v>2191397</v>
          </cell>
          <cell r="GM332">
            <v>2120010</v>
          </cell>
          <cell r="GN332">
            <v>2179872.0299999998</v>
          </cell>
          <cell r="GO332">
            <v>2388411</v>
          </cell>
          <cell r="GP332">
            <v>2384460.75</v>
          </cell>
          <cell r="GQ332">
            <v>7.9812885077631193E-2</v>
          </cell>
          <cell r="GR332">
            <v>-1.5831259725071462E-2</v>
          </cell>
          <cell r="GS332">
            <v>-5.3587645693617424E-2</v>
          </cell>
          <cell r="GT332">
            <v>-6.088774387717686E-2</v>
          </cell>
          <cell r="GU332">
            <v>-4.2073651048410196E-2</v>
          </cell>
          <cell r="GV332">
            <v>2.2858525760040129E-2</v>
          </cell>
          <cell r="GW332">
            <v>0.14061570883512786</v>
          </cell>
          <cell r="GX332">
            <v>0.22557068369315125</v>
          </cell>
          <cell r="GY332">
            <v>0.22477668832305631</v>
          </cell>
          <cell r="GZ332">
            <v>10.833333333333334</v>
          </cell>
          <cell r="HA332">
            <v>10.348148148148148</v>
          </cell>
          <cell r="HB332">
            <v>10.146153846153847</v>
          </cell>
          <cell r="HC332">
            <v>12.31219512195122</v>
          </cell>
          <cell r="HD332">
            <v>11.749745676500508</v>
          </cell>
          <cell r="HE332">
            <v>12.344444444444443</v>
          </cell>
          <cell r="HF332">
            <v>10.585106382978722</v>
          </cell>
          <cell r="HG332">
            <v>11.610526315789473</v>
          </cell>
          <cell r="HH332">
            <v>6750</v>
          </cell>
          <cell r="HI332" t="str">
            <v>Y</v>
          </cell>
        </row>
        <row r="333">
          <cell r="A333">
            <v>328</v>
          </cell>
          <cell r="B333">
            <v>6759</v>
          </cell>
          <cell r="C333" t="str">
            <v>Wapello</v>
          </cell>
          <cell r="D333">
            <v>13.0231396712137</v>
          </cell>
          <cell r="E333">
            <v>119</v>
          </cell>
          <cell r="F333">
            <v>5.4</v>
          </cell>
          <cell r="G333">
            <v>1</v>
          </cell>
          <cell r="H333">
            <v>5.343278594944957</v>
          </cell>
          <cell r="I333">
            <v>72</v>
          </cell>
          <cell r="J333">
            <v>0.53961939886012511</v>
          </cell>
          <cell r="K333">
            <v>142</v>
          </cell>
          <cell r="L333">
            <v>1.7402431572153851</v>
          </cell>
          <cell r="M333">
            <v>165</v>
          </cell>
          <cell r="N333">
            <v>0</v>
          </cell>
          <cell r="O333">
            <v>6</v>
          </cell>
          <cell r="P333">
            <v>0.75081890892286818</v>
          </cell>
          <cell r="Q333">
            <v>92</v>
          </cell>
          <cell r="R333">
            <v>0</v>
          </cell>
          <cell r="S333">
            <v>8</v>
          </cell>
          <cell r="T333">
            <v>13.773958580136568</v>
          </cell>
          <cell r="U333">
            <v>112</v>
          </cell>
          <cell r="V333">
            <v>0.77012000000000003</v>
          </cell>
          <cell r="W333">
            <v>208</v>
          </cell>
          <cell r="X333">
            <v>0</v>
          </cell>
          <cell r="Y333">
            <v>1</v>
          </cell>
          <cell r="Z333">
            <v>0.67</v>
          </cell>
          <cell r="AA333">
            <v>81</v>
          </cell>
          <cell r="AB333">
            <v>0.33</v>
          </cell>
          <cell r="AC333">
            <v>1</v>
          </cell>
          <cell r="AD333">
            <v>1</v>
          </cell>
          <cell r="AE333">
            <v>78</v>
          </cell>
          <cell r="AF333">
            <v>0</v>
          </cell>
          <cell r="AG333">
            <v>19</v>
          </cell>
          <cell r="AH333">
            <v>1.06229</v>
          </cell>
          <cell r="AI333">
            <v>130</v>
          </cell>
          <cell r="AJ333">
            <v>2.8324099999999999</v>
          </cell>
          <cell r="AK333">
            <v>123</v>
          </cell>
          <cell r="AL333">
            <v>16.606369999999998</v>
          </cell>
          <cell r="AM333">
            <v>96</v>
          </cell>
          <cell r="AN333">
            <v>2782925</v>
          </cell>
          <cell r="AO333">
            <v>175</v>
          </cell>
          <cell r="AP333">
            <v>166643379</v>
          </cell>
          <cell r="AQ333">
            <v>204</v>
          </cell>
          <cell r="AR333">
            <v>7.0000000000000007E-2</v>
          </cell>
          <cell r="AS333">
            <v>7.5037674795364412E-2</v>
          </cell>
          <cell r="AT333">
            <v>0</v>
          </cell>
          <cell r="AU333">
            <v>7.0000000000000007E-2</v>
          </cell>
          <cell r="AV333">
            <v>192327</v>
          </cell>
          <cell r="AW333">
            <v>146</v>
          </cell>
          <cell r="AX333">
            <v>0</v>
          </cell>
          <cell r="AY333">
            <v>89</v>
          </cell>
          <cell r="AZ333">
            <v>2013</v>
          </cell>
          <cell r="BA333">
            <v>2012</v>
          </cell>
          <cell r="BB333">
            <v>7556043</v>
          </cell>
          <cell r="BC333">
            <v>147</v>
          </cell>
          <cell r="BD333">
            <v>174199422</v>
          </cell>
          <cell r="BE333">
            <v>204</v>
          </cell>
          <cell r="BF333">
            <v>772.7</v>
          </cell>
          <cell r="BG333">
            <v>141</v>
          </cell>
          <cell r="BH333">
            <v>215663.74919114792</v>
          </cell>
          <cell r="BI333">
            <v>285</v>
          </cell>
          <cell r="BJ333">
            <v>9778.7537207195546</v>
          </cell>
          <cell r="BK333">
            <v>138</v>
          </cell>
          <cell r="BL333">
            <v>225442.50291186746</v>
          </cell>
          <cell r="BM333">
            <v>290</v>
          </cell>
          <cell r="BN333">
            <v>4.3375821304389862E-2</v>
          </cell>
          <cell r="BO333">
            <v>121</v>
          </cell>
          <cell r="BP333">
            <v>899874</v>
          </cell>
          <cell r="BQ333">
            <v>207</v>
          </cell>
          <cell r="BR333">
            <v>890422</v>
          </cell>
          <cell r="BS333">
            <v>154</v>
          </cell>
          <cell r="BT333">
            <v>89924</v>
          </cell>
          <cell r="BU333">
            <v>154</v>
          </cell>
          <cell r="BV333">
            <v>290000</v>
          </cell>
          <cell r="BW333">
            <v>198</v>
          </cell>
          <cell r="BX333">
            <v>0</v>
          </cell>
          <cell r="BY333">
            <v>6</v>
          </cell>
          <cell r="BZ333">
            <v>2170220</v>
          </cell>
          <cell r="CA333">
            <v>181</v>
          </cell>
          <cell r="CB333">
            <v>125119</v>
          </cell>
          <cell r="CC333">
            <v>104</v>
          </cell>
          <cell r="CD333">
            <v>128336</v>
          </cell>
          <cell r="CE333">
            <v>216</v>
          </cell>
          <cell r="CF333">
            <v>0</v>
          </cell>
          <cell r="CG333">
            <v>2</v>
          </cell>
          <cell r="CH333">
            <v>116714</v>
          </cell>
          <cell r="CI333">
            <v>131</v>
          </cell>
          <cell r="CJ333">
            <v>57486</v>
          </cell>
          <cell r="CK333">
            <v>190</v>
          </cell>
          <cell r="CL333">
            <v>174200</v>
          </cell>
          <cell r="CM333">
            <v>140</v>
          </cell>
          <cell r="CN333">
            <v>0</v>
          </cell>
          <cell r="CO333">
            <v>19</v>
          </cell>
          <cell r="CP333">
            <v>185050</v>
          </cell>
          <cell r="CQ333">
            <v>128</v>
          </cell>
          <cell r="CR333">
            <v>2782925</v>
          </cell>
          <cell r="CS333">
            <v>175</v>
          </cell>
          <cell r="CT333">
            <v>772.7</v>
          </cell>
          <cell r="CU333">
            <v>141</v>
          </cell>
          <cell r="CV333">
            <v>5791</v>
          </cell>
          <cell r="CW333">
            <v>137</v>
          </cell>
          <cell r="CX333">
            <v>4667368</v>
          </cell>
          <cell r="CY333">
            <v>137</v>
          </cell>
          <cell r="CZ333">
            <v>750.2</v>
          </cell>
          <cell r="DA333">
            <v>145</v>
          </cell>
          <cell r="DB333">
            <v>5906</v>
          </cell>
          <cell r="DC333">
            <v>137</v>
          </cell>
          <cell r="DD333">
            <v>4519453</v>
          </cell>
          <cell r="DE333">
            <v>142</v>
          </cell>
          <cell r="DF333">
            <v>-147915</v>
          </cell>
          <cell r="DG333">
            <v>353</v>
          </cell>
          <cell r="DH333">
            <v>88772</v>
          </cell>
          <cell r="DI333">
            <v>96</v>
          </cell>
          <cell r="DJ333" t="str">
            <v>101</v>
          </cell>
          <cell r="DK333">
            <v>863</v>
          </cell>
          <cell r="DL333">
            <v>834</v>
          </cell>
          <cell r="DM333">
            <v>825.2</v>
          </cell>
          <cell r="DN333">
            <v>798.1</v>
          </cell>
          <cell r="DO333">
            <v>802</v>
          </cell>
          <cell r="DP333">
            <v>794</v>
          </cell>
          <cell r="DQ333">
            <v>804</v>
          </cell>
          <cell r="DR333">
            <v>150</v>
          </cell>
          <cell r="DS333">
            <v>810</v>
          </cell>
          <cell r="DT333">
            <v>142</v>
          </cell>
          <cell r="DU333">
            <v>820</v>
          </cell>
          <cell r="DV333">
            <v>137</v>
          </cell>
          <cell r="DW333">
            <v>849</v>
          </cell>
          <cell r="DX333">
            <v>133</v>
          </cell>
          <cell r="DY333">
            <v>863.3</v>
          </cell>
          <cell r="DZ333">
            <v>132</v>
          </cell>
          <cell r="EA333">
            <v>828.9</v>
          </cell>
          <cell r="EB333">
            <v>134</v>
          </cell>
          <cell r="EC333">
            <v>829.8</v>
          </cell>
          <cell r="ED333">
            <v>134</v>
          </cell>
          <cell r="EE333">
            <v>772.7</v>
          </cell>
          <cell r="EF333">
            <v>141</v>
          </cell>
          <cell r="EG333">
            <v>750.2</v>
          </cell>
          <cell r="EH333">
            <v>145</v>
          </cell>
          <cell r="EI333">
            <v>3709.5774460143957</v>
          </cell>
          <cell r="EJ333">
            <v>265</v>
          </cell>
          <cell r="EK333">
            <v>2892.8552386030392</v>
          </cell>
          <cell r="EL333">
            <v>282</v>
          </cell>
          <cell r="EM333">
            <v>389843</v>
          </cell>
          <cell r="EN333">
            <v>451.73001158748554</v>
          </cell>
          <cell r="EO333">
            <v>216388</v>
          </cell>
          <cell r="EP333">
            <v>259.45803357314151</v>
          </cell>
          <cell r="EQ333">
            <v>237312</v>
          </cell>
          <cell r="ER333">
            <v>287.58119243819681</v>
          </cell>
          <cell r="ES333">
            <v>457485</v>
          </cell>
          <cell r="ET333">
            <v>573.21764189951136</v>
          </cell>
          <cell r="EU333">
            <v>524741</v>
          </cell>
          <cell r="EV333">
            <v>654.29052369077306</v>
          </cell>
          <cell r="EW333">
            <v>561870</v>
          </cell>
          <cell r="EX333">
            <v>707.64483627204027</v>
          </cell>
          <cell r="EY333">
            <v>769924</v>
          </cell>
          <cell r="EZ333">
            <v>957.61691542288554</v>
          </cell>
          <cell r="FA333">
            <v>645168</v>
          </cell>
          <cell r="FB333">
            <v>802.44776119402979</v>
          </cell>
          <cell r="FC333">
            <v>701632</v>
          </cell>
          <cell r="FD333">
            <v>866.2123456790124</v>
          </cell>
          <cell r="FE333">
            <v>595955</v>
          </cell>
          <cell r="FF333">
            <v>726.77439024390242</v>
          </cell>
          <cell r="FG333">
            <v>893228</v>
          </cell>
          <cell r="FH333">
            <v>1052.0942285041224</v>
          </cell>
          <cell r="FI333">
            <v>772064</v>
          </cell>
          <cell r="FJ333">
            <v>894.31715510251365</v>
          </cell>
          <cell r="FK333">
            <v>580004</v>
          </cell>
          <cell r="FL333">
            <v>750.61990423191401</v>
          </cell>
          <cell r="FM333">
            <v>766438</v>
          </cell>
          <cell r="FN333">
            <v>1021.644894694748</v>
          </cell>
          <cell r="FO333">
            <v>8.4818084406224667E-2</v>
          </cell>
          <cell r="FP333">
            <v>4.4790247272849207E-2</v>
          </cell>
          <cell r="FQ333">
            <v>4.8583871216054425E-2</v>
          </cell>
          <cell r="FR333">
            <v>9.3150154420532066E-2</v>
          </cell>
          <cell r="FS333">
            <v>9.9974927249012427E-2</v>
          </cell>
          <cell r="FT333">
            <v>0.10246092591035805</v>
          </cell>
          <cell r="FU333">
            <v>0.12982976457348061</v>
          </cell>
          <cell r="FV333">
            <v>0.11503361762120004</v>
          </cell>
          <cell r="FW333">
            <v>0.12446032254259282</v>
          </cell>
          <cell r="FX333">
            <v>9.5960761322574403E-2</v>
          </cell>
          <cell r="FY333">
            <v>0.13380023137187524</v>
          </cell>
          <cell r="FZ333">
            <v>0.11222736132152684</v>
          </cell>
          <cell r="GA333">
            <v>8.4978099976045135E-2</v>
          </cell>
          <cell r="GB333">
            <v>0.11081580042420741</v>
          </cell>
          <cell r="GC333">
            <v>4206382</v>
          </cell>
          <cell r="GD333">
            <v>4614753</v>
          </cell>
          <cell r="GE333">
            <v>4647272</v>
          </cell>
          <cell r="GF333">
            <v>4453779</v>
          </cell>
          <cell r="GG333">
            <v>4723985</v>
          </cell>
          <cell r="GH333">
            <v>4921879</v>
          </cell>
          <cell r="GI333">
            <v>5160334</v>
          </cell>
          <cell r="GJ333">
            <v>5608517</v>
          </cell>
          <cell r="GK333">
            <v>5637395</v>
          </cell>
          <cell r="GL333">
            <v>6210403</v>
          </cell>
          <cell r="GM333">
            <v>6675833</v>
          </cell>
          <cell r="GN333">
            <v>6879463.1799999997</v>
          </cell>
          <cell r="GO333">
            <v>7017395</v>
          </cell>
          <cell r="GP333">
            <v>6916324.1800000006</v>
          </cell>
          <cell r="GQ333">
            <v>8.4918104637467157E-2</v>
          </cell>
          <cell r="GR333">
            <v>0.10057088864749825</v>
          </cell>
          <cell r="GS333">
            <v>0.11199564770888105</v>
          </cell>
          <cell r="GT333">
            <v>0.11636516347805032</v>
          </cell>
          <cell r="GU333">
            <v>7.8565655882468638E-2</v>
          </cell>
          <cell r="GV333">
            <v>4.6740901474893057E-2</v>
          </cell>
          <cell r="GW333">
            <v>4.899020108210414E-2</v>
          </cell>
          <cell r="GX333">
            <v>3.3044556715638308E-2</v>
          </cell>
          <cell r="GY333">
            <v>9.3699972661607928E-2</v>
          </cell>
          <cell r="GZ333">
            <v>12.341463414634147</v>
          </cell>
          <cell r="HA333">
            <v>12.617886178861788</v>
          </cell>
          <cell r="HB333">
            <v>12.688000000000001</v>
          </cell>
          <cell r="HC333">
            <v>12.925396825396824</v>
          </cell>
          <cell r="HD333">
            <v>11.983206106870229</v>
          </cell>
          <cell r="HE333">
            <v>11.739393939393938</v>
          </cell>
          <cell r="HF333">
            <v>11.410769230769231</v>
          </cell>
          <cell r="HG333">
            <v>12.462903225806452</v>
          </cell>
          <cell r="HH333">
            <v>6759</v>
          </cell>
          <cell r="HI333" t="str">
            <v>Y</v>
          </cell>
        </row>
        <row r="334">
          <cell r="A334">
            <v>329</v>
          </cell>
          <cell r="B334">
            <v>6762</v>
          </cell>
          <cell r="C334" t="str">
            <v>Wapsie Valley</v>
          </cell>
          <cell r="D334">
            <v>11.867907391777194</v>
          </cell>
          <cell r="E334">
            <v>202</v>
          </cell>
          <cell r="F334">
            <v>5.4</v>
          </cell>
          <cell r="G334">
            <v>1</v>
          </cell>
          <cell r="H334">
            <v>4.2750456644676342</v>
          </cell>
          <cell r="I334">
            <v>211</v>
          </cell>
          <cell r="J334">
            <v>0</v>
          </cell>
          <cell r="K334">
            <v>272</v>
          </cell>
          <cell r="L334">
            <v>2.1928593045322793</v>
          </cell>
          <cell r="M334">
            <v>117</v>
          </cell>
          <cell r="N334">
            <v>0</v>
          </cell>
          <cell r="O334">
            <v>6</v>
          </cell>
          <cell r="P334">
            <v>0.12313901749178081</v>
          </cell>
          <cell r="Q334">
            <v>253</v>
          </cell>
          <cell r="R334">
            <v>0</v>
          </cell>
          <cell r="S334">
            <v>8</v>
          </cell>
          <cell r="T334">
            <v>11.991046409268975</v>
          </cell>
          <cell r="U334">
            <v>226</v>
          </cell>
          <cell r="V334">
            <v>0.66449999999999998</v>
          </cell>
          <cell r="W334">
            <v>245</v>
          </cell>
          <cell r="X334">
            <v>0</v>
          </cell>
          <cell r="Y334">
            <v>1</v>
          </cell>
          <cell r="Z334">
            <v>0.67</v>
          </cell>
          <cell r="AA334">
            <v>81</v>
          </cell>
          <cell r="AB334">
            <v>0.33</v>
          </cell>
          <cell r="AC334">
            <v>1</v>
          </cell>
          <cell r="AD334">
            <v>1</v>
          </cell>
          <cell r="AE334">
            <v>78</v>
          </cell>
          <cell r="AF334">
            <v>0</v>
          </cell>
          <cell r="AG334">
            <v>19</v>
          </cell>
          <cell r="AH334">
            <v>1</v>
          </cell>
          <cell r="AI334">
            <v>135</v>
          </cell>
          <cell r="AJ334">
            <v>2.6644999999999999</v>
          </cell>
          <cell r="AK334">
            <v>142</v>
          </cell>
          <cell r="AL334">
            <v>14.65555</v>
          </cell>
          <cell r="AM334">
            <v>197</v>
          </cell>
          <cell r="AN334">
            <v>2229520</v>
          </cell>
          <cell r="AO334">
            <v>233</v>
          </cell>
          <cell r="AP334">
            <v>150488451</v>
          </cell>
          <cell r="AQ334">
            <v>234</v>
          </cell>
          <cell r="AR334">
            <v>0.1</v>
          </cell>
          <cell r="AS334">
            <v>7.2666925900466264E-2</v>
          </cell>
          <cell r="AT334">
            <v>0</v>
          </cell>
          <cell r="AU334">
            <v>0.1</v>
          </cell>
          <cell r="AV334">
            <v>269000</v>
          </cell>
          <cell r="AW334">
            <v>89</v>
          </cell>
          <cell r="AX334">
            <v>0</v>
          </cell>
          <cell r="AY334">
            <v>89</v>
          </cell>
          <cell r="AZ334">
            <v>2012</v>
          </cell>
          <cell r="BA334">
            <v>2011</v>
          </cell>
          <cell r="BB334">
            <v>12014418</v>
          </cell>
          <cell r="BC334">
            <v>116</v>
          </cell>
          <cell r="BD334">
            <v>162502869</v>
          </cell>
          <cell r="BE334">
            <v>221</v>
          </cell>
          <cell r="BF334">
            <v>699.8</v>
          </cell>
          <cell r="BG334">
            <v>156</v>
          </cell>
          <cell r="BH334">
            <v>215044.94284081168</v>
          </cell>
          <cell r="BI334">
            <v>286</v>
          </cell>
          <cell r="BJ334">
            <v>17168.359531294656</v>
          </cell>
          <cell r="BK334">
            <v>86</v>
          </cell>
          <cell r="BL334">
            <v>232213.30237210632</v>
          </cell>
          <cell r="BM334">
            <v>277</v>
          </cell>
          <cell r="BN334">
            <v>7.3933574674303129E-2</v>
          </cell>
          <cell r="BO334">
            <v>69</v>
          </cell>
          <cell r="BP334">
            <v>812638</v>
          </cell>
          <cell r="BQ334">
            <v>238</v>
          </cell>
          <cell r="BR334">
            <v>643345</v>
          </cell>
          <cell r="BS334">
            <v>227</v>
          </cell>
          <cell r="BT334">
            <v>0</v>
          </cell>
          <cell r="BU334">
            <v>272</v>
          </cell>
          <cell r="BV334">
            <v>330000</v>
          </cell>
          <cell r="BW334">
            <v>182</v>
          </cell>
          <cell r="BX334">
            <v>0</v>
          </cell>
          <cell r="BY334">
            <v>6</v>
          </cell>
          <cell r="BZ334">
            <v>1785983</v>
          </cell>
          <cell r="CA334">
            <v>232</v>
          </cell>
          <cell r="CB334">
            <v>18531</v>
          </cell>
          <cell r="CC334">
            <v>259</v>
          </cell>
          <cell r="CD334">
            <v>100000</v>
          </cell>
          <cell r="CE334">
            <v>248</v>
          </cell>
          <cell r="CF334">
            <v>0</v>
          </cell>
          <cell r="CG334">
            <v>2</v>
          </cell>
          <cell r="CH334">
            <v>108877</v>
          </cell>
          <cell r="CI334">
            <v>138</v>
          </cell>
          <cell r="CJ334">
            <v>53626</v>
          </cell>
          <cell r="CK334">
            <v>207</v>
          </cell>
          <cell r="CL334">
            <v>162503</v>
          </cell>
          <cell r="CM334">
            <v>152</v>
          </cell>
          <cell r="CN334">
            <v>0</v>
          </cell>
          <cell r="CO334">
            <v>19</v>
          </cell>
          <cell r="CP334">
            <v>162503</v>
          </cell>
          <cell r="CQ334">
            <v>140</v>
          </cell>
          <cell r="CR334">
            <v>2229520</v>
          </cell>
          <cell r="CS334">
            <v>233</v>
          </cell>
          <cell r="CT334">
            <v>699.8</v>
          </cell>
          <cell r="CU334">
            <v>156</v>
          </cell>
          <cell r="CV334">
            <v>5814</v>
          </cell>
          <cell r="CW334">
            <v>103</v>
          </cell>
          <cell r="CX334">
            <v>4068637</v>
          </cell>
          <cell r="CY334">
            <v>160</v>
          </cell>
          <cell r="CZ334">
            <v>700.5</v>
          </cell>
          <cell r="DA334">
            <v>152</v>
          </cell>
          <cell r="DB334">
            <v>5929</v>
          </cell>
          <cell r="DC334">
            <v>103</v>
          </cell>
          <cell r="DD334">
            <v>4153265</v>
          </cell>
          <cell r="DE334">
            <v>157</v>
          </cell>
          <cell r="DF334">
            <v>84628</v>
          </cell>
          <cell r="DG334">
            <v>128</v>
          </cell>
          <cell r="DH334">
            <v>0</v>
          </cell>
          <cell r="DI334">
            <v>223</v>
          </cell>
          <cell r="DJ334" t="str">
            <v>No Guar</v>
          </cell>
          <cell r="DK334">
            <v>830</v>
          </cell>
          <cell r="DL334">
            <v>794</v>
          </cell>
          <cell r="DM334">
            <v>778</v>
          </cell>
          <cell r="DN334">
            <v>781</v>
          </cell>
          <cell r="DO334">
            <v>743</v>
          </cell>
          <cell r="DP334">
            <v>725</v>
          </cell>
          <cell r="DQ334">
            <v>740</v>
          </cell>
          <cell r="DR334">
            <v>170</v>
          </cell>
          <cell r="DS334">
            <v>739</v>
          </cell>
          <cell r="DT334">
            <v>167</v>
          </cell>
          <cell r="DU334">
            <v>705.1</v>
          </cell>
          <cell r="DV334">
            <v>169</v>
          </cell>
          <cell r="DW334">
            <v>678.1</v>
          </cell>
          <cell r="DX334">
            <v>175</v>
          </cell>
          <cell r="DY334">
            <v>683.2</v>
          </cell>
          <cell r="DZ334">
            <v>172</v>
          </cell>
          <cell r="EA334">
            <v>694.9</v>
          </cell>
          <cell r="EB334">
            <v>172</v>
          </cell>
          <cell r="EC334">
            <v>719.5</v>
          </cell>
          <cell r="ED334">
            <v>154</v>
          </cell>
          <cell r="EE334">
            <v>699.8</v>
          </cell>
          <cell r="EF334">
            <v>156</v>
          </cell>
          <cell r="EG334">
            <v>700.5</v>
          </cell>
          <cell r="EH334">
            <v>152</v>
          </cell>
          <cell r="EI334">
            <v>3182.7551748750893</v>
          </cell>
          <cell r="EJ334">
            <v>325</v>
          </cell>
          <cell r="EK334">
            <v>2549.5831548893648</v>
          </cell>
          <cell r="EL334">
            <v>326</v>
          </cell>
          <cell r="EM334">
            <v>407343</v>
          </cell>
          <cell r="EN334">
            <v>490.77469879518071</v>
          </cell>
          <cell r="EO334">
            <v>357296</v>
          </cell>
          <cell r="EP334">
            <v>449.99496221662469</v>
          </cell>
          <cell r="EQ334">
            <v>-150185</v>
          </cell>
          <cell r="ER334">
            <v>-193.03984575835474</v>
          </cell>
          <cell r="ES334">
            <v>26332</v>
          </cell>
          <cell r="ET334">
            <v>33.715749039692703</v>
          </cell>
          <cell r="EU334">
            <v>24867</v>
          </cell>
          <cell r="EV334">
            <v>33.46837146702557</v>
          </cell>
          <cell r="EW334">
            <v>105844</v>
          </cell>
          <cell r="EX334">
            <v>145.99172413793104</v>
          </cell>
          <cell r="EY334">
            <v>455332</v>
          </cell>
          <cell r="EZ334">
            <v>615.3135135135135</v>
          </cell>
          <cell r="FA334">
            <v>605899</v>
          </cell>
          <cell r="FB334">
            <v>818.78243243243242</v>
          </cell>
          <cell r="FC334">
            <v>864518</v>
          </cell>
          <cell r="FD334">
            <v>1169.8484438430312</v>
          </cell>
          <cell r="FE334">
            <v>1216623</v>
          </cell>
          <cell r="FF334">
            <v>1725.461636647284</v>
          </cell>
          <cell r="FG334">
            <v>1408781</v>
          </cell>
          <cell r="FH334">
            <v>2077.5416605220466</v>
          </cell>
          <cell r="FI334">
            <v>936455</v>
          </cell>
          <cell r="FJ334">
            <v>1370.6894028103043</v>
          </cell>
          <cell r="FK334">
            <v>700365</v>
          </cell>
          <cell r="FL334">
            <v>1000.8073735352958</v>
          </cell>
          <cell r="FM334">
            <v>815613</v>
          </cell>
          <cell r="FN334">
            <v>1164.3297644539614</v>
          </cell>
          <cell r="FO334">
            <v>8.8311390424786501E-2</v>
          </cell>
          <cell r="FP334">
            <v>7.5063903774267096E-2</v>
          </cell>
          <cell r="FQ334">
            <v>-3.2142459678800125E-2</v>
          </cell>
          <cell r="FR334">
            <v>5.9591284174974604E-3</v>
          </cell>
          <cell r="FS334">
            <v>5.2502077534253982E-3</v>
          </cell>
          <cell r="FT334">
            <v>2.2185271456427732E-2</v>
          </cell>
          <cell r="FU334">
            <v>9.422998322687591E-2</v>
          </cell>
          <cell r="FV334">
            <v>0.12486843865145161</v>
          </cell>
          <cell r="FW334">
            <v>0.18627630114896365</v>
          </cell>
          <cell r="FX334">
            <v>0.26626730972894691</v>
          </cell>
          <cell r="FY334">
            <v>0.26159113356015518</v>
          </cell>
          <cell r="FZ334">
            <v>0.16405432620589516</v>
          </cell>
          <cell r="GA334">
            <v>0.12105298545165616</v>
          </cell>
          <cell r="GB334">
            <v>0.13175521191951728</v>
          </cell>
          <cell r="GC334">
            <v>4205233</v>
          </cell>
          <cell r="GD334">
            <v>4402595</v>
          </cell>
          <cell r="GE334">
            <v>4822665</v>
          </cell>
          <cell r="GF334">
            <v>4392435</v>
          </cell>
          <cell r="GG334">
            <v>4711517</v>
          </cell>
          <cell r="GH334">
            <v>4665069</v>
          </cell>
          <cell r="GI334">
            <v>4376803</v>
          </cell>
          <cell r="GJ334">
            <v>4852299</v>
          </cell>
          <cell r="GK334">
            <v>4641052</v>
          </cell>
          <cell r="GL334">
            <v>4569179</v>
          </cell>
          <cell r="GM334">
            <v>5385431</v>
          </cell>
          <cell r="GN334">
            <v>5708200.5800000001</v>
          </cell>
          <cell r="GO334">
            <v>6021697</v>
          </cell>
          <cell r="GP334">
            <v>6190366.1200000001</v>
          </cell>
          <cell r="GQ334">
            <v>-1.9763694067795143E-2</v>
          </cell>
          <cell r="GR334">
            <v>9.9890161787334689E-3</v>
          </cell>
          <cell r="GS334">
            <v>8.2787056482204316E-2</v>
          </cell>
          <cell r="GT334">
            <v>0.17319957941378961</v>
          </cell>
          <cell r="GU334">
            <v>0.26514813934447878</v>
          </cell>
          <cell r="GV334">
            <v>0.15753184019193803</v>
          </cell>
          <cell r="GW334">
            <v>6.6490428364968351E-2</v>
          </cell>
          <cell r="GX334">
            <v>1.6716392162023871E-3</v>
          </cell>
          <cell r="GY334">
            <v>2.8046582857754196E-3</v>
          </cell>
          <cell r="GZ334">
            <v>14.575916230366492</v>
          </cell>
          <cell r="HA334">
            <v>15.123076923076924</v>
          </cell>
          <cell r="HB334">
            <v>14.158039298542151</v>
          </cell>
          <cell r="HC334">
            <v>14.326881720430109</v>
          </cell>
          <cell r="HD334">
            <v>13.718643387517561</v>
          </cell>
          <cell r="HE334">
            <v>12.556948613808935</v>
          </cell>
          <cell r="HF334">
            <v>12.194690265486726</v>
          </cell>
          <cell r="HG334">
            <v>14.889361702127658</v>
          </cell>
          <cell r="HH334">
            <v>6762</v>
          </cell>
          <cell r="HI334" t="str">
            <v>Y</v>
          </cell>
        </row>
        <row r="335">
          <cell r="A335">
            <v>330</v>
          </cell>
          <cell r="B335">
            <v>6768</v>
          </cell>
          <cell r="C335" t="str">
            <v>Washington</v>
          </cell>
          <cell r="D335">
            <v>15.170194206637117</v>
          </cell>
          <cell r="E335">
            <v>18</v>
          </cell>
          <cell r="F335">
            <v>5.4</v>
          </cell>
          <cell r="G335">
            <v>1</v>
          </cell>
          <cell r="H335">
            <v>5.2516227521974148</v>
          </cell>
          <cell r="I335">
            <v>80</v>
          </cell>
          <cell r="J335">
            <v>1.346824637345347</v>
          </cell>
          <cell r="K335">
            <v>36</v>
          </cell>
          <cell r="L335">
            <v>3.1717468632288544</v>
          </cell>
          <cell r="M335">
            <v>43</v>
          </cell>
          <cell r="N335">
            <v>0</v>
          </cell>
          <cell r="O335">
            <v>6</v>
          </cell>
          <cell r="P335">
            <v>0.17087353714709558</v>
          </cell>
          <cell r="Q335">
            <v>225</v>
          </cell>
          <cell r="R335">
            <v>0</v>
          </cell>
          <cell r="S335">
            <v>8</v>
          </cell>
          <cell r="T335">
            <v>15.341067743784212</v>
          </cell>
          <cell r="U335">
            <v>31</v>
          </cell>
          <cell r="V335">
            <v>0.79293999999999998</v>
          </cell>
          <cell r="W335">
            <v>200</v>
          </cell>
          <cell r="X335">
            <v>0</v>
          </cell>
          <cell r="Y335">
            <v>1</v>
          </cell>
          <cell r="Z335">
            <v>1</v>
          </cell>
          <cell r="AA335">
            <v>52</v>
          </cell>
          <cell r="AB335">
            <v>0.33</v>
          </cell>
          <cell r="AC335">
            <v>1</v>
          </cell>
          <cell r="AD335">
            <v>1.33</v>
          </cell>
          <cell r="AE335">
            <v>51</v>
          </cell>
          <cell r="AF335">
            <v>0</v>
          </cell>
          <cell r="AG335">
            <v>19</v>
          </cell>
          <cell r="AH335">
            <v>0</v>
          </cell>
          <cell r="AI335">
            <v>184</v>
          </cell>
          <cell r="AJ335">
            <v>2.1229399999999998</v>
          </cell>
          <cell r="AK335">
            <v>193</v>
          </cell>
          <cell r="AL335">
            <v>17.464009999999998</v>
          </cell>
          <cell r="AM335">
            <v>59</v>
          </cell>
          <cell r="AN335">
            <v>6071038</v>
          </cell>
          <cell r="AO335">
            <v>63</v>
          </cell>
          <cell r="AP335">
            <v>346812040</v>
          </cell>
          <cell r="AQ335">
            <v>69</v>
          </cell>
          <cell r="AR335">
            <v>0.09</v>
          </cell>
          <cell r="AS335">
            <v>7.2395522584603023E-2</v>
          </cell>
          <cell r="AT335">
            <v>0</v>
          </cell>
          <cell r="AU335">
            <v>0.09</v>
          </cell>
          <cell r="AV335">
            <v>634259</v>
          </cell>
          <cell r="AW335">
            <v>13</v>
          </cell>
          <cell r="AX335">
            <v>0</v>
          </cell>
          <cell r="AY335">
            <v>89</v>
          </cell>
          <cell r="AZ335">
            <v>2012</v>
          </cell>
          <cell r="BA335">
            <v>2014</v>
          </cell>
          <cell r="BB335">
            <v>10760402</v>
          </cell>
          <cell r="BC335">
            <v>122</v>
          </cell>
          <cell r="BD335">
            <v>357572442</v>
          </cell>
          <cell r="BE335">
            <v>76</v>
          </cell>
          <cell r="BF335">
            <v>1769.4</v>
          </cell>
          <cell r="BG335">
            <v>52</v>
          </cell>
          <cell r="BH335">
            <v>196005.44817452243</v>
          </cell>
          <cell r="BI335">
            <v>318</v>
          </cell>
          <cell r="BJ335">
            <v>6081.3846501638973</v>
          </cell>
          <cell r="BK335">
            <v>182</v>
          </cell>
          <cell r="BL335">
            <v>202086.83282468634</v>
          </cell>
          <cell r="BM335">
            <v>325</v>
          </cell>
          <cell r="BN335">
            <v>3.0092928693872891E-2</v>
          </cell>
          <cell r="BO335">
            <v>151</v>
          </cell>
          <cell r="BP335">
            <v>1872785</v>
          </cell>
          <cell r="BQ335">
            <v>69</v>
          </cell>
          <cell r="BR335">
            <v>1821326</v>
          </cell>
          <cell r="BS335">
            <v>62</v>
          </cell>
          <cell r="BT335">
            <v>467095</v>
          </cell>
          <cell r="BU335">
            <v>35</v>
          </cell>
          <cell r="BV335">
            <v>1100000</v>
          </cell>
          <cell r="BW335">
            <v>30</v>
          </cell>
          <cell r="BX335">
            <v>0</v>
          </cell>
          <cell r="BY335">
            <v>6</v>
          </cell>
          <cell r="BZ335">
            <v>5261206</v>
          </cell>
          <cell r="CA335">
            <v>52</v>
          </cell>
          <cell r="CB335">
            <v>59261</v>
          </cell>
          <cell r="CC335">
            <v>169</v>
          </cell>
          <cell r="CD335">
            <v>275000</v>
          </cell>
          <cell r="CE335">
            <v>89</v>
          </cell>
          <cell r="CF335">
            <v>0</v>
          </cell>
          <cell r="CG335">
            <v>2</v>
          </cell>
          <cell r="CH335">
            <v>357572</v>
          </cell>
          <cell r="CI335">
            <v>45</v>
          </cell>
          <cell r="CJ335">
            <v>117999</v>
          </cell>
          <cell r="CK335">
            <v>69</v>
          </cell>
          <cell r="CL335">
            <v>475571</v>
          </cell>
          <cell r="CM335">
            <v>44</v>
          </cell>
          <cell r="CN335">
            <v>0</v>
          </cell>
          <cell r="CO335">
            <v>19</v>
          </cell>
          <cell r="CP335">
            <v>0</v>
          </cell>
          <cell r="CQ335">
            <v>185</v>
          </cell>
          <cell r="CR335">
            <v>6071038</v>
          </cell>
          <cell r="CS335">
            <v>63</v>
          </cell>
          <cell r="CT335">
            <v>1769.4</v>
          </cell>
          <cell r="CU335">
            <v>52</v>
          </cell>
          <cell r="CV335">
            <v>5768</v>
          </cell>
          <cell r="CW335">
            <v>184</v>
          </cell>
          <cell r="CX335">
            <v>10205899</v>
          </cell>
          <cell r="CY335">
            <v>52</v>
          </cell>
          <cell r="CZ335">
            <v>1716.8</v>
          </cell>
          <cell r="DA335">
            <v>54</v>
          </cell>
          <cell r="DB335">
            <v>5883</v>
          </cell>
          <cell r="DC335">
            <v>185</v>
          </cell>
          <cell r="DD335">
            <v>10307958</v>
          </cell>
          <cell r="DE335">
            <v>53</v>
          </cell>
          <cell r="DF335">
            <v>102059</v>
          </cell>
          <cell r="DG335">
            <v>105</v>
          </cell>
          <cell r="DH335">
            <v>208024</v>
          </cell>
          <cell r="DI335">
            <v>19</v>
          </cell>
          <cell r="DJ335" t="str">
            <v>101</v>
          </cell>
          <cell r="DK335">
            <v>1747</v>
          </cell>
          <cell r="DL335">
            <v>1815.8</v>
          </cell>
          <cell r="DM335">
            <v>1799.8</v>
          </cell>
          <cell r="DN335">
            <v>1778.4</v>
          </cell>
          <cell r="DO335">
            <v>1736</v>
          </cell>
          <cell r="DP335">
            <v>1739.6</v>
          </cell>
          <cell r="DQ335">
            <v>1784.6</v>
          </cell>
          <cell r="DR335">
            <v>52</v>
          </cell>
          <cell r="DS335">
            <v>1799.4</v>
          </cell>
          <cell r="DT335">
            <v>52</v>
          </cell>
          <cell r="DU335">
            <v>1794</v>
          </cell>
          <cell r="DV335">
            <v>51</v>
          </cell>
          <cell r="DW335">
            <v>1800.8</v>
          </cell>
          <cell r="DX335">
            <v>52</v>
          </cell>
          <cell r="DY335">
            <v>1815.8</v>
          </cell>
          <cell r="DZ335">
            <v>51</v>
          </cell>
          <cell r="EA335">
            <v>1800.9</v>
          </cell>
          <cell r="EB335">
            <v>52</v>
          </cell>
          <cell r="EC335">
            <v>1776.7</v>
          </cell>
          <cell r="ED335">
            <v>52</v>
          </cell>
          <cell r="EE335">
            <v>1769.4</v>
          </cell>
          <cell r="EF335">
            <v>52</v>
          </cell>
          <cell r="EG335">
            <v>1716.8</v>
          </cell>
          <cell r="EH335">
            <v>54</v>
          </cell>
          <cell r="EI335">
            <v>3536.252329916123</v>
          </cell>
          <cell r="EJ335">
            <v>290</v>
          </cell>
          <cell r="EK335">
            <v>3064.5421714818267</v>
          </cell>
          <cell r="EL335">
            <v>244</v>
          </cell>
          <cell r="EM335">
            <v>992586</v>
          </cell>
          <cell r="EN335">
            <v>568.16599885518031</v>
          </cell>
          <cell r="EO335">
            <v>641564</v>
          </cell>
          <cell r="EP335">
            <v>353.32305319969163</v>
          </cell>
          <cell r="EQ335">
            <v>368271</v>
          </cell>
          <cell r="ER335">
            <v>204.61773530392267</v>
          </cell>
          <cell r="ES335">
            <v>129312</v>
          </cell>
          <cell r="ET335">
            <v>72.71255060728744</v>
          </cell>
          <cell r="EU335">
            <v>-74459</v>
          </cell>
          <cell r="EV335">
            <v>-42.891129032258064</v>
          </cell>
          <cell r="EW335">
            <v>329282</v>
          </cell>
          <cell r="EX335">
            <v>189.28604276845252</v>
          </cell>
          <cell r="EY335">
            <v>1028479</v>
          </cell>
          <cell r="EZ335">
            <v>576.30785610220778</v>
          </cell>
          <cell r="FA335">
            <v>1444458</v>
          </cell>
          <cell r="FB335">
            <v>809.40154656505661</v>
          </cell>
          <cell r="FC335">
            <v>1568963</v>
          </cell>
          <cell r="FD335">
            <v>871.93675669667664</v>
          </cell>
          <cell r="FE335">
            <v>1517455</v>
          </cell>
          <cell r="FF335">
            <v>845.85005574136005</v>
          </cell>
          <cell r="FG335">
            <v>585075</v>
          </cell>
          <cell r="FH335">
            <v>324.8972678809418</v>
          </cell>
          <cell r="FI335">
            <v>23210</v>
          </cell>
          <cell r="FJ335">
            <v>12.782244740610199</v>
          </cell>
          <cell r="FK335">
            <v>-124236</v>
          </cell>
          <cell r="FL335">
            <v>-70.213631739572733</v>
          </cell>
          <cell r="FM335">
            <v>263667</v>
          </cell>
          <cell r="FN335">
            <v>153.58049860205034</v>
          </cell>
          <cell r="FO335">
            <v>9.2342738358985182E-2</v>
          </cell>
          <cell r="FP335">
            <v>5.9959442861781058E-2</v>
          </cell>
          <cell r="FQ335">
            <v>3.3455285620080273E-2</v>
          </cell>
          <cell r="FR335">
            <v>1.1658103609015737E-2</v>
          </cell>
          <cell r="FS335">
            <v>-6.7247900077996329E-3</v>
          </cell>
          <cell r="FT335">
            <v>2.7807121021973049E-2</v>
          </cell>
          <cell r="FU335">
            <v>7.8666868800411696E-2</v>
          </cell>
          <cell r="FV335">
            <v>0.11376960170581389</v>
          </cell>
          <cell r="FW335">
            <v>0.11747653259200823</v>
          </cell>
          <cell r="FX335">
            <v>0.1069501247353831</v>
          </cell>
          <cell r="FY335">
            <v>3.5967406272809095E-2</v>
          </cell>
          <cell r="FZ335">
            <v>1.4615108488986155E-3</v>
          </cell>
          <cell r="GA335">
            <v>-7.8846739191416656E-3</v>
          </cell>
          <cell r="GB335">
            <v>1.5945495531678053E-2</v>
          </cell>
          <cell r="GC335">
            <v>9756348</v>
          </cell>
          <cell r="GD335">
            <v>10058402</v>
          </cell>
          <cell r="GE335">
            <v>10639586</v>
          </cell>
          <cell r="GF335">
            <v>10962715</v>
          </cell>
          <cell r="GG335">
            <v>11146775</v>
          </cell>
          <cell r="GH335">
            <v>11512361</v>
          </cell>
          <cell r="GI335">
            <v>12045373</v>
          </cell>
          <cell r="GJ335">
            <v>12696344</v>
          </cell>
          <cell r="GK335">
            <v>13355544</v>
          </cell>
          <cell r="GL335">
            <v>14188436</v>
          </cell>
          <cell r="GM335">
            <v>16266811</v>
          </cell>
          <cell r="GN335">
            <v>15880826.35</v>
          </cell>
          <cell r="GO335">
            <v>15904090</v>
          </cell>
          <cell r="GP335">
            <v>16535516.220000001</v>
          </cell>
          <cell r="GQ335">
            <v>7.9708118664342711E-3</v>
          </cell>
          <cell r="GR335">
            <v>3.5102236372295516E-2</v>
          </cell>
          <cell r="GS335">
            <v>8.5479458586388377E-2</v>
          </cell>
          <cell r="GT335">
            <v>8.3840751662730334E-2</v>
          </cell>
          <cell r="GU335">
            <v>7.2368000450453357E-2</v>
          </cell>
          <cell r="GV335">
            <v>2.4780515705730439E-2</v>
          </cell>
          <cell r="GW335">
            <v>-5.6860402078380543E-2</v>
          </cell>
          <cell r="GX335">
            <v>-6.3076833074332941E-2</v>
          </cell>
          <cell r="GY335">
            <v>-8.4543458980800471E-2</v>
          </cell>
          <cell r="GZ335">
            <v>12.737059746185656</v>
          </cell>
          <cell r="HA335">
            <v>12.077895733315303</v>
          </cell>
          <cell r="HB335">
            <v>12.181991424487851</v>
          </cell>
          <cell r="HC335">
            <v>12.46641141663766</v>
          </cell>
          <cell r="HD335">
            <v>12.533052039381154</v>
          </cell>
          <cell r="HE335">
            <v>12.305643182614791</v>
          </cell>
          <cell r="HF335">
            <v>12.80785678045952</v>
          </cell>
          <cell r="HG335">
            <v>14.042857142857143</v>
          </cell>
          <cell r="HH335">
            <v>6768</v>
          </cell>
          <cell r="HI335" t="str">
            <v>Y</v>
          </cell>
        </row>
        <row r="336">
          <cell r="A336">
            <v>331</v>
          </cell>
          <cell r="B336">
            <v>6795</v>
          </cell>
          <cell r="C336" t="str">
            <v>Waterloo</v>
          </cell>
          <cell r="D336">
            <v>12.732766834796996</v>
          </cell>
          <cell r="E336">
            <v>138</v>
          </cell>
          <cell r="F336">
            <v>5.4</v>
          </cell>
          <cell r="G336">
            <v>1</v>
          </cell>
          <cell r="H336">
            <v>5.3602774008961864</v>
          </cell>
          <cell r="I336">
            <v>69</v>
          </cell>
          <cell r="J336">
            <v>0.48365772305183785</v>
          </cell>
          <cell r="K336">
            <v>153</v>
          </cell>
          <cell r="L336">
            <v>1.4888318566286762</v>
          </cell>
          <cell r="M336">
            <v>201</v>
          </cell>
          <cell r="N336">
            <v>0</v>
          </cell>
          <cell r="O336">
            <v>6</v>
          </cell>
          <cell r="P336">
            <v>1.8654278905649737</v>
          </cell>
          <cell r="Q336">
            <v>13</v>
          </cell>
          <cell r="R336">
            <v>0</v>
          </cell>
          <cell r="S336">
            <v>8</v>
          </cell>
          <cell r="T336">
            <v>14.598194725361969</v>
          </cell>
          <cell r="U336">
            <v>63</v>
          </cell>
          <cell r="V336">
            <v>0.83877999999999997</v>
          </cell>
          <cell r="W336">
            <v>177</v>
          </cell>
          <cell r="X336">
            <v>0</v>
          </cell>
          <cell r="Y336">
            <v>1</v>
          </cell>
          <cell r="Z336">
            <v>0.67</v>
          </cell>
          <cell r="AA336">
            <v>81</v>
          </cell>
          <cell r="AB336">
            <v>0.33</v>
          </cell>
          <cell r="AC336">
            <v>1</v>
          </cell>
          <cell r="AD336">
            <v>1</v>
          </cell>
          <cell r="AE336">
            <v>78</v>
          </cell>
          <cell r="AF336">
            <v>0</v>
          </cell>
          <cell r="AG336">
            <v>19</v>
          </cell>
          <cell r="AH336">
            <v>0</v>
          </cell>
          <cell r="AI336">
            <v>184</v>
          </cell>
          <cell r="AJ336">
            <v>1.8387799999999999</v>
          </cell>
          <cell r="AK336">
            <v>230</v>
          </cell>
          <cell r="AL336">
            <v>16.436969999999999</v>
          </cell>
          <cell r="AM336">
            <v>103</v>
          </cell>
          <cell r="AN336">
            <v>39356398</v>
          </cell>
          <cell r="AO336">
            <v>8</v>
          </cell>
          <cell r="AP336">
            <v>2384419694</v>
          </cell>
          <cell r="AQ336">
            <v>7</v>
          </cell>
          <cell r="AR336">
            <v>0</v>
          </cell>
          <cell r="AS336">
            <v>7.3439531196058866E-2</v>
          </cell>
          <cell r="AT336">
            <v>0</v>
          </cell>
          <cell r="AU336">
            <v>0</v>
          </cell>
          <cell r="AV336">
            <v>0</v>
          </cell>
          <cell r="AW336">
            <v>284</v>
          </cell>
          <cell r="AX336">
            <v>0</v>
          </cell>
          <cell r="AY336">
            <v>89</v>
          </cell>
          <cell r="AZ336">
            <v>2017</v>
          </cell>
          <cell r="BA336">
            <v>2011</v>
          </cell>
          <cell r="BB336">
            <v>163755380</v>
          </cell>
          <cell r="BC336">
            <v>12</v>
          </cell>
          <cell r="BD336">
            <v>2548175074</v>
          </cell>
          <cell r="BE336">
            <v>7</v>
          </cell>
          <cell r="BF336">
            <v>10732.6</v>
          </cell>
          <cell r="BG336">
            <v>6</v>
          </cell>
          <cell r="BH336">
            <v>222166.08221679743</v>
          </cell>
          <cell r="BI336">
            <v>275</v>
          </cell>
          <cell r="BJ336">
            <v>15257.754877662448</v>
          </cell>
          <cell r="BK336">
            <v>106</v>
          </cell>
          <cell r="BL336">
            <v>237423.83709445986</v>
          </cell>
          <cell r="BM336">
            <v>268</v>
          </cell>
          <cell r="BN336">
            <v>6.4263786923770841E-2</v>
          </cell>
          <cell r="BO336">
            <v>80</v>
          </cell>
          <cell r="BP336">
            <v>12875866</v>
          </cell>
          <cell r="BQ336">
            <v>7</v>
          </cell>
          <cell r="BR336">
            <v>12781151</v>
          </cell>
          <cell r="BS336">
            <v>7</v>
          </cell>
          <cell r="BT336">
            <v>1153243</v>
          </cell>
          <cell r="BU336">
            <v>15</v>
          </cell>
          <cell r="BV336">
            <v>3550000</v>
          </cell>
          <cell r="BW336">
            <v>12</v>
          </cell>
          <cell r="BX336">
            <v>0</v>
          </cell>
          <cell r="BY336">
            <v>6</v>
          </cell>
          <cell r="BZ336">
            <v>30360260</v>
          </cell>
          <cell r="CA336">
            <v>10</v>
          </cell>
          <cell r="CB336">
            <v>4447963</v>
          </cell>
          <cell r="CC336">
            <v>5</v>
          </cell>
          <cell r="CD336">
            <v>2000000</v>
          </cell>
          <cell r="CE336">
            <v>5</v>
          </cell>
          <cell r="CF336">
            <v>0</v>
          </cell>
          <cell r="CG336">
            <v>2</v>
          </cell>
          <cell r="CH336">
            <v>1707277</v>
          </cell>
          <cell r="CI336">
            <v>13</v>
          </cell>
          <cell r="CJ336">
            <v>840898</v>
          </cell>
          <cell r="CK336">
            <v>7</v>
          </cell>
          <cell r="CL336">
            <v>2548175</v>
          </cell>
          <cell r="CM336">
            <v>12</v>
          </cell>
          <cell r="CN336">
            <v>0</v>
          </cell>
          <cell r="CO336">
            <v>19</v>
          </cell>
          <cell r="CP336">
            <v>0</v>
          </cell>
          <cell r="CQ336">
            <v>185</v>
          </cell>
          <cell r="CR336">
            <v>39356398</v>
          </cell>
          <cell r="CS336">
            <v>8</v>
          </cell>
          <cell r="CT336">
            <v>10732.6</v>
          </cell>
          <cell r="CU336">
            <v>6</v>
          </cell>
          <cell r="CV336">
            <v>5768</v>
          </cell>
          <cell r="CW336">
            <v>184</v>
          </cell>
          <cell r="CX336">
            <v>61905637</v>
          </cell>
          <cell r="CY336">
            <v>6</v>
          </cell>
          <cell r="CZ336">
            <v>10785.6</v>
          </cell>
          <cell r="DA336">
            <v>6</v>
          </cell>
          <cell r="DB336">
            <v>5883</v>
          </cell>
          <cell r="DC336">
            <v>185</v>
          </cell>
          <cell r="DD336">
            <v>63451685</v>
          </cell>
          <cell r="DE336">
            <v>6</v>
          </cell>
          <cell r="DF336">
            <v>1546048</v>
          </cell>
          <cell r="DG336">
            <v>8</v>
          </cell>
          <cell r="DH336">
            <v>0</v>
          </cell>
          <cell r="DI336">
            <v>223</v>
          </cell>
          <cell r="DJ336" t="str">
            <v>No Guar</v>
          </cell>
          <cell r="DK336">
            <v>11253.9</v>
          </cell>
          <cell r="DL336">
            <v>11124.2</v>
          </cell>
          <cell r="DM336">
            <v>11180.7</v>
          </cell>
          <cell r="DN336">
            <v>11100.8</v>
          </cell>
          <cell r="DO336">
            <v>10926.9</v>
          </cell>
          <cell r="DP336">
            <v>10914</v>
          </cell>
          <cell r="DQ336">
            <v>10946.6</v>
          </cell>
          <cell r="DR336">
            <v>5</v>
          </cell>
          <cell r="DS336">
            <v>11006.1</v>
          </cell>
          <cell r="DT336">
            <v>5</v>
          </cell>
          <cell r="DU336">
            <v>11029.3</v>
          </cell>
          <cell r="DV336">
            <v>5</v>
          </cell>
          <cell r="DW336">
            <v>11056.3</v>
          </cell>
          <cell r="DX336">
            <v>5</v>
          </cell>
          <cell r="DY336">
            <v>10956.1</v>
          </cell>
          <cell r="DZ336">
            <v>6</v>
          </cell>
          <cell r="EA336">
            <v>10955.7</v>
          </cell>
          <cell r="EB336">
            <v>6</v>
          </cell>
          <cell r="EC336">
            <v>10813.8</v>
          </cell>
          <cell r="ED336">
            <v>6</v>
          </cell>
          <cell r="EE336">
            <v>10732.6</v>
          </cell>
          <cell r="EF336">
            <v>6</v>
          </cell>
          <cell r="EG336">
            <v>10785.6</v>
          </cell>
          <cell r="EH336">
            <v>6</v>
          </cell>
          <cell r="EI336">
            <v>3648.9762275626758</v>
          </cell>
          <cell r="EJ336">
            <v>275</v>
          </cell>
          <cell r="EK336">
            <v>2814.888369678089</v>
          </cell>
          <cell r="EL336">
            <v>292</v>
          </cell>
          <cell r="EM336">
            <v>2921766</v>
          </cell>
          <cell r="EN336">
            <v>259.62253085596996</v>
          </cell>
          <cell r="EO336">
            <v>3199232</v>
          </cell>
          <cell r="EP336">
            <v>287.59209651031085</v>
          </cell>
          <cell r="EQ336">
            <v>2713096</v>
          </cell>
          <cell r="ER336">
            <v>242.65886751276753</v>
          </cell>
          <cell r="ES336">
            <v>2086106</v>
          </cell>
          <cell r="ET336">
            <v>187.92393341020468</v>
          </cell>
          <cell r="EU336">
            <v>2512080</v>
          </cell>
          <cell r="EV336">
            <v>229.89869038794168</v>
          </cell>
          <cell r="EW336">
            <v>2342908</v>
          </cell>
          <cell r="EX336">
            <v>214.66996518233461</v>
          </cell>
          <cell r="EY336">
            <v>3649742</v>
          </cell>
          <cell r="EZ336">
            <v>333.41329727952058</v>
          </cell>
          <cell r="FA336">
            <v>1828016</v>
          </cell>
          <cell r="FB336">
            <v>166.9939524601246</v>
          </cell>
          <cell r="FC336">
            <v>3028608</v>
          </cell>
          <cell r="FD336">
            <v>275.17540273121267</v>
          </cell>
          <cell r="FE336">
            <v>1501647</v>
          </cell>
          <cell r="FF336">
            <v>136.15070766050431</v>
          </cell>
          <cell r="FG336">
            <v>371231</v>
          </cell>
          <cell r="FH336">
            <v>33.576422492153796</v>
          </cell>
          <cell r="FI336">
            <v>186852</v>
          </cell>
          <cell r="FJ336">
            <v>17.054608848038992</v>
          </cell>
          <cell r="FK336">
            <v>5147844</v>
          </cell>
          <cell r="FL336">
            <v>479.6455658461137</v>
          </cell>
          <cell r="FM336">
            <v>6813575</v>
          </cell>
          <cell r="FN336">
            <v>631.72887924640258</v>
          </cell>
          <cell r="FO336">
            <v>4.284336438846207E-2</v>
          </cell>
          <cell r="FP336">
            <v>4.666008941781722E-2</v>
          </cell>
          <cell r="FQ336">
            <v>3.8621389043913872E-2</v>
          </cell>
          <cell r="FR336">
            <v>2.926075669156767E-2</v>
          </cell>
          <cell r="FS336">
            <v>3.3863782071178565E-2</v>
          </cell>
          <cell r="FT336">
            <v>3.0311384010816997E-2</v>
          </cell>
          <cell r="FU336">
            <v>4.5216264798424839E-2</v>
          </cell>
          <cell r="FV336">
            <v>2.2454021249081212E-2</v>
          </cell>
          <cell r="FW336">
            <v>3.7797771325185789E-2</v>
          </cell>
          <cell r="FX336">
            <v>1.607829800396041E-2</v>
          </cell>
          <cell r="FY336">
            <v>4.1288137942026041E-3</v>
          </cell>
          <cell r="FZ336">
            <v>2.0383598938829958E-3</v>
          </cell>
          <cell r="GA336">
            <v>5.0978649904415599E-2</v>
          </cell>
          <cell r="GB336">
            <v>6.7280668253418746E-2</v>
          </cell>
          <cell r="GC336">
            <v>65274699</v>
          </cell>
          <cell r="GD336">
            <v>65365403</v>
          </cell>
          <cell r="GE336">
            <v>67535439</v>
          </cell>
          <cell r="GF336">
            <v>69207539</v>
          </cell>
          <cell r="GG336">
            <v>71669829</v>
          </cell>
          <cell r="GH336">
            <v>74951748</v>
          </cell>
          <cell r="GI336">
            <v>77067717</v>
          </cell>
          <cell r="GJ336">
            <v>81411520</v>
          </cell>
          <cell r="GK336">
            <v>80126629</v>
          </cell>
          <cell r="GL336">
            <v>93395893</v>
          </cell>
          <cell r="GM336">
            <v>89912265</v>
          </cell>
          <cell r="GN336">
            <v>91667816.150000006</v>
          </cell>
          <cell r="GO336">
            <v>96003827</v>
          </cell>
          <cell r="GP336">
            <v>101270917.44000001</v>
          </cell>
          <cell r="GQ336">
            <v>4.1406473265919591E-2</v>
          </cell>
          <cell r="GR336">
            <v>3.7447228706858154E-2</v>
          </cell>
          <cell r="GS336">
            <v>3.6276585366962648E-2</v>
          </cell>
          <cell r="GT336">
            <v>2.2154088197146298E-2</v>
          </cell>
          <cell r="GU336">
            <v>1.7241059735284565E-3</v>
          </cell>
          <cell r="GV336">
            <v>0</v>
          </cell>
          <cell r="GW336">
            <v>1.6751198225177587E-2</v>
          </cell>
          <cell r="GX336">
            <v>6.3714716483780937E-2</v>
          </cell>
          <cell r="GY336">
            <v>7.4510218486856322E-2</v>
          </cell>
          <cell r="GZ336">
            <v>13.519430051813471</v>
          </cell>
          <cell r="HA336">
            <v>13.478798814280193</v>
          </cell>
          <cell r="HB336">
            <v>13.066997456739639</v>
          </cell>
          <cell r="HC336">
            <v>13.034006110081636</v>
          </cell>
          <cell r="HD336">
            <v>13.140770420713617</v>
          </cell>
          <cell r="HE336">
            <v>13.309943890669134</v>
          </cell>
          <cell r="HF336">
            <v>13.310414327992651</v>
          </cell>
          <cell r="HG336">
            <v>14.047905759162305</v>
          </cell>
          <cell r="HH336">
            <v>6795</v>
          </cell>
          <cell r="HI336" t="str">
            <v>Y</v>
          </cell>
        </row>
        <row r="337">
          <cell r="A337">
            <v>332</v>
          </cell>
          <cell r="B337">
            <v>6822</v>
          </cell>
          <cell r="C337" t="str">
            <v>Waukee</v>
          </cell>
          <cell r="D337">
            <v>10.145504999615108</v>
          </cell>
          <cell r="E337">
            <v>307</v>
          </cell>
          <cell r="F337">
            <v>5.4</v>
          </cell>
          <cell r="G337">
            <v>1</v>
          </cell>
          <cell r="H337">
            <v>3.4415751944031676</v>
          </cell>
          <cell r="I337">
            <v>302</v>
          </cell>
          <cell r="J337">
            <v>1.3039295926987446</v>
          </cell>
          <cell r="K337">
            <v>37</v>
          </cell>
          <cell r="L337">
            <v>0</v>
          </cell>
          <cell r="M337">
            <v>310</v>
          </cell>
          <cell r="N337">
            <v>0</v>
          </cell>
          <cell r="O337">
            <v>6</v>
          </cell>
          <cell r="P337">
            <v>1.4170286533681511</v>
          </cell>
          <cell r="Q337">
            <v>41</v>
          </cell>
          <cell r="R337">
            <v>0</v>
          </cell>
          <cell r="S337">
            <v>8</v>
          </cell>
          <cell r="T337">
            <v>11.562533652983259</v>
          </cell>
          <cell r="U337">
            <v>259</v>
          </cell>
          <cell r="V337">
            <v>0.96203000000000005</v>
          </cell>
          <cell r="W337">
            <v>135</v>
          </cell>
          <cell r="X337">
            <v>0</v>
          </cell>
          <cell r="Y337">
            <v>1</v>
          </cell>
          <cell r="Z337">
            <v>1.34</v>
          </cell>
          <cell r="AA337">
            <v>2</v>
          </cell>
          <cell r="AB337">
            <v>0.33</v>
          </cell>
          <cell r="AC337">
            <v>1</v>
          </cell>
          <cell r="AD337">
            <v>1.6700000000000002</v>
          </cell>
          <cell r="AE337">
            <v>2</v>
          </cell>
          <cell r="AF337">
            <v>0</v>
          </cell>
          <cell r="AG337">
            <v>19</v>
          </cell>
          <cell r="AH337">
            <v>3.5985900000000002</v>
          </cell>
          <cell r="AI337">
            <v>5</v>
          </cell>
          <cell r="AJ337">
            <v>6.23062</v>
          </cell>
          <cell r="AK337">
            <v>3</v>
          </cell>
          <cell r="AL337">
            <v>17.793150000000001</v>
          </cell>
          <cell r="AM337">
            <v>48</v>
          </cell>
          <cell r="AN337">
            <v>39108514</v>
          </cell>
          <cell r="AO337">
            <v>9</v>
          </cell>
          <cell r="AP337">
            <v>2078929733</v>
          </cell>
          <cell r="AQ337">
            <v>9</v>
          </cell>
          <cell r="AR337">
            <v>0</v>
          </cell>
          <cell r="AS337">
            <v>8.2349292150776451E-2</v>
          </cell>
          <cell r="AT337">
            <v>0</v>
          </cell>
          <cell r="AU337">
            <v>0</v>
          </cell>
          <cell r="AV337">
            <v>0</v>
          </cell>
          <cell r="AW337">
            <v>284</v>
          </cell>
          <cell r="AX337">
            <v>0</v>
          </cell>
          <cell r="AY337">
            <v>89</v>
          </cell>
          <cell r="AZ337">
            <v>2016</v>
          </cell>
          <cell r="BA337">
            <v>2011</v>
          </cell>
          <cell r="BB337">
            <v>401965985</v>
          </cell>
          <cell r="BC337">
            <v>2</v>
          </cell>
          <cell r="BD337">
            <v>2480895718</v>
          </cell>
          <cell r="BE337">
            <v>8</v>
          </cell>
          <cell r="BF337">
            <v>5967.4</v>
          </cell>
          <cell r="BG337">
            <v>12</v>
          </cell>
          <cell r="BH337">
            <v>348381.15980158863</v>
          </cell>
          <cell r="BI337">
            <v>87</v>
          </cell>
          <cell r="BJ337">
            <v>67360.321915742199</v>
          </cell>
          <cell r="BK337">
            <v>11</v>
          </cell>
          <cell r="BL337">
            <v>415741.48171733087</v>
          </cell>
          <cell r="BM337">
            <v>49</v>
          </cell>
          <cell r="BN337">
            <v>0.16202453899354105</v>
          </cell>
          <cell r="BO337">
            <v>12</v>
          </cell>
          <cell r="BP337">
            <v>11226221</v>
          </cell>
          <cell r="BQ337">
            <v>9</v>
          </cell>
          <cell r="BR337">
            <v>7154793</v>
          </cell>
          <cell r="BS337">
            <v>11</v>
          </cell>
          <cell r="BT337">
            <v>2710778</v>
          </cell>
          <cell r="BU337">
            <v>6</v>
          </cell>
          <cell r="BV337">
            <v>0</v>
          </cell>
          <cell r="BW337">
            <v>310</v>
          </cell>
          <cell r="BX337">
            <v>0</v>
          </cell>
          <cell r="BY337">
            <v>6</v>
          </cell>
          <cell r="BZ337">
            <v>21091792</v>
          </cell>
          <cell r="CA337">
            <v>13</v>
          </cell>
          <cell r="CB337">
            <v>2945903</v>
          </cell>
          <cell r="CC337">
            <v>7</v>
          </cell>
          <cell r="CD337">
            <v>2000000</v>
          </cell>
          <cell r="CE337">
            <v>5</v>
          </cell>
          <cell r="CF337">
            <v>0</v>
          </cell>
          <cell r="CG337">
            <v>2</v>
          </cell>
          <cell r="CH337">
            <v>3324400</v>
          </cell>
          <cell r="CI337">
            <v>5</v>
          </cell>
          <cell r="CJ337">
            <v>818696</v>
          </cell>
          <cell r="CK337">
            <v>8</v>
          </cell>
          <cell r="CL337">
            <v>4143096</v>
          </cell>
          <cell r="CM337">
            <v>6</v>
          </cell>
          <cell r="CN337">
            <v>0</v>
          </cell>
          <cell r="CO337">
            <v>19</v>
          </cell>
          <cell r="CP337">
            <v>8927723</v>
          </cell>
          <cell r="CQ337">
            <v>1</v>
          </cell>
          <cell r="CR337">
            <v>39108514</v>
          </cell>
          <cell r="CS337">
            <v>9</v>
          </cell>
          <cell r="CT337">
            <v>5967.4</v>
          </cell>
          <cell r="CU337">
            <v>12</v>
          </cell>
          <cell r="CV337">
            <v>5768</v>
          </cell>
          <cell r="CW337">
            <v>184</v>
          </cell>
          <cell r="CX337">
            <v>34419963</v>
          </cell>
          <cell r="CY337">
            <v>12</v>
          </cell>
          <cell r="CZ337">
            <v>6249.2</v>
          </cell>
          <cell r="DA337">
            <v>12</v>
          </cell>
          <cell r="DB337">
            <v>5883</v>
          </cell>
          <cell r="DC337">
            <v>185</v>
          </cell>
          <cell r="DD337">
            <v>36764044</v>
          </cell>
          <cell r="DE337">
            <v>12</v>
          </cell>
          <cell r="DF337">
            <v>2344081</v>
          </cell>
          <cell r="DG337">
            <v>4</v>
          </cell>
          <cell r="DH337">
            <v>0</v>
          </cell>
          <cell r="DI337">
            <v>223</v>
          </cell>
          <cell r="DJ337" t="str">
            <v>No Guar</v>
          </cell>
          <cell r="DK337">
            <v>1491.6</v>
          </cell>
          <cell r="DL337">
            <v>1564.9</v>
          </cell>
          <cell r="DM337">
            <v>1695.9</v>
          </cell>
          <cell r="DN337">
            <v>1876.7</v>
          </cell>
          <cell r="DO337">
            <v>2083</v>
          </cell>
          <cell r="DP337">
            <v>2385.4</v>
          </cell>
          <cell r="DQ337">
            <v>2713.8</v>
          </cell>
          <cell r="DR337">
            <v>30</v>
          </cell>
          <cell r="DS337">
            <v>3023.7</v>
          </cell>
          <cell r="DT337">
            <v>29</v>
          </cell>
          <cell r="DU337">
            <v>3562.8</v>
          </cell>
          <cell r="DV337">
            <v>24</v>
          </cell>
          <cell r="DW337">
            <v>4031.1</v>
          </cell>
          <cell r="DX337">
            <v>24</v>
          </cell>
          <cell r="DY337">
            <v>4528</v>
          </cell>
          <cell r="DZ337">
            <v>18</v>
          </cell>
          <cell r="EA337">
            <v>5075.6000000000004</v>
          </cell>
          <cell r="EB337">
            <v>16</v>
          </cell>
          <cell r="EC337">
            <v>5488.3</v>
          </cell>
          <cell r="ED337">
            <v>14</v>
          </cell>
          <cell r="EE337">
            <v>5967.4</v>
          </cell>
          <cell r="EF337">
            <v>12</v>
          </cell>
          <cell r="EG337">
            <v>6249.2</v>
          </cell>
          <cell r="EH337">
            <v>12</v>
          </cell>
          <cell r="EI337">
            <v>6258.1632849004673</v>
          </cell>
          <cell r="EJ337">
            <v>30</v>
          </cell>
          <cell r="EK337">
            <v>3375.1187351981052</v>
          </cell>
          <cell r="EL337">
            <v>182</v>
          </cell>
          <cell r="EM337">
            <v>1047526</v>
          </cell>
          <cell r="EN337">
            <v>702.2834540091178</v>
          </cell>
          <cell r="EO337">
            <v>1566025</v>
          </cell>
          <cell r="EP337">
            <v>1000.7188957760878</v>
          </cell>
          <cell r="EQ337">
            <v>2038014</v>
          </cell>
          <cell r="ER337">
            <v>1201.730054838139</v>
          </cell>
          <cell r="ES337">
            <v>2603472</v>
          </cell>
          <cell r="ET337">
            <v>1387.26061704055</v>
          </cell>
          <cell r="EU337">
            <v>2987244</v>
          </cell>
          <cell r="EV337">
            <v>1434.1065770523285</v>
          </cell>
          <cell r="EW337">
            <v>3745669</v>
          </cell>
          <cell r="EX337">
            <v>1570.2477571895697</v>
          </cell>
          <cell r="EY337">
            <v>5274940</v>
          </cell>
          <cell r="EZ337">
            <v>1943.7467757388163</v>
          </cell>
          <cell r="FA337">
            <v>7044976</v>
          </cell>
          <cell r="FB337">
            <v>2595.9820178347704</v>
          </cell>
          <cell r="FC337">
            <v>7569600</v>
          </cell>
          <cell r="FD337">
            <v>2503.422958626848</v>
          </cell>
          <cell r="FE337">
            <v>9286864</v>
          </cell>
          <cell r="FF337">
            <v>2606.6195127427864</v>
          </cell>
          <cell r="FG337">
            <v>13903730</v>
          </cell>
          <cell r="FH337">
            <v>3449.1156260077896</v>
          </cell>
          <cell r="FI337">
            <v>16710199</v>
          </cell>
          <cell r="FJ337">
            <v>3690.4149734982334</v>
          </cell>
          <cell r="FK337">
            <v>18108440</v>
          </cell>
          <cell r="FL337">
            <v>3034.5611153936388</v>
          </cell>
          <cell r="FM337">
            <v>20214309</v>
          </cell>
          <cell r="FN337">
            <v>3234.703482045702</v>
          </cell>
          <cell r="FO337">
            <v>0.13233763995858283</v>
          </cell>
          <cell r="FP337">
            <v>0.16653074671045881</v>
          </cell>
          <cell r="FQ337">
            <v>0.18531534216815279</v>
          </cell>
          <cell r="FR337">
            <v>0.2007499113444621</v>
          </cell>
          <cell r="FS337">
            <v>0.19795816896427162</v>
          </cell>
          <cell r="FT337">
            <v>0.21163251111790374</v>
          </cell>
          <cell r="FU337">
            <v>0.24560192945208031</v>
          </cell>
          <cell r="FV337">
            <v>0.38889907678522395</v>
          </cell>
          <cell r="FW337">
            <v>0.32977165482453763</v>
          </cell>
          <cell r="FX337">
            <v>0.36908388556634342</v>
          </cell>
          <cell r="FY337">
            <v>0.46983235201885853</v>
          </cell>
          <cell r="FZ337">
            <v>0.48701192479671229</v>
          </cell>
          <cell r="GA337">
            <v>0.42627288433382343</v>
          </cell>
          <cell r="GB337">
            <v>0.43814790431683226</v>
          </cell>
          <cell r="GC337">
            <v>6868030</v>
          </cell>
          <cell r="GD337">
            <v>7837794</v>
          </cell>
          <cell r="GE337">
            <v>8959532</v>
          </cell>
          <cell r="GF337">
            <v>10365261</v>
          </cell>
          <cell r="GG337">
            <v>12103035</v>
          </cell>
          <cell r="GH337">
            <v>13953261</v>
          </cell>
          <cell r="GI337">
            <v>16202660</v>
          </cell>
          <cell r="GJ337">
            <v>18115178</v>
          </cell>
          <cell r="GK337">
            <v>22954065</v>
          </cell>
          <cell r="GL337">
            <v>25161933</v>
          </cell>
          <cell r="GM337">
            <v>29592960</v>
          </cell>
          <cell r="GN337">
            <v>34311683.450000003</v>
          </cell>
          <cell r="GO337">
            <v>41081401</v>
          </cell>
          <cell r="GP337">
            <v>46135811.220000006</v>
          </cell>
          <cell r="GQ337">
            <v>2.2268717985757819E-2</v>
          </cell>
          <cell r="GR337">
            <v>1.1536093598465247E-2</v>
          </cell>
          <cell r="GS337">
            <v>6.4249899214410211E-2</v>
          </cell>
          <cell r="GT337">
            <v>5.8241498824384175E-2</v>
          </cell>
          <cell r="GU337">
            <v>5.6236920140022809E-2</v>
          </cell>
          <cell r="GV337">
            <v>7.7126032209488257E-2</v>
          </cell>
          <cell r="GW337">
            <v>0.12625901330624931</v>
          </cell>
          <cell r="GX337">
            <v>0.16544178121119585</v>
          </cell>
          <cell r="GY337">
            <v>0.18395249249054357</v>
          </cell>
          <cell r="GZ337">
            <v>13.767244428723028</v>
          </cell>
          <cell r="HA337">
            <v>15.267557123655914</v>
          </cell>
          <cell r="HB337">
            <v>15.156662330421854</v>
          </cell>
          <cell r="HC337">
            <v>15.134814032540181</v>
          </cell>
          <cell r="HD337">
            <v>15.253272623790552</v>
          </cell>
          <cell r="HE337">
            <v>14.555188578734287</v>
          </cell>
          <cell r="HF337">
            <v>14.44248135060856</v>
          </cell>
          <cell r="HG337">
            <v>14.955889724310776</v>
          </cell>
          <cell r="HH337">
            <v>6822</v>
          </cell>
          <cell r="HI337" t="str">
            <v>Y</v>
          </cell>
        </row>
        <row r="338">
          <cell r="A338">
            <v>333</v>
          </cell>
          <cell r="B338">
            <v>6840</v>
          </cell>
          <cell r="C338" t="str">
            <v>Waverly-Shell Rock</v>
          </cell>
          <cell r="D338">
            <v>10.381094674419339</v>
          </cell>
          <cell r="E338">
            <v>297</v>
          </cell>
          <cell r="F338">
            <v>5.4</v>
          </cell>
          <cell r="G338">
            <v>1</v>
          </cell>
          <cell r="H338">
            <v>4.4293732518064557</v>
          </cell>
          <cell r="I338">
            <v>186</v>
          </cell>
          <cell r="J338">
            <v>0.1510012014798843</v>
          </cell>
          <cell r="K338">
            <v>247</v>
          </cell>
          <cell r="L338">
            <v>0.40071970139954699</v>
          </cell>
          <cell r="M338">
            <v>300</v>
          </cell>
          <cell r="N338">
            <v>0</v>
          </cell>
          <cell r="O338">
            <v>6</v>
          </cell>
          <cell r="P338">
            <v>0.23375182341739775</v>
          </cell>
          <cell r="Q338">
            <v>202</v>
          </cell>
          <cell r="R338">
            <v>0</v>
          </cell>
          <cell r="S338">
            <v>8</v>
          </cell>
          <cell r="T338">
            <v>10.614846497836737</v>
          </cell>
          <cell r="U338">
            <v>302</v>
          </cell>
          <cell r="V338">
            <v>0.64271</v>
          </cell>
          <cell r="W338">
            <v>253</v>
          </cell>
          <cell r="X338">
            <v>0</v>
          </cell>
          <cell r="Y338">
            <v>1</v>
          </cell>
          <cell r="Z338">
            <v>0</v>
          </cell>
          <cell r="AA338">
            <v>249</v>
          </cell>
          <cell r="AB338">
            <v>0.33</v>
          </cell>
          <cell r="AC338">
            <v>1</v>
          </cell>
          <cell r="AD338">
            <v>0.33</v>
          </cell>
          <cell r="AE338">
            <v>244</v>
          </cell>
          <cell r="AF338">
            <v>0</v>
          </cell>
          <cell r="AG338">
            <v>19</v>
          </cell>
          <cell r="AH338">
            <v>2.1033200000000001</v>
          </cell>
          <cell r="AI338">
            <v>50</v>
          </cell>
          <cell r="AJ338">
            <v>3.0760300000000003</v>
          </cell>
          <cell r="AK338">
            <v>99</v>
          </cell>
          <cell r="AL338">
            <v>13.69088</v>
          </cell>
          <cell r="AM338">
            <v>270</v>
          </cell>
          <cell r="AN338">
            <v>6975425</v>
          </cell>
          <cell r="AO338">
            <v>52</v>
          </cell>
          <cell r="AP338">
            <v>499101989</v>
          </cell>
          <cell r="AQ338">
            <v>43</v>
          </cell>
          <cell r="AR338">
            <v>0.06</v>
          </cell>
          <cell r="AS338">
            <v>7.783649067152798E-2</v>
          </cell>
          <cell r="AT338">
            <v>0</v>
          </cell>
          <cell r="AU338">
            <v>0.06</v>
          </cell>
          <cell r="AV338">
            <v>719654</v>
          </cell>
          <cell r="AW338">
            <v>11</v>
          </cell>
          <cell r="AX338">
            <v>0</v>
          </cell>
          <cell r="AY338">
            <v>89</v>
          </cell>
          <cell r="AZ338">
            <v>0</v>
          </cell>
          <cell r="BA338">
            <v>2014</v>
          </cell>
          <cell r="BB338">
            <v>58471915</v>
          </cell>
          <cell r="BC338">
            <v>33</v>
          </cell>
          <cell r="BD338">
            <v>557573904</v>
          </cell>
          <cell r="BE338">
            <v>44</v>
          </cell>
          <cell r="BF338">
            <v>1916.4</v>
          </cell>
          <cell r="BG338">
            <v>44</v>
          </cell>
          <cell r="BH338">
            <v>260437.27249008557</v>
          </cell>
          <cell r="BI338">
            <v>209</v>
          </cell>
          <cell r="BJ338">
            <v>30511.331141724066</v>
          </cell>
          <cell r="BK338">
            <v>35</v>
          </cell>
          <cell r="BL338">
            <v>290948.60363180964</v>
          </cell>
          <cell r="BM338">
            <v>179</v>
          </cell>
          <cell r="BN338">
            <v>0.10486845704314024</v>
          </cell>
          <cell r="BO338">
            <v>33</v>
          </cell>
          <cell r="BP338">
            <v>2695151</v>
          </cell>
          <cell r="BQ338">
            <v>44</v>
          </cell>
          <cell r="BR338">
            <v>2210709</v>
          </cell>
          <cell r="BS338">
            <v>46</v>
          </cell>
          <cell r="BT338">
            <v>75365</v>
          </cell>
          <cell r="BU338">
            <v>174</v>
          </cell>
          <cell r="BV338">
            <v>200000</v>
          </cell>
          <cell r="BW338">
            <v>236</v>
          </cell>
          <cell r="BX338">
            <v>0</v>
          </cell>
          <cell r="BY338">
            <v>6</v>
          </cell>
          <cell r="BZ338">
            <v>5181225</v>
          </cell>
          <cell r="CA338">
            <v>54</v>
          </cell>
          <cell r="CB338">
            <v>116666</v>
          </cell>
          <cell r="CC338">
            <v>111</v>
          </cell>
          <cell r="CD338">
            <v>320776</v>
          </cell>
          <cell r="CE338">
            <v>71</v>
          </cell>
          <cell r="CF338">
            <v>0</v>
          </cell>
          <cell r="CG338">
            <v>2</v>
          </cell>
          <cell r="CH338">
            <v>0</v>
          </cell>
          <cell r="CI338">
            <v>249</v>
          </cell>
          <cell r="CJ338">
            <v>183999</v>
          </cell>
          <cell r="CK338">
            <v>40</v>
          </cell>
          <cell r="CL338">
            <v>183999</v>
          </cell>
          <cell r="CM338">
            <v>134</v>
          </cell>
          <cell r="CN338">
            <v>0</v>
          </cell>
          <cell r="CO338">
            <v>19</v>
          </cell>
          <cell r="CP338">
            <v>1172759</v>
          </cell>
          <cell r="CQ338">
            <v>15</v>
          </cell>
          <cell r="CR338">
            <v>6975425</v>
          </cell>
          <cell r="CS338">
            <v>52</v>
          </cell>
          <cell r="CT338">
            <v>1916.4</v>
          </cell>
          <cell r="CU338">
            <v>44</v>
          </cell>
          <cell r="CV338">
            <v>5768</v>
          </cell>
          <cell r="CW338">
            <v>184</v>
          </cell>
          <cell r="CX338">
            <v>11053795</v>
          </cell>
          <cell r="CY338">
            <v>44</v>
          </cell>
          <cell r="CZ338">
            <v>1894.7</v>
          </cell>
          <cell r="DA338">
            <v>45</v>
          </cell>
          <cell r="DB338">
            <v>5883</v>
          </cell>
          <cell r="DC338">
            <v>185</v>
          </cell>
          <cell r="DD338">
            <v>11164333</v>
          </cell>
          <cell r="DE338">
            <v>44</v>
          </cell>
          <cell r="DF338">
            <v>110538</v>
          </cell>
          <cell r="DG338">
            <v>99</v>
          </cell>
          <cell r="DH338">
            <v>17813</v>
          </cell>
          <cell r="DI338">
            <v>201</v>
          </cell>
          <cell r="DJ338" t="str">
            <v>101</v>
          </cell>
          <cell r="DK338">
            <v>2229.6</v>
          </cell>
          <cell r="DL338">
            <v>2169</v>
          </cell>
          <cell r="DM338">
            <v>2169.1999999999998</v>
          </cell>
          <cell r="DN338">
            <v>2143.4</v>
          </cell>
          <cell r="DO338">
            <v>2032.2</v>
          </cell>
          <cell r="DP338">
            <v>1981.8</v>
          </cell>
          <cell r="DQ338">
            <v>1942.8</v>
          </cell>
          <cell r="DR338">
            <v>46</v>
          </cell>
          <cell r="DS338">
            <v>1925.8</v>
          </cell>
          <cell r="DT338">
            <v>46</v>
          </cell>
          <cell r="DU338">
            <v>1917.1</v>
          </cell>
          <cell r="DV338">
            <v>47</v>
          </cell>
          <cell r="DW338">
            <v>1847.6</v>
          </cell>
          <cell r="DX338">
            <v>49</v>
          </cell>
          <cell r="DY338">
            <v>1873.2</v>
          </cell>
          <cell r="DZ338">
            <v>48</v>
          </cell>
          <cell r="EA338">
            <v>1855.3</v>
          </cell>
          <cell r="EB338">
            <v>48</v>
          </cell>
          <cell r="EC338">
            <v>1894.8</v>
          </cell>
          <cell r="ED338">
            <v>44</v>
          </cell>
          <cell r="EE338">
            <v>1916.4</v>
          </cell>
          <cell r="EF338">
            <v>44</v>
          </cell>
          <cell r="EG338">
            <v>1894.7</v>
          </cell>
          <cell r="EH338">
            <v>45</v>
          </cell>
          <cell r="EI338">
            <v>3681.5458911701062</v>
          </cell>
          <cell r="EJ338">
            <v>268</v>
          </cell>
          <cell r="EK338">
            <v>2734.5885892225683</v>
          </cell>
          <cell r="EL338">
            <v>302</v>
          </cell>
          <cell r="EM338">
            <v>863385</v>
          </cell>
          <cell r="EN338">
            <v>387.23762109795479</v>
          </cell>
          <cell r="EO338">
            <v>1205929</v>
          </cell>
          <cell r="EP338">
            <v>555.98386353158139</v>
          </cell>
          <cell r="EQ338">
            <v>1586859</v>
          </cell>
          <cell r="ER338">
            <v>731.5411211506547</v>
          </cell>
          <cell r="ES338">
            <v>1768874</v>
          </cell>
          <cell r="ET338">
            <v>825.26546608192587</v>
          </cell>
          <cell r="EU338">
            <v>1923061</v>
          </cell>
          <cell r="EV338">
            <v>946.29514811534295</v>
          </cell>
          <cell r="EW338">
            <v>1870055</v>
          </cell>
          <cell r="EX338">
            <v>943.61439095771527</v>
          </cell>
          <cell r="EY338">
            <v>2143450</v>
          </cell>
          <cell r="EZ338">
            <v>1103.2787729050854</v>
          </cell>
          <cell r="FA338">
            <v>2116113</v>
          </cell>
          <cell r="FB338">
            <v>1089.2078443483633</v>
          </cell>
          <cell r="FC338">
            <v>2474870</v>
          </cell>
          <cell r="FD338">
            <v>1285.1126804444907</v>
          </cell>
          <cell r="FE338">
            <v>2922167</v>
          </cell>
          <cell r="FF338">
            <v>1524.2642532992541</v>
          </cell>
          <cell r="FG338">
            <v>2964459</v>
          </cell>
          <cell r="FH338">
            <v>1604.4917731110631</v>
          </cell>
          <cell r="FI338">
            <v>2825876</v>
          </cell>
          <cell r="FJ338">
            <v>1508.582105487935</v>
          </cell>
          <cell r="FK338">
            <v>2418707</v>
          </cell>
          <cell r="FL338">
            <v>1262.1096848257148</v>
          </cell>
          <cell r="FM338">
            <v>4277551</v>
          </cell>
          <cell r="FN338">
            <v>2257.6402596717157</v>
          </cell>
          <cell r="FO338">
            <v>7.3715828994747587E-2</v>
          </cell>
          <cell r="FP338">
            <v>0.10009884305154432</v>
          </cell>
          <cell r="FQ338">
            <v>0.12558056495383138</v>
          </cell>
          <cell r="FR338">
            <v>0.1308549170554496</v>
          </cell>
          <cell r="FS338">
            <v>0.13814038482549787</v>
          </cell>
          <cell r="FT338">
            <v>0.13049565957684364</v>
          </cell>
          <cell r="FU338">
            <v>0.14807175475236106</v>
          </cell>
          <cell r="FV338">
            <v>0.16679280552902812</v>
          </cell>
          <cell r="FW338">
            <v>0.19739592779922527</v>
          </cell>
          <cell r="FX338">
            <v>0.21545734807659639</v>
          </cell>
          <cell r="FY338">
            <v>0.20593458254582847</v>
          </cell>
          <cell r="FZ338">
            <v>0.18731369283102114</v>
          </cell>
          <cell r="GA338">
            <v>0.15344802493734133</v>
          </cell>
          <cell r="GB338">
            <v>0.21606766435029703</v>
          </cell>
          <cell r="GC338">
            <v>10848957</v>
          </cell>
          <cell r="GD338">
            <v>10841453</v>
          </cell>
          <cell r="GE338">
            <v>11049324</v>
          </cell>
          <cell r="GF338">
            <v>11748952</v>
          </cell>
          <cell r="GG338">
            <v>11998002</v>
          </cell>
          <cell r="GH338">
            <v>12460345</v>
          </cell>
          <cell r="GI338">
            <v>12332302</v>
          </cell>
          <cell r="GJ338">
            <v>12687076</v>
          </cell>
          <cell r="GK338">
            <v>12537594</v>
          </cell>
          <cell r="GL338">
            <v>13562624</v>
          </cell>
          <cell r="GM338">
            <v>14395149</v>
          </cell>
          <cell r="GN338">
            <v>15086329.02</v>
          </cell>
          <cell r="GO338">
            <v>16184177</v>
          </cell>
          <cell r="GP338">
            <v>19797275.140000001</v>
          </cell>
          <cell r="GQ338">
            <v>0.16633111506709777</v>
          </cell>
          <cell r="GR338">
            <v>0.16062546530976399</v>
          </cell>
          <cell r="GS338">
            <v>0.15629895244211511</v>
          </cell>
          <cell r="GT338">
            <v>0.18139607364922292</v>
          </cell>
          <cell r="GU338">
            <v>0.14114963354493118</v>
          </cell>
          <cell r="GV338">
            <v>0.14431547793878016</v>
          </cell>
          <cell r="GW338">
            <v>0.13631177615753745</v>
          </cell>
          <cell r="GX338">
            <v>8.4338666900404272E-2</v>
          </cell>
          <cell r="GY338">
            <v>-4.1044635379226917E-2</v>
          </cell>
          <cell r="GZ338">
            <v>16.044017607042818</v>
          </cell>
          <cell r="HA338">
            <v>16.426784993949173</v>
          </cell>
          <cell r="HB338">
            <v>15.621208540140234</v>
          </cell>
          <cell r="HC338">
            <v>15.349341595662278</v>
          </cell>
          <cell r="HD338">
            <v>15.434169278996867</v>
          </cell>
          <cell r="HE338">
            <v>15.221743147520788</v>
          </cell>
          <cell r="HF338">
            <v>15.09607351712615</v>
          </cell>
          <cell r="HG338">
            <v>14.971875000000001</v>
          </cell>
          <cell r="HH338">
            <v>6840</v>
          </cell>
          <cell r="HI338" t="str">
            <v>Y</v>
          </cell>
        </row>
        <row r="339">
          <cell r="A339">
            <v>334</v>
          </cell>
          <cell r="B339">
            <v>6854</v>
          </cell>
          <cell r="C339" t="str">
            <v>Wayne</v>
          </cell>
          <cell r="D339">
            <v>13.340803221337657</v>
          </cell>
          <cell r="E339">
            <v>96</v>
          </cell>
          <cell r="F339">
            <v>5.4</v>
          </cell>
          <cell r="G339">
            <v>1</v>
          </cell>
          <cell r="H339">
            <v>5.1000771076745615</v>
          </cell>
          <cell r="I339">
            <v>97</v>
          </cell>
          <cell r="J339">
            <v>0</v>
          </cell>
          <cell r="K339">
            <v>272</v>
          </cell>
          <cell r="L339">
            <v>2.8407261680721652</v>
          </cell>
          <cell r="M339">
            <v>61</v>
          </cell>
          <cell r="N339">
            <v>0</v>
          </cell>
          <cell r="O339">
            <v>6</v>
          </cell>
          <cell r="P339">
            <v>0.5040857130703057</v>
          </cell>
          <cell r="Q339">
            <v>129</v>
          </cell>
          <cell r="R339">
            <v>0</v>
          </cell>
          <cell r="S339">
            <v>8</v>
          </cell>
          <cell r="T339">
            <v>13.844888934407962</v>
          </cell>
          <cell r="U339">
            <v>106</v>
          </cell>
          <cell r="V339">
            <v>0.89488999999999996</v>
          </cell>
          <cell r="W339">
            <v>164</v>
          </cell>
          <cell r="X339">
            <v>0</v>
          </cell>
          <cell r="Y339">
            <v>1</v>
          </cell>
          <cell r="Z339">
            <v>0</v>
          </cell>
          <cell r="AA339">
            <v>249</v>
          </cell>
          <cell r="AB339">
            <v>0.32562999999999998</v>
          </cell>
          <cell r="AC339">
            <v>318</v>
          </cell>
          <cell r="AD339">
            <v>0.32562999999999998</v>
          </cell>
          <cell r="AE339">
            <v>340</v>
          </cell>
          <cell r="AF339">
            <v>0</v>
          </cell>
          <cell r="AG339">
            <v>19</v>
          </cell>
          <cell r="AH339">
            <v>1.7195199999999999</v>
          </cell>
          <cell r="AI339">
            <v>78</v>
          </cell>
          <cell r="AJ339">
            <v>2.9400399999999998</v>
          </cell>
          <cell r="AK339">
            <v>113</v>
          </cell>
          <cell r="AL339">
            <v>16.784929999999999</v>
          </cell>
          <cell r="AM339">
            <v>85</v>
          </cell>
          <cell r="AN339">
            <v>2345499</v>
          </cell>
          <cell r="AO339">
            <v>218</v>
          </cell>
          <cell r="AP339">
            <v>139682594</v>
          </cell>
          <cell r="AQ339">
            <v>244</v>
          </cell>
          <cell r="AR339">
            <v>0.08</v>
          </cell>
          <cell r="AS339">
            <v>7.8157850004920509E-2</v>
          </cell>
          <cell r="AT339">
            <v>0</v>
          </cell>
          <cell r="AU339">
            <v>0.08</v>
          </cell>
          <cell r="AV339">
            <v>165341</v>
          </cell>
          <cell r="AW339">
            <v>162</v>
          </cell>
          <cell r="AX339">
            <v>0</v>
          </cell>
          <cell r="AY339">
            <v>89</v>
          </cell>
          <cell r="AZ339">
            <v>0</v>
          </cell>
          <cell r="BA339">
            <v>2013</v>
          </cell>
          <cell r="BB339">
            <v>458470</v>
          </cell>
          <cell r="BC339">
            <v>248</v>
          </cell>
          <cell r="BD339">
            <v>140141064</v>
          </cell>
          <cell r="BE339">
            <v>247</v>
          </cell>
          <cell r="BF339">
            <v>533.6</v>
          </cell>
          <cell r="BG339">
            <v>225</v>
          </cell>
          <cell r="BH339">
            <v>261773.97676161918</v>
          </cell>
          <cell r="BI339">
            <v>206</v>
          </cell>
          <cell r="BJ339">
            <v>859.20164917541229</v>
          </cell>
          <cell r="BK339">
            <v>248</v>
          </cell>
          <cell r="BL339">
            <v>262633.17841079459</v>
          </cell>
          <cell r="BM339">
            <v>228</v>
          </cell>
          <cell r="BN339">
            <v>3.2714893616049611E-3</v>
          </cell>
          <cell r="BO339">
            <v>246</v>
          </cell>
          <cell r="BP339">
            <v>754286</v>
          </cell>
          <cell r="BQ339">
            <v>248</v>
          </cell>
          <cell r="BR339">
            <v>712392</v>
          </cell>
          <cell r="BS339">
            <v>203</v>
          </cell>
          <cell r="BT339">
            <v>0</v>
          </cell>
          <cell r="BU339">
            <v>272</v>
          </cell>
          <cell r="BV339">
            <v>396800</v>
          </cell>
          <cell r="BW339">
            <v>141</v>
          </cell>
          <cell r="BX339">
            <v>0</v>
          </cell>
          <cell r="BY339">
            <v>6</v>
          </cell>
          <cell r="BZ339">
            <v>1863478</v>
          </cell>
          <cell r="CA339">
            <v>219</v>
          </cell>
          <cell r="CB339">
            <v>70412</v>
          </cell>
          <cell r="CC339">
            <v>155</v>
          </cell>
          <cell r="CD339">
            <v>125000</v>
          </cell>
          <cell r="CE339">
            <v>218</v>
          </cell>
          <cell r="CF339">
            <v>0</v>
          </cell>
          <cell r="CG339">
            <v>2</v>
          </cell>
          <cell r="CH339">
            <v>0</v>
          </cell>
          <cell r="CI339">
            <v>249</v>
          </cell>
          <cell r="CJ339">
            <v>45634</v>
          </cell>
          <cell r="CK339">
            <v>234</v>
          </cell>
          <cell r="CL339">
            <v>45634</v>
          </cell>
          <cell r="CM339">
            <v>306</v>
          </cell>
          <cell r="CN339">
            <v>0</v>
          </cell>
          <cell r="CO339">
            <v>19</v>
          </cell>
          <cell r="CP339">
            <v>240975</v>
          </cell>
          <cell r="CQ339">
            <v>107</v>
          </cell>
          <cell r="CR339">
            <v>2345499</v>
          </cell>
          <cell r="CS339">
            <v>218</v>
          </cell>
          <cell r="CT339">
            <v>533.6</v>
          </cell>
          <cell r="CU339">
            <v>225</v>
          </cell>
          <cell r="CV339">
            <v>5768</v>
          </cell>
          <cell r="CW339">
            <v>184</v>
          </cell>
          <cell r="CX339">
            <v>3214118</v>
          </cell>
          <cell r="CY339">
            <v>218</v>
          </cell>
          <cell r="CZ339">
            <v>532</v>
          </cell>
          <cell r="DA339">
            <v>218</v>
          </cell>
          <cell r="DB339">
            <v>5883</v>
          </cell>
          <cell r="DC339">
            <v>185</v>
          </cell>
          <cell r="DD339">
            <v>3150944</v>
          </cell>
          <cell r="DE339">
            <v>223</v>
          </cell>
          <cell r="DF339">
            <v>-63174</v>
          </cell>
          <cell r="DG339">
            <v>327</v>
          </cell>
          <cell r="DH339">
            <v>21188</v>
          </cell>
          <cell r="DI339">
            <v>197</v>
          </cell>
          <cell r="DJ339" t="str">
            <v>Scale down</v>
          </cell>
          <cell r="DK339">
            <v>710.4</v>
          </cell>
          <cell r="DL339">
            <v>728.5</v>
          </cell>
          <cell r="DM339">
            <v>706.1</v>
          </cell>
          <cell r="DN339">
            <v>701.8</v>
          </cell>
          <cell r="DO339">
            <v>679.7</v>
          </cell>
          <cell r="DP339">
            <v>705.6</v>
          </cell>
          <cell r="DQ339">
            <v>702.3</v>
          </cell>
          <cell r="DR339">
            <v>179</v>
          </cell>
          <cell r="DS339">
            <v>654.6</v>
          </cell>
          <cell r="DT339">
            <v>197</v>
          </cell>
          <cell r="DU339">
            <v>607.70000000000005</v>
          </cell>
          <cell r="DV339">
            <v>205</v>
          </cell>
          <cell r="DW339">
            <v>578</v>
          </cell>
          <cell r="DX339">
            <v>212</v>
          </cell>
          <cell r="DY339">
            <v>564.20000000000005</v>
          </cell>
          <cell r="DZ339">
            <v>220</v>
          </cell>
          <cell r="EA339">
            <v>585.29999999999995</v>
          </cell>
          <cell r="EB339">
            <v>210</v>
          </cell>
          <cell r="EC339">
            <v>569.79999999999995</v>
          </cell>
          <cell r="ED339">
            <v>216</v>
          </cell>
          <cell r="EE339">
            <v>533.6</v>
          </cell>
          <cell r="EF339">
            <v>223</v>
          </cell>
          <cell r="EG339">
            <v>532</v>
          </cell>
          <cell r="EH339">
            <v>218</v>
          </cell>
          <cell r="EI339">
            <v>4408.832706766917</v>
          </cell>
          <cell r="EJ339">
            <v>161</v>
          </cell>
          <cell r="EK339">
            <v>3502.7781954887218</v>
          </cell>
          <cell r="EL339">
            <v>150</v>
          </cell>
          <cell r="EM339">
            <v>364891</v>
          </cell>
          <cell r="EN339">
            <v>513.64161036036035</v>
          </cell>
          <cell r="EO339">
            <v>439786</v>
          </cell>
          <cell r="EP339">
            <v>603.68702814001369</v>
          </cell>
          <cell r="EQ339">
            <v>307745</v>
          </cell>
          <cell r="ER339">
            <v>435.83770004248686</v>
          </cell>
          <cell r="ES339">
            <v>508720</v>
          </cell>
          <cell r="ET339">
            <v>724.8788828726133</v>
          </cell>
          <cell r="EU339">
            <v>485457</v>
          </cell>
          <cell r="EV339">
            <v>714.2224510813594</v>
          </cell>
          <cell r="EW339">
            <v>67851</v>
          </cell>
          <cell r="EX339">
            <v>96.160714285714278</v>
          </cell>
          <cell r="EY339">
            <v>545194</v>
          </cell>
          <cell r="EZ339">
            <v>776.2978783995444</v>
          </cell>
          <cell r="FA339">
            <v>745183</v>
          </cell>
          <cell r="FB339">
            <v>1061.0608002278229</v>
          </cell>
          <cell r="FC339">
            <v>1209169</v>
          </cell>
          <cell r="FD339">
            <v>1847.1875954781544</v>
          </cell>
          <cell r="FE339">
            <v>1587895</v>
          </cell>
          <cell r="FF339">
            <v>2612.9586967253576</v>
          </cell>
          <cell r="FG339">
            <v>1525169</v>
          </cell>
          <cell r="FH339">
            <v>2638.7006920415224</v>
          </cell>
          <cell r="FI339">
            <v>1221782</v>
          </cell>
          <cell r="FJ339">
            <v>2165.5122297057778</v>
          </cell>
          <cell r="FK339">
            <v>998375</v>
          </cell>
          <cell r="FL339">
            <v>1871.0176161919039</v>
          </cell>
          <cell r="FM339">
            <v>1209376</v>
          </cell>
          <cell r="FN339">
            <v>2273.2631578947367</v>
          </cell>
          <cell r="FO339">
            <v>8.8141052351375759E-2</v>
          </cell>
          <cell r="FP339">
            <v>0.10695710246466388</v>
          </cell>
          <cell r="FQ339">
            <v>7.0643681712389342E-2</v>
          </cell>
          <cell r="FR339">
            <v>0.1083492751937836</v>
          </cell>
          <cell r="FS339">
            <v>9.7824141952883886E-2</v>
          </cell>
          <cell r="FT339">
            <v>1.3179993123583197E-2</v>
          </cell>
          <cell r="FU339">
            <v>0.1038340358840817</v>
          </cell>
          <cell r="FV339">
            <v>0.14747265252002514</v>
          </cell>
          <cell r="FW339">
            <v>0.25187106337223425</v>
          </cell>
          <cell r="FX339">
            <v>0.33467126385326096</v>
          </cell>
          <cell r="FY339">
            <v>0.26621887504355035</v>
          </cell>
          <cell r="FZ339">
            <v>0.21463847686329673</v>
          </cell>
          <cell r="GA339">
            <v>0.17995382439390686</v>
          </cell>
          <cell r="GB339">
            <v>0.21290824132346792</v>
          </cell>
          <cell r="GC339">
            <v>3774962</v>
          </cell>
          <cell r="GD339">
            <v>3672012</v>
          </cell>
          <cell r="GE339">
            <v>4048554</v>
          </cell>
          <cell r="GF339">
            <v>4186466</v>
          </cell>
          <cell r="GG339">
            <v>4477091</v>
          </cell>
          <cell r="GH339">
            <v>5080179</v>
          </cell>
          <cell r="GI339">
            <v>4705435</v>
          </cell>
          <cell r="GJ339">
            <v>5053025</v>
          </cell>
          <cell r="GK339">
            <v>4800746</v>
          </cell>
          <cell r="GL339">
            <v>4744641</v>
          </cell>
          <cell r="GM339">
            <v>5729004</v>
          </cell>
          <cell r="GN339">
            <v>5692278.5599999996</v>
          </cell>
          <cell r="GO339">
            <v>5771358</v>
          </cell>
          <cell r="GP339">
            <v>5680268.6100000013</v>
          </cell>
          <cell r="GQ339">
            <v>-4.5921707720047791E-2</v>
          </cell>
          <cell r="GR339">
            <v>-4.3731352457571017E-2</v>
          </cell>
          <cell r="GS339">
            <v>1.0495209536844798E-2</v>
          </cell>
          <cell r="GT339">
            <v>0.10943373332558122</v>
          </cell>
          <cell r="GU339">
            <v>0.18164745731837351</v>
          </cell>
          <cell r="GV339">
            <v>0.19359138436425091</v>
          </cell>
          <cell r="GW339">
            <v>0.10829089927161109</v>
          </cell>
          <cell r="GX339">
            <v>6.9940890904754943E-2</v>
          </cell>
          <cell r="GY339">
            <v>0.12261249043139659</v>
          </cell>
          <cell r="GZ339">
            <v>11.084552845528457</v>
          </cell>
          <cell r="HA339">
            <v>11.073504273504273</v>
          </cell>
          <cell r="HB339">
            <v>10.437606837606838</v>
          </cell>
          <cell r="HC339">
            <v>10.653097345132743</v>
          </cell>
          <cell r="HD339">
            <v>10.704823369565217</v>
          </cell>
          <cell r="HE339">
            <v>10.729094678645472</v>
          </cell>
          <cell r="HF339">
            <v>11.562971342383106</v>
          </cell>
          <cell r="HG339">
            <v>10.261538461538462</v>
          </cell>
          <cell r="HH339">
            <v>6854</v>
          </cell>
          <cell r="HI339" t="str">
            <v>Y</v>
          </cell>
        </row>
        <row r="340">
          <cell r="A340">
            <v>335</v>
          </cell>
          <cell r="B340">
            <v>6867</v>
          </cell>
          <cell r="C340" t="str">
            <v>Webster City</v>
          </cell>
          <cell r="D340">
            <v>12.004844184050171</v>
          </cell>
          <cell r="E340">
            <v>192</v>
          </cell>
          <cell r="F340">
            <v>5.4</v>
          </cell>
          <cell r="G340">
            <v>1</v>
          </cell>
          <cell r="H340">
            <v>5.4281999818314777</v>
          </cell>
          <cell r="I340">
            <v>65</v>
          </cell>
          <cell r="J340">
            <v>0.56043209490727475</v>
          </cell>
          <cell r="K340">
            <v>136</v>
          </cell>
          <cell r="L340">
            <v>0.61621098921624473</v>
          </cell>
          <cell r="M340">
            <v>285</v>
          </cell>
          <cell r="N340">
            <v>0</v>
          </cell>
          <cell r="O340">
            <v>6</v>
          </cell>
          <cell r="P340">
            <v>0.82786241987828058</v>
          </cell>
          <cell r="Q340">
            <v>83</v>
          </cell>
          <cell r="R340">
            <v>0</v>
          </cell>
          <cell r="S340">
            <v>8</v>
          </cell>
          <cell r="T340">
            <v>12.832706603928452</v>
          </cell>
          <cell r="U340">
            <v>170</v>
          </cell>
          <cell r="V340">
            <v>0.32777000000000001</v>
          </cell>
          <cell r="W340">
            <v>324</v>
          </cell>
          <cell r="X340">
            <v>0</v>
          </cell>
          <cell r="Y340">
            <v>1</v>
          </cell>
          <cell r="Z340">
            <v>0.67500000000000004</v>
          </cell>
          <cell r="AA340">
            <v>78</v>
          </cell>
          <cell r="AB340">
            <v>0.33</v>
          </cell>
          <cell r="AC340">
            <v>1</v>
          </cell>
          <cell r="AD340">
            <v>1.0050000000000001</v>
          </cell>
          <cell r="AE340">
            <v>75</v>
          </cell>
          <cell r="AF340">
            <v>0</v>
          </cell>
          <cell r="AG340">
            <v>19</v>
          </cell>
          <cell r="AH340">
            <v>0</v>
          </cell>
          <cell r="AI340">
            <v>184</v>
          </cell>
          <cell r="AJ340">
            <v>1.33277</v>
          </cell>
          <cell r="AK340">
            <v>288</v>
          </cell>
          <cell r="AL340">
            <v>14.165480000000001</v>
          </cell>
          <cell r="AM340">
            <v>230</v>
          </cell>
          <cell r="AN340">
            <v>5411224</v>
          </cell>
          <cell r="AO340">
            <v>75</v>
          </cell>
          <cell r="AP340">
            <v>381362884</v>
          </cell>
          <cell r="AQ340">
            <v>59</v>
          </cell>
          <cell r="AR340">
            <v>0.04</v>
          </cell>
          <cell r="AS340">
            <v>7.7887661264956248E-2</v>
          </cell>
          <cell r="AT340">
            <v>0</v>
          </cell>
          <cell r="AU340">
            <v>0.04</v>
          </cell>
          <cell r="AV340">
            <v>349793</v>
          </cell>
          <cell r="AW340">
            <v>53</v>
          </cell>
          <cell r="AX340">
            <v>0</v>
          </cell>
          <cell r="AY340">
            <v>89</v>
          </cell>
          <cell r="AZ340">
            <v>2020</v>
          </cell>
          <cell r="BA340">
            <v>2011</v>
          </cell>
          <cell r="BB340">
            <v>8991592</v>
          </cell>
          <cell r="BC340">
            <v>131</v>
          </cell>
          <cell r="BD340">
            <v>390354476</v>
          </cell>
          <cell r="BE340">
            <v>64</v>
          </cell>
          <cell r="BF340">
            <v>1547.3</v>
          </cell>
          <cell r="BG340">
            <v>62</v>
          </cell>
          <cell r="BH340">
            <v>246469.90499579915</v>
          </cell>
          <cell r="BI340">
            <v>241</v>
          </cell>
          <cell r="BJ340">
            <v>5811.149744716603</v>
          </cell>
          <cell r="BK340">
            <v>186</v>
          </cell>
          <cell r="BL340">
            <v>252281.05474051574</v>
          </cell>
          <cell r="BM340">
            <v>254</v>
          </cell>
          <cell r="BN340">
            <v>2.3034427815809135E-2</v>
          </cell>
          <cell r="BO340">
            <v>182</v>
          </cell>
          <cell r="BP340">
            <v>2059360</v>
          </cell>
          <cell r="BQ340">
            <v>60</v>
          </cell>
          <cell r="BR340">
            <v>2070114</v>
          </cell>
          <cell r="BS340">
            <v>48</v>
          </cell>
          <cell r="BT340">
            <v>213728</v>
          </cell>
          <cell r="BU340">
            <v>71</v>
          </cell>
          <cell r="BV340">
            <v>235000</v>
          </cell>
          <cell r="BW340">
            <v>225</v>
          </cell>
          <cell r="BX340">
            <v>0</v>
          </cell>
          <cell r="BY340">
            <v>6</v>
          </cell>
          <cell r="BZ340">
            <v>4578202</v>
          </cell>
          <cell r="CA340">
            <v>67</v>
          </cell>
          <cell r="CB340">
            <v>315716</v>
          </cell>
          <cell r="CC340">
            <v>49</v>
          </cell>
          <cell r="CD340">
            <v>125000</v>
          </cell>
          <cell r="CE340">
            <v>218</v>
          </cell>
          <cell r="CF340">
            <v>0</v>
          </cell>
          <cell r="CG340">
            <v>2</v>
          </cell>
          <cell r="CH340">
            <v>263489</v>
          </cell>
          <cell r="CI340">
            <v>60</v>
          </cell>
          <cell r="CJ340">
            <v>128817</v>
          </cell>
          <cell r="CK340">
            <v>58</v>
          </cell>
          <cell r="CL340">
            <v>392306</v>
          </cell>
          <cell r="CM340">
            <v>54</v>
          </cell>
          <cell r="CN340">
            <v>0</v>
          </cell>
          <cell r="CO340">
            <v>19</v>
          </cell>
          <cell r="CP340">
            <v>0</v>
          </cell>
          <cell r="CQ340">
            <v>185</v>
          </cell>
          <cell r="CR340">
            <v>5411224</v>
          </cell>
          <cell r="CS340">
            <v>75</v>
          </cell>
          <cell r="CT340">
            <v>1547.3</v>
          </cell>
          <cell r="CU340">
            <v>62</v>
          </cell>
          <cell r="CV340">
            <v>5768</v>
          </cell>
          <cell r="CW340">
            <v>184</v>
          </cell>
          <cell r="CX340">
            <v>8924826</v>
          </cell>
          <cell r="CY340">
            <v>62</v>
          </cell>
          <cell r="CZ340">
            <v>1509.9</v>
          </cell>
          <cell r="DA340">
            <v>61</v>
          </cell>
          <cell r="DB340">
            <v>5883</v>
          </cell>
          <cell r="DC340">
            <v>185</v>
          </cell>
          <cell r="DD340">
            <v>9014074</v>
          </cell>
          <cell r="DE340">
            <v>63</v>
          </cell>
          <cell r="DF340">
            <v>89248</v>
          </cell>
          <cell r="DG340">
            <v>118</v>
          </cell>
          <cell r="DH340">
            <v>131332</v>
          </cell>
          <cell r="DI340">
            <v>64</v>
          </cell>
          <cell r="DJ340" t="str">
            <v>101</v>
          </cell>
          <cell r="DK340">
            <v>1803.6</v>
          </cell>
          <cell r="DL340">
            <v>1738.6</v>
          </cell>
          <cell r="DM340">
            <v>1750.1</v>
          </cell>
          <cell r="DN340">
            <v>1700.3</v>
          </cell>
          <cell r="DO340">
            <v>1681.3</v>
          </cell>
          <cell r="DP340">
            <v>1705</v>
          </cell>
          <cell r="DQ340">
            <v>1655.8</v>
          </cell>
          <cell r="DR340">
            <v>60</v>
          </cell>
          <cell r="DS340">
            <v>1651</v>
          </cell>
          <cell r="DT340">
            <v>59</v>
          </cell>
          <cell r="DU340">
            <v>1662.7</v>
          </cell>
          <cell r="DV340">
            <v>56</v>
          </cell>
          <cell r="DW340">
            <v>1646.3</v>
          </cell>
          <cell r="DX340">
            <v>58</v>
          </cell>
          <cell r="DY340">
            <v>1641.9</v>
          </cell>
          <cell r="DZ340">
            <v>57</v>
          </cell>
          <cell r="EA340">
            <v>1579.9</v>
          </cell>
          <cell r="EB340">
            <v>62</v>
          </cell>
          <cell r="EC340">
            <v>1589.3</v>
          </cell>
          <cell r="ED340">
            <v>62</v>
          </cell>
          <cell r="EE340">
            <v>1547.3</v>
          </cell>
          <cell r="EF340">
            <v>62</v>
          </cell>
          <cell r="EG340">
            <v>1509.9</v>
          </cell>
          <cell r="EH340">
            <v>61</v>
          </cell>
          <cell r="EI340">
            <v>3583.8293926750111</v>
          </cell>
          <cell r="EJ340">
            <v>284</v>
          </cell>
          <cell r="EK340">
            <v>3032.1226571296111</v>
          </cell>
          <cell r="EL340">
            <v>250</v>
          </cell>
          <cell r="EM340">
            <v>351284</v>
          </cell>
          <cell r="EN340">
            <v>194.76824129518741</v>
          </cell>
          <cell r="EO340">
            <v>282345</v>
          </cell>
          <cell r="EP340">
            <v>162.39790636144025</v>
          </cell>
          <cell r="EQ340">
            <v>413827</v>
          </cell>
          <cell r="ER340">
            <v>236.4590594823153</v>
          </cell>
          <cell r="ES340">
            <v>292892</v>
          </cell>
          <cell r="ET340">
            <v>172.25901311533261</v>
          </cell>
          <cell r="EU340">
            <v>219881</v>
          </cell>
          <cell r="EV340">
            <v>130.78034853982038</v>
          </cell>
          <cell r="EW340">
            <v>419304</v>
          </cell>
          <cell r="EX340">
            <v>245.92609970674488</v>
          </cell>
          <cell r="EY340">
            <v>716769</v>
          </cell>
          <cell r="EZ340">
            <v>432.88380239159318</v>
          </cell>
          <cell r="FA340">
            <v>933389</v>
          </cell>
          <cell r="FB340">
            <v>563.70878125377465</v>
          </cell>
          <cell r="FC340">
            <v>863966</v>
          </cell>
          <cell r="FD340">
            <v>523.29860690490614</v>
          </cell>
          <cell r="FE340">
            <v>1026263</v>
          </cell>
          <cell r="FF340">
            <v>617.22679978348469</v>
          </cell>
          <cell r="FG340">
            <v>2743161</v>
          </cell>
          <cell r="FH340">
            <v>1666.2582761343619</v>
          </cell>
          <cell r="FI340">
            <v>3045549</v>
          </cell>
          <cell r="FJ340">
            <v>1854.8931116389547</v>
          </cell>
          <cell r="FK340">
            <v>3098809</v>
          </cell>
          <cell r="FL340">
            <v>2002.7202223227557</v>
          </cell>
          <cell r="FM340">
            <v>2993366</v>
          </cell>
          <cell r="FN340">
            <v>1982.4928803232001</v>
          </cell>
          <cell r="FO340">
            <v>3.6553230295631602E-2</v>
          </cell>
          <cell r="FP340">
            <v>2.8565077933913597E-2</v>
          </cell>
          <cell r="FQ340">
            <v>4.1480373836272268E-2</v>
          </cell>
          <cell r="FR340">
            <v>2.7285721352540496E-2</v>
          </cell>
          <cell r="FS340">
            <v>2.0418472783556907E-2</v>
          </cell>
          <cell r="FT340">
            <v>3.6180244756632576E-2</v>
          </cell>
          <cell r="FU340">
            <v>5.8802672322949577E-2</v>
          </cell>
          <cell r="FV340">
            <v>8.1047503131792667E-2</v>
          </cell>
          <cell r="FW340">
            <v>7.5111450130554744E-2</v>
          </cell>
          <cell r="FX340">
            <v>8.2671419887515127E-2</v>
          </cell>
          <cell r="FY340">
            <v>0.21730553622875901</v>
          </cell>
          <cell r="FZ340">
            <v>0.22084462929455256</v>
          </cell>
          <cell r="GA340">
            <v>0.21400506751588891</v>
          </cell>
          <cell r="GB340">
            <v>0.19123950975103476</v>
          </cell>
          <cell r="GC340">
            <v>9258920</v>
          </cell>
          <cell r="GD340">
            <v>9601927</v>
          </cell>
          <cell r="GE340">
            <v>9562626</v>
          </cell>
          <cell r="GF340">
            <v>10441367</v>
          </cell>
          <cell r="GG340">
            <v>10548848</v>
          </cell>
          <cell r="GH340">
            <v>11170004</v>
          </cell>
          <cell r="GI340">
            <v>11472626</v>
          </cell>
          <cell r="GJ340">
            <v>11516567</v>
          </cell>
          <cell r="GK340">
            <v>11502454</v>
          </cell>
          <cell r="GL340">
            <v>12413758</v>
          </cell>
          <cell r="GM340">
            <v>12623521</v>
          </cell>
          <cell r="GN340">
            <v>13790459.880000001</v>
          </cell>
          <cell r="GO340">
            <v>14426813</v>
          </cell>
          <cell r="GP340">
            <v>15652445.48</v>
          </cell>
          <cell r="GQ340">
            <v>5.7191057697219445E-2</v>
          </cell>
          <cell r="GR340">
            <v>7.0911150375556106E-2</v>
          </cell>
          <cell r="GS340">
            <v>9.4866093084807063E-2</v>
          </cell>
          <cell r="GT340">
            <v>9.8447546991677223E-2</v>
          </cell>
          <cell r="GU340">
            <v>6.5424050771013112E-2</v>
          </cell>
          <cell r="GV340">
            <v>7.4811031417617177E-2</v>
          </cell>
          <cell r="GW340">
            <v>8.1314186744096906E-2</v>
          </cell>
          <cell r="GX340">
            <v>4.9044169437119686E-2</v>
          </cell>
          <cell r="GY340">
            <v>2.3621922191179076E-2</v>
          </cell>
          <cell r="GZ340">
            <v>14.352373290426389</v>
          </cell>
          <cell r="HA340">
            <v>14.688731931668856</v>
          </cell>
          <cell r="HB340">
            <v>14.336799999999998</v>
          </cell>
          <cell r="HC340">
            <v>13.95984251968504</v>
          </cell>
          <cell r="HD340">
            <v>13.704799999999999</v>
          </cell>
          <cell r="HE340">
            <v>13.72983870967742</v>
          </cell>
          <cell r="HF340">
            <v>13.636507936507936</v>
          </cell>
          <cell r="HG340">
            <v>13.11271186440678</v>
          </cell>
          <cell r="HH340">
            <v>6867</v>
          </cell>
          <cell r="HI340" t="str">
            <v>Y</v>
          </cell>
        </row>
        <row r="341">
          <cell r="A341">
            <v>336</v>
          </cell>
          <cell r="B341">
            <v>6921</v>
          </cell>
          <cell r="C341" t="str">
            <v>West Bend-Mallard</v>
          </cell>
          <cell r="D341">
            <v>8.6373136847816152</v>
          </cell>
          <cell r="E341">
            <v>354</v>
          </cell>
          <cell r="F341">
            <v>5.4</v>
          </cell>
          <cell r="G341">
            <v>1</v>
          </cell>
          <cell r="H341">
            <v>3.2373106656915791</v>
          </cell>
          <cell r="I341">
            <v>325</v>
          </cell>
          <cell r="J341">
            <v>0</v>
          </cell>
          <cell r="K341">
            <v>272</v>
          </cell>
          <cell r="L341">
            <v>0</v>
          </cell>
          <cell r="M341">
            <v>310</v>
          </cell>
          <cell r="N341">
            <v>0</v>
          </cell>
          <cell r="O341">
            <v>6</v>
          </cell>
          <cell r="P341">
            <v>1.1014797020894131</v>
          </cell>
          <cell r="Q341">
            <v>58</v>
          </cell>
          <cell r="R341">
            <v>0</v>
          </cell>
          <cell r="S341">
            <v>8</v>
          </cell>
          <cell r="T341">
            <v>9.7387933868710288</v>
          </cell>
          <cell r="U341">
            <v>333</v>
          </cell>
          <cell r="V341">
            <v>1.5646199999999999</v>
          </cell>
          <cell r="W341">
            <v>25</v>
          </cell>
          <cell r="X341">
            <v>0</v>
          </cell>
          <cell r="Y341">
            <v>1</v>
          </cell>
          <cell r="Z341">
            <v>0.67</v>
          </cell>
          <cell r="AA341">
            <v>81</v>
          </cell>
          <cell r="AB341">
            <v>0.33</v>
          </cell>
          <cell r="AC341">
            <v>1</v>
          </cell>
          <cell r="AD341">
            <v>1</v>
          </cell>
          <cell r="AE341">
            <v>78</v>
          </cell>
          <cell r="AF341">
            <v>0</v>
          </cell>
          <cell r="AG341">
            <v>19</v>
          </cell>
          <cell r="AH341">
            <v>0</v>
          </cell>
          <cell r="AI341">
            <v>184</v>
          </cell>
          <cell r="AJ341">
            <v>2.5646199999999997</v>
          </cell>
          <cell r="AK341">
            <v>150</v>
          </cell>
          <cell r="AL341">
            <v>12.30341</v>
          </cell>
          <cell r="AM341">
            <v>321</v>
          </cell>
          <cell r="AN341">
            <v>1974108</v>
          </cell>
          <cell r="AO341">
            <v>262</v>
          </cell>
          <cell r="AP341">
            <v>159783244</v>
          </cell>
          <cell r="AQ341">
            <v>216</v>
          </cell>
          <cell r="AR341">
            <v>0</v>
          </cell>
          <cell r="AS341">
            <v>9.0881647720411934E-2</v>
          </cell>
          <cell r="AT341">
            <v>0</v>
          </cell>
          <cell r="AU341">
            <v>0</v>
          </cell>
          <cell r="AV341">
            <v>0</v>
          </cell>
          <cell r="AW341">
            <v>284</v>
          </cell>
          <cell r="AX341">
            <v>0</v>
          </cell>
          <cell r="AY341">
            <v>89</v>
          </cell>
          <cell r="AZ341">
            <v>2020</v>
          </cell>
          <cell r="BA341">
            <v>2011</v>
          </cell>
          <cell r="BB341">
            <v>8229082</v>
          </cell>
          <cell r="BC341">
            <v>139</v>
          </cell>
          <cell r="BD341">
            <v>168012326</v>
          </cell>
          <cell r="BE341">
            <v>212</v>
          </cell>
          <cell r="BF341">
            <v>347.1</v>
          </cell>
          <cell r="BG341">
            <v>292</v>
          </cell>
          <cell r="BH341">
            <v>460337.78161912988</v>
          </cell>
          <cell r="BI341">
            <v>30</v>
          </cell>
          <cell r="BJ341">
            <v>23708.101411696916</v>
          </cell>
          <cell r="BK341">
            <v>59</v>
          </cell>
          <cell r="BL341">
            <v>484045.88303082681</v>
          </cell>
          <cell r="BM341">
            <v>23</v>
          </cell>
          <cell r="BN341">
            <v>4.8979037407053103E-2</v>
          </cell>
          <cell r="BO341">
            <v>108</v>
          </cell>
          <cell r="BP341">
            <v>862830</v>
          </cell>
          <cell r="BQ341">
            <v>219</v>
          </cell>
          <cell r="BR341">
            <v>517268</v>
          </cell>
          <cell r="BS341">
            <v>272</v>
          </cell>
          <cell r="BT341">
            <v>0</v>
          </cell>
          <cell r="BU341">
            <v>272</v>
          </cell>
          <cell r="BV341">
            <v>0</v>
          </cell>
          <cell r="BW341">
            <v>310</v>
          </cell>
          <cell r="BX341">
            <v>0</v>
          </cell>
          <cell r="BY341">
            <v>6</v>
          </cell>
          <cell r="BZ341">
            <v>1380098</v>
          </cell>
          <cell r="CA341">
            <v>282</v>
          </cell>
          <cell r="CB341">
            <v>175998</v>
          </cell>
          <cell r="CC341">
            <v>83</v>
          </cell>
          <cell r="CD341">
            <v>250000</v>
          </cell>
          <cell r="CE341">
            <v>99</v>
          </cell>
          <cell r="CF341">
            <v>0</v>
          </cell>
          <cell r="CG341">
            <v>2</v>
          </cell>
          <cell r="CH341">
            <v>112568</v>
          </cell>
          <cell r="CI341">
            <v>136</v>
          </cell>
          <cell r="CJ341">
            <v>55444</v>
          </cell>
          <cell r="CK341">
            <v>197</v>
          </cell>
          <cell r="CL341">
            <v>168012</v>
          </cell>
          <cell r="CM341">
            <v>147</v>
          </cell>
          <cell r="CN341">
            <v>0</v>
          </cell>
          <cell r="CO341">
            <v>19</v>
          </cell>
          <cell r="CP341">
            <v>0</v>
          </cell>
          <cell r="CQ341">
            <v>185</v>
          </cell>
          <cell r="CR341">
            <v>1974108</v>
          </cell>
          <cell r="CS341">
            <v>262</v>
          </cell>
          <cell r="CT341">
            <v>347.1</v>
          </cell>
          <cell r="CU341">
            <v>292</v>
          </cell>
          <cell r="CV341">
            <v>5820</v>
          </cell>
          <cell r="CW341">
            <v>92</v>
          </cell>
          <cell r="CX341">
            <v>2020122</v>
          </cell>
          <cell r="CY341">
            <v>295</v>
          </cell>
          <cell r="CZ341">
            <v>332.1</v>
          </cell>
          <cell r="DA341">
            <v>296</v>
          </cell>
          <cell r="DB341">
            <v>5935</v>
          </cell>
          <cell r="DC341">
            <v>92</v>
          </cell>
          <cell r="DD341">
            <v>2040323</v>
          </cell>
          <cell r="DE341">
            <v>294</v>
          </cell>
          <cell r="DF341">
            <v>20201</v>
          </cell>
          <cell r="DG341">
            <v>245</v>
          </cell>
          <cell r="DH341">
            <v>69309</v>
          </cell>
          <cell r="DI341">
            <v>119</v>
          </cell>
          <cell r="DJ341" t="str">
            <v>101</v>
          </cell>
          <cell r="DK341">
            <v>476.8</v>
          </cell>
          <cell r="DL341">
            <v>495.9</v>
          </cell>
          <cell r="DM341">
            <v>484.9</v>
          </cell>
          <cell r="DN341">
            <v>454.4</v>
          </cell>
          <cell r="DO341">
            <v>432.6</v>
          </cell>
          <cell r="DP341">
            <v>431.6</v>
          </cell>
          <cell r="DQ341">
            <v>411.3</v>
          </cell>
          <cell r="DR341">
            <v>289</v>
          </cell>
          <cell r="DS341">
            <v>381.1</v>
          </cell>
          <cell r="DT341">
            <v>293</v>
          </cell>
          <cell r="DU341">
            <v>373</v>
          </cell>
          <cell r="DV341">
            <v>293</v>
          </cell>
          <cell r="DW341">
            <v>353.1</v>
          </cell>
          <cell r="DX341">
            <v>298</v>
          </cell>
          <cell r="DY341">
            <v>331.1</v>
          </cell>
          <cell r="DZ341">
            <v>305</v>
          </cell>
          <cell r="EA341">
            <v>339.1</v>
          </cell>
          <cell r="EB341">
            <v>305</v>
          </cell>
          <cell r="EC341">
            <v>345</v>
          </cell>
          <cell r="ED341">
            <v>296</v>
          </cell>
          <cell r="EE341">
            <v>347.1</v>
          </cell>
          <cell r="EF341">
            <v>292</v>
          </cell>
          <cell r="EG341">
            <v>332.1</v>
          </cell>
          <cell r="EH341">
            <v>295</v>
          </cell>
          <cell r="EI341">
            <v>5944.3179765130981</v>
          </cell>
          <cell r="EJ341">
            <v>41</v>
          </cell>
          <cell r="EK341">
            <v>4155.6699789220111</v>
          </cell>
          <cell r="EL341">
            <v>77</v>
          </cell>
          <cell r="EM341">
            <v>997632</v>
          </cell>
          <cell r="EN341">
            <v>2092.3489932885905</v>
          </cell>
          <cell r="EO341">
            <v>1076382</v>
          </cell>
          <cell r="EP341">
            <v>2170.5626134301269</v>
          </cell>
          <cell r="EQ341">
            <v>970113</v>
          </cell>
          <cell r="ER341">
            <v>2000.6454939162716</v>
          </cell>
          <cell r="ES341">
            <v>835637</v>
          </cell>
          <cell r="ET341">
            <v>1838.9898767605634</v>
          </cell>
          <cell r="EU341">
            <v>775713</v>
          </cell>
          <cell r="EV341">
            <v>1793.1414701803051</v>
          </cell>
          <cell r="EW341">
            <v>605723</v>
          </cell>
          <cell r="EX341">
            <v>1403.4360518999072</v>
          </cell>
          <cell r="EY341">
            <v>452779</v>
          </cell>
          <cell r="EZ341">
            <v>1100.8485290542183</v>
          </cell>
          <cell r="FA341">
            <v>286283</v>
          </cell>
          <cell r="FB341">
            <v>696.04424993921714</v>
          </cell>
          <cell r="FC341">
            <v>134991</v>
          </cell>
          <cell r="FD341">
            <v>354.21411702965099</v>
          </cell>
          <cell r="FE341">
            <v>-181994</v>
          </cell>
          <cell r="FF341">
            <v>-487.91957104557639</v>
          </cell>
          <cell r="FG341">
            <v>-372858</v>
          </cell>
          <cell r="FH341">
            <v>-1055.9558198810535</v>
          </cell>
          <cell r="FI341">
            <v>-326552</v>
          </cell>
          <cell r="FJ341">
            <v>-986.2639685895499</v>
          </cell>
          <cell r="FK341">
            <v>31517</v>
          </cell>
          <cell r="FL341">
            <v>90.800921924517425</v>
          </cell>
          <cell r="FM341">
            <v>112089</v>
          </cell>
          <cell r="FN341">
            <v>337.51580849141823</v>
          </cell>
          <cell r="FO341">
            <v>0.26488285363355257</v>
          </cell>
          <cell r="FP341">
            <v>0.27314161502882578</v>
          </cell>
          <cell r="FQ341">
            <v>0.24313621209835193</v>
          </cell>
          <cell r="FR341">
            <v>0.21311996776307904</v>
          </cell>
          <cell r="FS341">
            <v>0.19448486568559217</v>
          </cell>
          <cell r="FT341">
            <v>0.15472041547380402</v>
          </cell>
          <cell r="FU341">
            <v>0.11875874568371411</v>
          </cell>
          <cell r="FV341">
            <v>8.4999250311380573E-2</v>
          </cell>
          <cell r="FW341">
            <v>4.0081867476354574E-2</v>
          </cell>
          <cell r="FX341">
            <v>-5.154618151991476E-2</v>
          </cell>
          <cell r="FY341">
            <v>-9.0044810127499361E-2</v>
          </cell>
          <cell r="FZ341">
            <v>-8.7503320677759081E-2</v>
          </cell>
          <cell r="GA341">
            <v>7.4644522543394218E-3</v>
          </cell>
          <cell r="GB341">
            <v>3.3127258314493646E-2</v>
          </cell>
          <cell r="GC341">
            <v>2768682</v>
          </cell>
          <cell r="GD341">
            <v>2864365</v>
          </cell>
          <cell r="GE341">
            <v>3019885</v>
          </cell>
          <cell r="GF341">
            <v>3085333</v>
          </cell>
          <cell r="GG341">
            <v>3212839</v>
          </cell>
          <cell r="GH341">
            <v>3309229</v>
          </cell>
          <cell r="GI341">
            <v>3359816</v>
          </cell>
          <cell r="GJ341">
            <v>3368065</v>
          </cell>
          <cell r="GK341">
            <v>3367882</v>
          </cell>
          <cell r="GL341">
            <v>3530698</v>
          </cell>
          <cell r="GM341">
            <v>4140805</v>
          </cell>
          <cell r="GN341">
            <v>3731881.23</v>
          </cell>
          <cell r="GO341">
            <v>3864210</v>
          </cell>
          <cell r="GP341">
            <v>3383588.19</v>
          </cell>
          <cell r="GQ341">
            <v>5.7399602570200721E-2</v>
          </cell>
          <cell r="GR341">
            <v>4.8881257746495065E-2</v>
          </cell>
          <cell r="GS341">
            <v>0.10428843640396235</v>
          </cell>
          <cell r="GT341">
            <v>0.10490465469421972</v>
          </cell>
          <cell r="GU341">
            <v>5.1404748462607827E-2</v>
          </cell>
          <cell r="GV341">
            <v>-9.7375839858810341E-3</v>
          </cell>
          <cell r="GW341">
            <v>-5.291437651090948E-2</v>
          </cell>
          <cell r="GX341">
            <v>0.16275837992514486</v>
          </cell>
          <cell r="GY341">
            <v>0.25993354327196727</v>
          </cell>
          <cell r="GZ341">
            <v>9.562043795620438</v>
          </cell>
          <cell r="HA341">
            <v>9.2636579572446553</v>
          </cell>
          <cell r="HB341">
            <v>8.6679398424444987</v>
          </cell>
          <cell r="HC341">
            <v>8.057921635434413</v>
          </cell>
          <cell r="HD341">
            <v>8.7414965986394559</v>
          </cell>
          <cell r="HE341">
            <v>9.0909090909090917</v>
          </cell>
          <cell r="HF341">
            <v>11.171200000000001</v>
          </cell>
          <cell r="HG341">
            <v>9.3810810810810814</v>
          </cell>
          <cell r="HH341">
            <v>6921</v>
          </cell>
          <cell r="HI341" t="str">
            <v>Y</v>
          </cell>
        </row>
        <row r="342">
          <cell r="A342">
            <v>337</v>
          </cell>
          <cell r="B342">
            <v>6930</v>
          </cell>
          <cell r="C342" t="str">
            <v>West Branch</v>
          </cell>
          <cell r="D342">
            <v>11.024732629225852</v>
          </cell>
          <cell r="E342">
            <v>266</v>
          </cell>
          <cell r="F342">
            <v>5.4</v>
          </cell>
          <cell r="G342">
            <v>1</v>
          </cell>
          <cell r="H342">
            <v>4.3843295425490396</v>
          </cell>
          <cell r="I342">
            <v>195</v>
          </cell>
          <cell r="J342">
            <v>0.62288822961616841</v>
          </cell>
          <cell r="K342">
            <v>123</v>
          </cell>
          <cell r="L342">
            <v>0.61751584179257302</v>
          </cell>
          <cell r="M342">
            <v>284</v>
          </cell>
          <cell r="N342">
            <v>0</v>
          </cell>
          <cell r="O342">
            <v>6</v>
          </cell>
          <cell r="P342">
            <v>0.41165664400032231</v>
          </cell>
          <cell r="Q342">
            <v>155</v>
          </cell>
          <cell r="R342">
            <v>0</v>
          </cell>
          <cell r="S342">
            <v>8</v>
          </cell>
          <cell r="T342">
            <v>11.436389273226174</v>
          </cell>
          <cell r="U342">
            <v>268</v>
          </cell>
          <cell r="V342">
            <v>0.55576000000000003</v>
          </cell>
          <cell r="W342">
            <v>279</v>
          </cell>
          <cell r="X342">
            <v>0</v>
          </cell>
          <cell r="Y342">
            <v>1</v>
          </cell>
          <cell r="Z342">
            <v>0.49817</v>
          </cell>
          <cell r="AA342">
            <v>183</v>
          </cell>
          <cell r="AB342">
            <v>0.33</v>
          </cell>
          <cell r="AC342">
            <v>1</v>
          </cell>
          <cell r="AD342">
            <v>0.82817000000000007</v>
          </cell>
          <cell r="AE342">
            <v>174</v>
          </cell>
          <cell r="AF342">
            <v>0</v>
          </cell>
          <cell r="AG342">
            <v>19</v>
          </cell>
          <cell r="AH342">
            <v>1.48651</v>
          </cell>
          <cell r="AI342">
            <v>90</v>
          </cell>
          <cell r="AJ342">
            <v>2.8704400000000003</v>
          </cell>
          <cell r="AK342">
            <v>118</v>
          </cell>
          <cell r="AL342">
            <v>14.30683</v>
          </cell>
          <cell r="AM342">
            <v>222</v>
          </cell>
          <cell r="AN342">
            <v>3550104</v>
          </cell>
          <cell r="AO342">
            <v>127</v>
          </cell>
          <cell r="AP342">
            <v>242908748</v>
          </cell>
          <cell r="AQ342">
            <v>118</v>
          </cell>
          <cell r="AR342">
            <v>7.0000000000000007E-2</v>
          </cell>
          <cell r="AS342">
            <v>8.0652615366027886E-2</v>
          </cell>
          <cell r="AT342">
            <v>0.06</v>
          </cell>
          <cell r="AU342">
            <v>0.13</v>
          </cell>
          <cell r="AV342">
            <v>270327</v>
          </cell>
          <cell r="AW342">
            <v>88</v>
          </cell>
          <cell r="AX342">
            <v>231709</v>
          </cell>
          <cell r="AY342">
            <v>15</v>
          </cell>
          <cell r="AZ342">
            <v>2011</v>
          </cell>
          <cell r="BA342">
            <v>2016</v>
          </cell>
          <cell r="BB342">
            <v>32335758</v>
          </cell>
          <cell r="BC342">
            <v>59</v>
          </cell>
          <cell r="BD342">
            <v>275244506</v>
          </cell>
          <cell r="BE342">
            <v>106</v>
          </cell>
          <cell r="BF342">
            <v>785.3</v>
          </cell>
          <cell r="BG342">
            <v>139</v>
          </cell>
          <cell r="BH342">
            <v>309319.68419712211</v>
          </cell>
          <cell r="BI342">
            <v>138</v>
          </cell>
          <cell r="BJ342">
            <v>41176.312237361519</v>
          </cell>
          <cell r="BK342">
            <v>25</v>
          </cell>
          <cell r="BL342">
            <v>350495.99643448368</v>
          </cell>
          <cell r="BM342">
            <v>106</v>
          </cell>
          <cell r="BN342">
            <v>0.11748012147425024</v>
          </cell>
          <cell r="BO342">
            <v>27</v>
          </cell>
          <cell r="BP342">
            <v>1311707</v>
          </cell>
          <cell r="BQ342">
            <v>120</v>
          </cell>
          <cell r="BR342">
            <v>1064992</v>
          </cell>
          <cell r="BS342">
            <v>128</v>
          </cell>
          <cell r="BT342">
            <v>151305</v>
          </cell>
          <cell r="BU342">
            <v>102</v>
          </cell>
          <cell r="BV342">
            <v>150000</v>
          </cell>
          <cell r="BW342">
            <v>263</v>
          </cell>
          <cell r="BX342">
            <v>0</v>
          </cell>
          <cell r="BY342">
            <v>6</v>
          </cell>
          <cell r="BZ342">
            <v>2678004</v>
          </cell>
          <cell r="CA342">
            <v>142</v>
          </cell>
          <cell r="CB342">
            <v>99995</v>
          </cell>
          <cell r="CC342">
            <v>128</v>
          </cell>
          <cell r="CD342">
            <v>135000</v>
          </cell>
          <cell r="CE342">
            <v>203</v>
          </cell>
          <cell r="CF342">
            <v>0</v>
          </cell>
          <cell r="CG342">
            <v>2</v>
          </cell>
          <cell r="CH342">
            <v>137119</v>
          </cell>
          <cell r="CI342">
            <v>113</v>
          </cell>
          <cell r="CJ342">
            <v>90831</v>
          </cell>
          <cell r="CK342">
            <v>96</v>
          </cell>
          <cell r="CL342">
            <v>227950</v>
          </cell>
          <cell r="CM342">
            <v>104</v>
          </cell>
          <cell r="CN342">
            <v>0</v>
          </cell>
          <cell r="CO342">
            <v>19</v>
          </cell>
          <cell r="CP342">
            <v>409155</v>
          </cell>
          <cell r="CQ342">
            <v>65</v>
          </cell>
          <cell r="CR342">
            <v>3550104</v>
          </cell>
          <cell r="CS342">
            <v>127</v>
          </cell>
          <cell r="CT342">
            <v>785.3</v>
          </cell>
          <cell r="CU342">
            <v>139</v>
          </cell>
          <cell r="CV342">
            <v>5800</v>
          </cell>
          <cell r="CW342">
            <v>124</v>
          </cell>
          <cell r="CX342">
            <v>4554740</v>
          </cell>
          <cell r="CY342">
            <v>140</v>
          </cell>
          <cell r="CZ342">
            <v>800.4</v>
          </cell>
          <cell r="DA342">
            <v>134</v>
          </cell>
          <cell r="DB342">
            <v>5915</v>
          </cell>
          <cell r="DC342">
            <v>124</v>
          </cell>
          <cell r="DD342">
            <v>4734366</v>
          </cell>
          <cell r="DE342">
            <v>137</v>
          </cell>
          <cell r="DF342">
            <v>179626</v>
          </cell>
          <cell r="DG342">
            <v>65</v>
          </cell>
          <cell r="DH342">
            <v>0</v>
          </cell>
          <cell r="DI342">
            <v>223</v>
          </cell>
          <cell r="DJ342" t="str">
            <v>No Guar</v>
          </cell>
          <cell r="DK342">
            <v>818.1</v>
          </cell>
          <cell r="DL342">
            <v>828.9</v>
          </cell>
          <cell r="DM342">
            <v>833.8</v>
          </cell>
          <cell r="DN342">
            <v>829.7</v>
          </cell>
          <cell r="DO342">
            <v>829.5</v>
          </cell>
          <cell r="DP342">
            <v>807.1</v>
          </cell>
          <cell r="DQ342">
            <v>817</v>
          </cell>
          <cell r="DR342">
            <v>147</v>
          </cell>
          <cell r="DS342">
            <v>802.3</v>
          </cell>
          <cell r="DT342">
            <v>147</v>
          </cell>
          <cell r="DU342">
            <v>797.4</v>
          </cell>
          <cell r="DV342">
            <v>145</v>
          </cell>
          <cell r="DW342">
            <v>774.6</v>
          </cell>
          <cell r="DX342">
            <v>148</v>
          </cell>
          <cell r="DY342">
            <v>781.5</v>
          </cell>
          <cell r="DZ342">
            <v>143</v>
          </cell>
          <cell r="EA342">
            <v>772.7</v>
          </cell>
          <cell r="EB342">
            <v>144</v>
          </cell>
          <cell r="EC342">
            <v>769.2</v>
          </cell>
          <cell r="ED342">
            <v>143</v>
          </cell>
          <cell r="EE342">
            <v>785.3</v>
          </cell>
          <cell r="EF342">
            <v>139</v>
          </cell>
          <cell r="EG342">
            <v>800.4</v>
          </cell>
          <cell r="EH342">
            <v>134</v>
          </cell>
          <cell r="EI342">
            <v>4435.4122938530736</v>
          </cell>
          <cell r="EJ342">
            <v>157</v>
          </cell>
          <cell r="EK342">
            <v>3345.832083958021</v>
          </cell>
          <cell r="EL342">
            <v>194</v>
          </cell>
          <cell r="EM342">
            <v>401435</v>
          </cell>
          <cell r="EN342">
            <v>490.69184696247402</v>
          </cell>
          <cell r="EO342">
            <v>553590</v>
          </cell>
          <cell r="EP342">
            <v>667.86102062975033</v>
          </cell>
          <cell r="EQ342">
            <v>440316</v>
          </cell>
          <cell r="ER342">
            <v>528.08347325497721</v>
          </cell>
          <cell r="ES342">
            <v>402430</v>
          </cell>
          <cell r="ET342">
            <v>485.03073400024101</v>
          </cell>
          <cell r="EU342">
            <v>384163</v>
          </cell>
          <cell r="EV342">
            <v>463.12597950572632</v>
          </cell>
          <cell r="EW342">
            <v>537367</v>
          </cell>
          <cell r="EX342">
            <v>665.7997769793086</v>
          </cell>
          <cell r="EY342">
            <v>936622</v>
          </cell>
          <cell r="EZ342">
            <v>1146.4161566707467</v>
          </cell>
          <cell r="FA342">
            <v>1161990</v>
          </cell>
          <cell r="FB342">
            <v>1422.2643818849449</v>
          </cell>
          <cell r="FC342">
            <v>1173137</v>
          </cell>
          <cell r="FD342">
            <v>1462.2173750467407</v>
          </cell>
          <cell r="FE342">
            <v>1130860</v>
          </cell>
          <cell r="FF342">
            <v>1418.1840983195386</v>
          </cell>
          <cell r="FG342">
            <v>1495552</v>
          </cell>
          <cell r="FH342">
            <v>1930.7410276271623</v>
          </cell>
          <cell r="FI342">
            <v>1448182</v>
          </cell>
          <cell r="FJ342">
            <v>1853.0799744081894</v>
          </cell>
          <cell r="FK342">
            <v>1400944</v>
          </cell>
          <cell r="FL342">
            <v>1783.9602699605248</v>
          </cell>
          <cell r="FM342">
            <v>1318736</v>
          </cell>
          <cell r="FN342">
            <v>1647.5962018990506</v>
          </cell>
          <cell r="FO342">
            <v>9.1462574130287036E-2</v>
          </cell>
          <cell r="FP342">
            <v>0.117090659122756</v>
          </cell>
          <cell r="FQ342">
            <v>8.6184819104579508E-2</v>
          </cell>
          <cell r="FR342">
            <v>7.7364809594674372E-2</v>
          </cell>
          <cell r="FS342">
            <v>7.1295571992357532E-2</v>
          </cell>
          <cell r="FT342">
            <v>9.2138969324446485E-2</v>
          </cell>
          <cell r="FU342">
            <v>0.15121632968841547</v>
          </cell>
          <cell r="FV342">
            <v>0.21507221269011012</v>
          </cell>
          <cell r="FW342">
            <v>0.21046447835483001</v>
          </cell>
          <cell r="FX342">
            <v>0.197164386762024</v>
          </cell>
          <cell r="FY342">
            <v>0.24644626298782676</v>
          </cell>
          <cell r="FZ342">
            <v>0.22999642421153504</v>
          </cell>
          <cell r="GA342">
            <v>0.21201788406774008</v>
          </cell>
          <cell r="GB342">
            <v>0.1848750679043695</v>
          </cell>
          <cell r="GC342">
            <v>3987628</v>
          </cell>
          <cell r="GD342">
            <v>4174285</v>
          </cell>
          <cell r="GE342">
            <v>4668658</v>
          </cell>
          <cell r="GF342">
            <v>4799289</v>
          </cell>
          <cell r="GG342">
            <v>5004152</v>
          </cell>
          <cell r="GH342">
            <v>5294769</v>
          </cell>
          <cell r="GI342">
            <v>5257299</v>
          </cell>
          <cell r="GJ342">
            <v>5402790</v>
          </cell>
          <cell r="GK342">
            <v>5574038</v>
          </cell>
          <cell r="GL342">
            <v>5735620</v>
          </cell>
          <cell r="GM342">
            <v>6068471</v>
          </cell>
          <cell r="GN342">
            <v>6296541.3700000001</v>
          </cell>
          <cell r="GO342">
            <v>6654907</v>
          </cell>
          <cell r="GP342">
            <v>7133119.7600000007</v>
          </cell>
          <cell r="GQ342">
            <v>6.8997243763298313E-2</v>
          </cell>
          <cell r="GR342">
            <v>8.5154204465259259E-2</v>
          </cell>
          <cell r="GS342">
            <v>0.13346940606085014</v>
          </cell>
          <cell r="GT342">
            <v>0.14058757926066792</v>
          </cell>
          <cell r="GU342">
            <v>0.14225635386348193</v>
          </cell>
          <cell r="GV342">
            <v>0.14278315499030031</v>
          </cell>
          <cell r="GW342">
            <v>0.16001554070165575</v>
          </cell>
          <cell r="GX342">
            <v>0.17779753710699045</v>
          </cell>
          <cell r="GY342">
            <v>0.12941091846935562</v>
          </cell>
          <cell r="GZ342">
            <v>12.223938223938225</v>
          </cell>
          <cell r="HA342">
            <v>12.352941176470589</v>
          </cell>
          <cell r="HB342">
            <v>11.993725490196079</v>
          </cell>
          <cell r="HC342">
            <v>11.995308835027364</v>
          </cell>
          <cell r="HD342">
            <v>11.849612403100775</v>
          </cell>
          <cell r="HE342">
            <v>12.058451816745656</v>
          </cell>
          <cell r="HF342">
            <v>11.529151291512916</v>
          </cell>
          <cell r="HG342">
            <v>12.081538461538461</v>
          </cell>
          <cell r="HH342">
            <v>6930</v>
          </cell>
          <cell r="HI342" t="str">
            <v>Y</v>
          </cell>
        </row>
        <row r="343">
          <cell r="A343">
            <v>338</v>
          </cell>
          <cell r="B343">
            <v>6937</v>
          </cell>
          <cell r="C343" t="str">
            <v>West Burlington</v>
          </cell>
          <cell r="D343">
            <v>14.803508813065916</v>
          </cell>
          <cell r="E343">
            <v>30</v>
          </cell>
          <cell r="F343">
            <v>5.4</v>
          </cell>
          <cell r="G343">
            <v>1</v>
          </cell>
          <cell r="H343">
            <v>6.5517798978467416</v>
          </cell>
          <cell r="I343">
            <v>9</v>
          </cell>
          <cell r="J343">
            <v>0</v>
          </cell>
          <cell r="K343">
            <v>272</v>
          </cell>
          <cell r="L343">
            <v>2.851731809198863</v>
          </cell>
          <cell r="M343">
            <v>58</v>
          </cell>
          <cell r="N343">
            <v>0</v>
          </cell>
          <cell r="O343">
            <v>6</v>
          </cell>
          <cell r="P343">
            <v>1.9573125321677989</v>
          </cell>
          <cell r="Q343">
            <v>11</v>
          </cell>
          <cell r="R343">
            <v>0</v>
          </cell>
          <cell r="S343">
            <v>8</v>
          </cell>
          <cell r="T343">
            <v>16.760821345233715</v>
          </cell>
          <cell r="U343">
            <v>7</v>
          </cell>
          <cell r="V343">
            <v>2.2708200000000001</v>
          </cell>
          <cell r="W343">
            <v>5</v>
          </cell>
          <cell r="X343">
            <v>0</v>
          </cell>
          <cell r="Y343">
            <v>1</v>
          </cell>
          <cell r="Z343">
            <v>0.67</v>
          </cell>
          <cell r="AA343">
            <v>81</v>
          </cell>
          <cell r="AB343">
            <v>0.33</v>
          </cell>
          <cell r="AC343">
            <v>1</v>
          </cell>
          <cell r="AD343">
            <v>1</v>
          </cell>
          <cell r="AE343">
            <v>78</v>
          </cell>
          <cell r="AF343">
            <v>0</v>
          </cell>
          <cell r="AG343">
            <v>19</v>
          </cell>
          <cell r="AH343">
            <v>2.1987199999999998</v>
          </cell>
          <cell r="AI343">
            <v>44</v>
          </cell>
          <cell r="AJ343">
            <v>5.4695400000000003</v>
          </cell>
          <cell r="AK343">
            <v>10</v>
          </cell>
          <cell r="AL343">
            <v>22.230360000000001</v>
          </cell>
          <cell r="AM343">
            <v>4</v>
          </cell>
          <cell r="AN343">
            <v>2266060</v>
          </cell>
          <cell r="AO343">
            <v>228</v>
          </cell>
          <cell r="AP343">
            <v>94679310</v>
          </cell>
          <cell r="AQ343">
            <v>311</v>
          </cell>
          <cell r="AR343">
            <v>0</v>
          </cell>
          <cell r="AS343">
            <v>7.7611062783093862E-2</v>
          </cell>
          <cell r="AT343">
            <v>0</v>
          </cell>
          <cell r="AU343">
            <v>0</v>
          </cell>
          <cell r="AV343">
            <v>0</v>
          </cell>
          <cell r="AW343">
            <v>284</v>
          </cell>
          <cell r="AX343">
            <v>0</v>
          </cell>
          <cell r="AY343">
            <v>89</v>
          </cell>
          <cell r="AZ343">
            <v>2015</v>
          </cell>
          <cell r="BA343">
            <v>2012</v>
          </cell>
          <cell r="BB343">
            <v>50427612</v>
          </cell>
          <cell r="BC343">
            <v>38</v>
          </cell>
          <cell r="BD343">
            <v>145106922</v>
          </cell>
          <cell r="BE343">
            <v>243</v>
          </cell>
          <cell r="BF343">
            <v>452.3</v>
          </cell>
          <cell r="BG343">
            <v>257</v>
          </cell>
          <cell r="BH343">
            <v>209328.56511165155</v>
          </cell>
          <cell r="BI343">
            <v>297</v>
          </cell>
          <cell r="BJ343">
            <v>111491.5144815388</v>
          </cell>
          <cell r="BK343">
            <v>4</v>
          </cell>
          <cell r="BL343">
            <v>320820.07959319034</v>
          </cell>
          <cell r="BM343">
            <v>142</v>
          </cell>
          <cell r="BN343">
            <v>0.34752037535466435</v>
          </cell>
          <cell r="BO343">
            <v>2</v>
          </cell>
          <cell r="BP343">
            <v>511268</v>
          </cell>
          <cell r="BQ343">
            <v>311</v>
          </cell>
          <cell r="BR343">
            <v>620318</v>
          </cell>
          <cell r="BS343">
            <v>237</v>
          </cell>
          <cell r="BT343">
            <v>0</v>
          </cell>
          <cell r="BU343">
            <v>272</v>
          </cell>
          <cell r="BV343">
            <v>270000</v>
          </cell>
          <cell r="BW343">
            <v>206</v>
          </cell>
          <cell r="BX343">
            <v>0</v>
          </cell>
          <cell r="BY343">
            <v>6</v>
          </cell>
          <cell r="BZ343">
            <v>1401586</v>
          </cell>
          <cell r="CA343">
            <v>278</v>
          </cell>
          <cell r="CB343">
            <v>185317</v>
          </cell>
          <cell r="CC343">
            <v>80</v>
          </cell>
          <cell r="CD343">
            <v>215000</v>
          </cell>
          <cell r="CE343">
            <v>123</v>
          </cell>
          <cell r="CF343">
            <v>0</v>
          </cell>
          <cell r="CG343">
            <v>2</v>
          </cell>
          <cell r="CH343">
            <v>97222</v>
          </cell>
          <cell r="CI343">
            <v>152</v>
          </cell>
          <cell r="CJ343">
            <v>47885</v>
          </cell>
          <cell r="CK343">
            <v>230</v>
          </cell>
          <cell r="CL343">
            <v>145107</v>
          </cell>
          <cell r="CM343">
            <v>167</v>
          </cell>
          <cell r="CN343">
            <v>0</v>
          </cell>
          <cell r="CO343">
            <v>19</v>
          </cell>
          <cell r="CP343">
            <v>319050</v>
          </cell>
          <cell r="CQ343">
            <v>86</v>
          </cell>
          <cell r="CR343">
            <v>2266060</v>
          </cell>
          <cell r="CS343">
            <v>228</v>
          </cell>
          <cell r="CT343">
            <v>452.3</v>
          </cell>
          <cell r="CU343">
            <v>257</v>
          </cell>
          <cell r="CV343">
            <v>5768</v>
          </cell>
          <cell r="CW343">
            <v>184</v>
          </cell>
          <cell r="CX343">
            <v>2678058</v>
          </cell>
          <cell r="CY343">
            <v>258</v>
          </cell>
          <cell r="CZ343">
            <v>425</v>
          </cell>
          <cell r="DA343">
            <v>265</v>
          </cell>
          <cell r="DB343">
            <v>5883</v>
          </cell>
          <cell r="DC343">
            <v>185</v>
          </cell>
          <cell r="DD343">
            <v>2634955</v>
          </cell>
          <cell r="DE343">
            <v>260</v>
          </cell>
          <cell r="DF343">
            <v>-43103</v>
          </cell>
          <cell r="DG343">
            <v>317</v>
          </cell>
          <cell r="DH343">
            <v>134680</v>
          </cell>
          <cell r="DI343">
            <v>62</v>
          </cell>
          <cell r="DJ343" t="str">
            <v>101</v>
          </cell>
          <cell r="DK343">
            <v>476</v>
          </cell>
          <cell r="DL343">
            <v>478</v>
          </cell>
          <cell r="DM343">
            <v>489.1</v>
          </cell>
          <cell r="DN343">
            <v>500</v>
          </cell>
          <cell r="DO343">
            <v>480</v>
          </cell>
          <cell r="DP343">
            <v>501</v>
          </cell>
          <cell r="DQ343">
            <v>510</v>
          </cell>
          <cell r="DR343">
            <v>256</v>
          </cell>
          <cell r="DS343">
            <v>505</v>
          </cell>
          <cell r="DT343">
            <v>255</v>
          </cell>
          <cell r="DU343">
            <v>485</v>
          </cell>
          <cell r="DV343">
            <v>259</v>
          </cell>
          <cell r="DW343">
            <v>500.1</v>
          </cell>
          <cell r="DX343">
            <v>249</v>
          </cell>
          <cell r="DY343">
            <v>488.1</v>
          </cell>
          <cell r="DZ343">
            <v>254</v>
          </cell>
          <cell r="EA343">
            <v>492.1</v>
          </cell>
          <cell r="EB343">
            <v>252</v>
          </cell>
          <cell r="EC343">
            <v>478.1</v>
          </cell>
          <cell r="ED343">
            <v>249</v>
          </cell>
          <cell r="EE343">
            <v>452.3</v>
          </cell>
          <cell r="EF343">
            <v>256</v>
          </cell>
          <cell r="EG343">
            <v>425</v>
          </cell>
          <cell r="EH343">
            <v>265</v>
          </cell>
          <cell r="EI343">
            <v>5331.9058823529413</v>
          </cell>
          <cell r="EJ343">
            <v>77</v>
          </cell>
          <cell r="EK343">
            <v>3297.849411764706</v>
          </cell>
          <cell r="EL343">
            <v>199</v>
          </cell>
          <cell r="EM343">
            <v>74085</v>
          </cell>
          <cell r="EN343">
            <v>155.640756302521</v>
          </cell>
          <cell r="EO343">
            <v>239415</v>
          </cell>
          <cell r="EP343">
            <v>500.86820083682011</v>
          </cell>
          <cell r="EQ343">
            <v>395061</v>
          </cell>
          <cell r="ER343">
            <v>807.73052545491714</v>
          </cell>
          <cell r="ES343">
            <v>201083</v>
          </cell>
          <cell r="ET343">
            <v>402.166</v>
          </cell>
          <cell r="EU343">
            <v>205292</v>
          </cell>
          <cell r="EV343">
            <v>427.69166666666666</v>
          </cell>
          <cell r="EW343">
            <v>182157</v>
          </cell>
          <cell r="EX343">
            <v>363.58682634730536</v>
          </cell>
          <cell r="EY343">
            <v>339446</v>
          </cell>
          <cell r="EZ343">
            <v>665.58039215686279</v>
          </cell>
          <cell r="FA343">
            <v>300611</v>
          </cell>
          <cell r="FB343">
            <v>589.43333333333328</v>
          </cell>
          <cell r="FC343">
            <v>364381</v>
          </cell>
          <cell r="FD343">
            <v>721.5465346534653</v>
          </cell>
          <cell r="FE343">
            <v>361785</v>
          </cell>
          <cell r="FF343">
            <v>745.94845360824741</v>
          </cell>
          <cell r="FG343">
            <v>341750</v>
          </cell>
          <cell r="FH343">
            <v>683.3633273345331</v>
          </cell>
          <cell r="FI343">
            <v>428181</v>
          </cell>
          <cell r="FJ343">
            <v>877.24031960663797</v>
          </cell>
          <cell r="FK343">
            <v>490894</v>
          </cell>
          <cell r="FL343">
            <v>1085.3283219102366</v>
          </cell>
          <cell r="FM343">
            <v>676532</v>
          </cell>
          <cell r="FN343">
            <v>1591.84</v>
          </cell>
          <cell r="FO343">
            <v>2.3392785984978855E-2</v>
          </cell>
          <cell r="FP343">
            <v>7.0276285323802506E-2</v>
          </cell>
          <cell r="FQ343">
            <v>9.6802103344180032E-2</v>
          </cell>
          <cell r="FR343">
            <v>4.1539886310324431E-2</v>
          </cell>
          <cell r="FS343">
            <v>4.9297962927831979E-2</v>
          </cell>
          <cell r="FT343">
            <v>4.1222968197639959E-2</v>
          </cell>
          <cell r="FU343">
            <v>7.0253148183217068E-2</v>
          </cell>
          <cell r="FV343">
            <v>6.5197414494420791E-2</v>
          </cell>
          <cell r="FW343">
            <v>8.0300742401884298E-2</v>
          </cell>
          <cell r="FX343">
            <v>7.3855061292239524E-2</v>
          </cell>
          <cell r="FY343">
            <v>5.9556100975779007E-2</v>
          </cell>
          <cell r="FZ343">
            <v>7.9455818026419503E-2</v>
          </cell>
          <cell r="GA343">
            <v>8.3529852375474084E-2</v>
          </cell>
          <cell r="GB343">
            <v>0.10881102140043965</v>
          </cell>
          <cell r="GC343">
            <v>3092917</v>
          </cell>
          <cell r="GD343">
            <v>3167353</v>
          </cell>
          <cell r="GE343">
            <v>3686059</v>
          </cell>
          <cell r="GF343">
            <v>4639638</v>
          </cell>
          <cell r="GG343">
            <v>3959018</v>
          </cell>
          <cell r="GH343">
            <v>4236666</v>
          </cell>
          <cell r="GI343">
            <v>4492309</v>
          </cell>
          <cell r="GJ343">
            <v>4610781</v>
          </cell>
          <cell r="GK343">
            <v>4537704</v>
          </cell>
          <cell r="GL343">
            <v>4898581</v>
          </cell>
          <cell r="GM343">
            <v>5738287</v>
          </cell>
          <cell r="GN343">
            <v>5388919.4100000001</v>
          </cell>
          <cell r="GO343">
            <v>5814156</v>
          </cell>
          <cell r="GP343">
            <v>6217495.169999999</v>
          </cell>
          <cell r="GQ343">
            <v>-0.16574501142223028</v>
          </cell>
          <cell r="GR343">
            <v>-0.13713645997819818</v>
          </cell>
          <cell r="GS343">
            <v>-0.11274638053549756</v>
          </cell>
          <cell r="GT343">
            <v>-0.11813929705314601</v>
          </cell>
          <cell r="GU343">
            <v>-0.1095298904922167</v>
          </cell>
          <cell r="GV343">
            <v>-0.10352647488097633</v>
          </cell>
          <cell r="GW343">
            <v>-7.6469375588402277E-2</v>
          </cell>
          <cell r="GX343">
            <v>-3.7154774156533059E-2</v>
          </cell>
          <cell r="GY343">
            <v>-8.1163271775945879E-3</v>
          </cell>
          <cell r="GZ343">
            <v>12.878707156810513</v>
          </cell>
          <cell r="HA343">
            <v>13.170999633833761</v>
          </cell>
          <cell r="HB343">
            <v>12.926829268292684</v>
          </cell>
          <cell r="HC343">
            <v>12.684887459807076</v>
          </cell>
          <cell r="HD343">
            <v>13.69507575757576</v>
          </cell>
          <cell r="HE343">
            <v>13.048387096774194</v>
          </cell>
          <cell r="HF343">
            <v>12.356623244797834</v>
          </cell>
          <cell r="HG343">
            <v>7.5383333333333331</v>
          </cell>
          <cell r="HH343">
            <v>6937</v>
          </cell>
          <cell r="HI343" t="str">
            <v>Y</v>
          </cell>
        </row>
        <row r="344">
          <cell r="A344">
            <v>339</v>
          </cell>
          <cell r="B344">
            <v>6943</v>
          </cell>
          <cell r="C344" t="str">
            <v>West Central</v>
          </cell>
          <cell r="D344">
            <v>8.699289643501654</v>
          </cell>
          <cell r="E344">
            <v>348</v>
          </cell>
          <cell r="F344">
            <v>5.4</v>
          </cell>
          <cell r="G344">
            <v>1</v>
          </cell>
          <cell r="H344">
            <v>3.2992867523811173</v>
          </cell>
          <cell r="I344">
            <v>314</v>
          </cell>
          <cell r="J344">
            <v>0</v>
          </cell>
          <cell r="K344">
            <v>272</v>
          </cell>
          <cell r="L344">
            <v>0</v>
          </cell>
          <cell r="M344">
            <v>310</v>
          </cell>
          <cell r="N344">
            <v>0</v>
          </cell>
          <cell r="O344">
            <v>6</v>
          </cell>
          <cell r="P344">
            <v>0.49798528446921414</v>
          </cell>
          <cell r="Q344">
            <v>132</v>
          </cell>
          <cell r="R344">
            <v>0</v>
          </cell>
          <cell r="S344">
            <v>8</v>
          </cell>
          <cell r="T344">
            <v>9.1972749279708683</v>
          </cell>
          <cell r="U344">
            <v>347</v>
          </cell>
          <cell r="V344">
            <v>2.0455999999999999</v>
          </cell>
          <cell r="W344">
            <v>9</v>
          </cell>
          <cell r="X344">
            <v>0</v>
          </cell>
          <cell r="Y344">
            <v>1</v>
          </cell>
          <cell r="Z344">
            <v>0.57506999999999997</v>
          </cell>
          <cell r="AA344">
            <v>170</v>
          </cell>
          <cell r="AB344">
            <v>0.33</v>
          </cell>
          <cell r="AC344">
            <v>1</v>
          </cell>
          <cell r="AD344">
            <v>0.90507000000000004</v>
          </cell>
          <cell r="AE344">
            <v>161</v>
          </cell>
          <cell r="AF344">
            <v>0</v>
          </cell>
          <cell r="AG344">
            <v>19</v>
          </cell>
          <cell r="AH344">
            <v>0</v>
          </cell>
          <cell r="AI344">
            <v>184</v>
          </cell>
          <cell r="AJ344">
            <v>2.9506699999999997</v>
          </cell>
          <cell r="AK344">
            <v>112</v>
          </cell>
          <cell r="AL344">
            <v>12.14794</v>
          </cell>
          <cell r="AM344">
            <v>323</v>
          </cell>
          <cell r="AN344">
            <v>1426242</v>
          </cell>
          <cell r="AO344">
            <v>307</v>
          </cell>
          <cell r="AP344">
            <v>117324752</v>
          </cell>
          <cell r="AQ344">
            <v>274</v>
          </cell>
          <cell r="AR344">
            <v>7.0000000000000007E-2</v>
          </cell>
          <cell r="AS344">
            <v>8.4783206741995229E-2</v>
          </cell>
          <cell r="AT344">
            <v>0.03</v>
          </cell>
          <cell r="AU344">
            <v>0.1</v>
          </cell>
          <cell r="AV344">
            <v>89781</v>
          </cell>
          <cell r="AW344">
            <v>248</v>
          </cell>
          <cell r="AX344">
            <v>38477</v>
          </cell>
          <cell r="AY344">
            <v>77</v>
          </cell>
          <cell r="AZ344">
            <v>2015</v>
          </cell>
          <cell r="BA344">
            <v>2011</v>
          </cell>
          <cell r="BB344">
            <v>1090302</v>
          </cell>
          <cell r="BC344">
            <v>231</v>
          </cell>
          <cell r="BD344">
            <v>118415054</v>
          </cell>
          <cell r="BE344">
            <v>277</v>
          </cell>
          <cell r="BF344">
            <v>304.2</v>
          </cell>
          <cell r="BG344">
            <v>306</v>
          </cell>
          <cell r="BH344">
            <v>385682.94543063774</v>
          </cell>
          <cell r="BI344">
            <v>60</v>
          </cell>
          <cell r="BJ344">
            <v>3584.1617357001974</v>
          </cell>
          <cell r="BK344">
            <v>210</v>
          </cell>
          <cell r="BL344">
            <v>389267.10716633796</v>
          </cell>
          <cell r="BM344">
            <v>68</v>
          </cell>
          <cell r="BN344">
            <v>9.2074610716303008E-3</v>
          </cell>
          <cell r="BO344">
            <v>224</v>
          </cell>
          <cell r="BP344">
            <v>633554</v>
          </cell>
          <cell r="BQ344">
            <v>276</v>
          </cell>
          <cell r="BR344">
            <v>387088</v>
          </cell>
          <cell r="BS344">
            <v>314</v>
          </cell>
          <cell r="BT344">
            <v>0</v>
          </cell>
          <cell r="BU344">
            <v>272</v>
          </cell>
          <cell r="BV344">
            <v>0</v>
          </cell>
          <cell r="BW344">
            <v>310</v>
          </cell>
          <cell r="BX344">
            <v>0</v>
          </cell>
          <cell r="BY344">
            <v>6</v>
          </cell>
          <cell r="BZ344">
            <v>1020642</v>
          </cell>
          <cell r="CA344">
            <v>324</v>
          </cell>
          <cell r="CB344">
            <v>58426</v>
          </cell>
          <cell r="CC344">
            <v>170</v>
          </cell>
          <cell r="CD344">
            <v>240000</v>
          </cell>
          <cell r="CE344">
            <v>111</v>
          </cell>
          <cell r="CF344">
            <v>0</v>
          </cell>
          <cell r="CG344">
            <v>2</v>
          </cell>
          <cell r="CH344">
            <v>68097</v>
          </cell>
          <cell r="CI344">
            <v>179</v>
          </cell>
          <cell r="CJ344">
            <v>39077</v>
          </cell>
          <cell r="CK344">
            <v>258</v>
          </cell>
          <cell r="CL344">
            <v>107174</v>
          </cell>
          <cell r="CM344">
            <v>211</v>
          </cell>
          <cell r="CN344">
            <v>0</v>
          </cell>
          <cell r="CO344">
            <v>19</v>
          </cell>
          <cell r="CP344">
            <v>0</v>
          </cell>
          <cell r="CQ344">
            <v>185</v>
          </cell>
          <cell r="CR344">
            <v>1426242</v>
          </cell>
          <cell r="CS344">
            <v>307</v>
          </cell>
          <cell r="CT344">
            <v>304.2</v>
          </cell>
          <cell r="CU344">
            <v>306</v>
          </cell>
          <cell r="CV344">
            <v>5768</v>
          </cell>
          <cell r="CW344">
            <v>184</v>
          </cell>
          <cell r="CX344">
            <v>1840640</v>
          </cell>
          <cell r="CY344">
            <v>305</v>
          </cell>
          <cell r="CZ344">
            <v>304</v>
          </cell>
          <cell r="DA344">
            <v>307</v>
          </cell>
          <cell r="DB344">
            <v>5883</v>
          </cell>
          <cell r="DC344">
            <v>185</v>
          </cell>
          <cell r="DD344">
            <v>1788432</v>
          </cell>
          <cell r="DE344">
            <v>309</v>
          </cell>
          <cell r="DF344">
            <v>-52208</v>
          </cell>
          <cell r="DG344">
            <v>321</v>
          </cell>
          <cell r="DH344">
            <v>0</v>
          </cell>
          <cell r="DI344">
            <v>223</v>
          </cell>
          <cell r="DJ344" t="str">
            <v>No Guar</v>
          </cell>
          <cell r="DK344">
            <v>431.2</v>
          </cell>
          <cell r="DL344">
            <v>410</v>
          </cell>
          <cell r="DM344">
            <v>393.1</v>
          </cell>
          <cell r="DN344">
            <v>380.1</v>
          </cell>
          <cell r="DO344">
            <v>371.1</v>
          </cell>
          <cell r="DP344">
            <v>353.1</v>
          </cell>
          <cell r="DQ344">
            <v>348.1</v>
          </cell>
          <cell r="DR344">
            <v>311</v>
          </cell>
          <cell r="DS344">
            <v>341.8</v>
          </cell>
          <cell r="DT344">
            <v>309</v>
          </cell>
          <cell r="DU344">
            <v>348</v>
          </cell>
          <cell r="DV344">
            <v>306</v>
          </cell>
          <cell r="DW344">
            <v>347.3</v>
          </cell>
          <cell r="DX344">
            <v>301</v>
          </cell>
          <cell r="DY344">
            <v>347.3</v>
          </cell>
          <cell r="DZ344">
            <v>300</v>
          </cell>
          <cell r="EA344">
            <v>353.4</v>
          </cell>
          <cell r="EB344">
            <v>296</v>
          </cell>
          <cell r="EC344">
            <v>328.6</v>
          </cell>
          <cell r="ED344">
            <v>302</v>
          </cell>
          <cell r="EE344">
            <v>304.2</v>
          </cell>
          <cell r="EF344">
            <v>306</v>
          </cell>
          <cell r="EG344">
            <v>304</v>
          </cell>
          <cell r="EH344">
            <v>306</v>
          </cell>
          <cell r="EI344">
            <v>4691.5855263157891</v>
          </cell>
          <cell r="EJ344">
            <v>131</v>
          </cell>
          <cell r="EK344">
            <v>3357.375</v>
          </cell>
          <cell r="EL344">
            <v>190</v>
          </cell>
          <cell r="EM344">
            <v>300057</v>
          </cell>
          <cell r="EN344">
            <v>695.86502782931359</v>
          </cell>
          <cell r="EO344">
            <v>24766</v>
          </cell>
          <cell r="EP344">
            <v>60.404878048780489</v>
          </cell>
          <cell r="EQ344">
            <v>26662</v>
          </cell>
          <cell r="ER344">
            <v>67.824980920885267</v>
          </cell>
          <cell r="ES344">
            <v>32655</v>
          </cell>
          <cell r="ET344">
            <v>85.911602209944746</v>
          </cell>
          <cell r="EU344">
            <v>-78176</v>
          </cell>
          <cell r="EV344">
            <v>-210.66019940716788</v>
          </cell>
          <cell r="EW344">
            <v>-3241</v>
          </cell>
          <cell r="EX344">
            <v>-9.178702917020674</v>
          </cell>
          <cell r="EY344">
            <v>48490</v>
          </cell>
          <cell r="EZ344">
            <v>139.29905199655269</v>
          </cell>
          <cell r="FA344">
            <v>205508</v>
          </cell>
          <cell r="FB344">
            <v>590.3705831657569</v>
          </cell>
          <cell r="FC344">
            <v>287948</v>
          </cell>
          <cell r="FD344">
            <v>842.44587478057338</v>
          </cell>
          <cell r="FE344">
            <v>335542</v>
          </cell>
          <cell r="FF344">
            <v>964.20114942528733</v>
          </cell>
          <cell r="FG344">
            <v>647202</v>
          </cell>
          <cell r="FH344">
            <v>1863.5243305499569</v>
          </cell>
          <cell r="FI344">
            <v>762703</v>
          </cell>
          <cell r="FJ344">
            <v>2196.0927152317881</v>
          </cell>
          <cell r="FK344">
            <v>875057</v>
          </cell>
          <cell r="FL344">
            <v>2876.5844838921762</v>
          </cell>
          <cell r="FM344">
            <v>1122359</v>
          </cell>
          <cell r="FN344">
            <v>3691.9703947368421</v>
          </cell>
          <cell r="FO344">
            <v>0.10994175659415309</v>
          </cell>
          <cell r="FP344">
            <v>9.2991051967376906E-3</v>
          </cell>
          <cell r="FQ344">
            <v>1.0568604561283201E-2</v>
          </cell>
          <cell r="FR344">
            <v>1.3022801367882673E-2</v>
          </cell>
          <cell r="FS344">
            <v>-3.1646038476718652E-2</v>
          </cell>
          <cell r="FT344">
            <v>-1.3195265501281662E-3</v>
          </cell>
          <cell r="FU344">
            <v>1.9115506700874054E-2</v>
          </cell>
          <cell r="FV344">
            <v>8.2456076294780828E-2</v>
          </cell>
          <cell r="FW344">
            <v>0.10948076972796719</v>
          </cell>
          <cell r="FX344">
            <v>0.12834585010928112</v>
          </cell>
          <cell r="FY344">
            <v>0.22581104363317403</v>
          </cell>
          <cell r="FZ344">
            <v>0.2622253799469047</v>
          </cell>
          <cell r="GA344">
            <v>0.28385532820134707</v>
          </cell>
          <cell r="GB344">
            <v>0.3872965446906797</v>
          </cell>
          <cell r="GC344">
            <v>2429179</v>
          </cell>
          <cell r="GD344">
            <v>2638501</v>
          </cell>
          <cell r="GE344">
            <v>2496093</v>
          </cell>
          <cell r="GF344">
            <v>2474870</v>
          </cell>
          <cell r="GG344">
            <v>2548501</v>
          </cell>
          <cell r="GH344">
            <v>2459425</v>
          </cell>
          <cell r="GI344">
            <v>2488194</v>
          </cell>
          <cell r="GJ344">
            <v>2492333</v>
          </cell>
          <cell r="GK344">
            <v>2630124</v>
          </cell>
          <cell r="GL344">
            <v>2614358</v>
          </cell>
          <cell r="GM344">
            <v>2866122</v>
          </cell>
          <cell r="GN344">
            <v>2908578.11</v>
          </cell>
          <cell r="GO344">
            <v>2970403</v>
          </cell>
          <cell r="GP344">
            <v>2897931.87</v>
          </cell>
          <cell r="GQ344">
            <v>5.7889380645581752E-2</v>
          </cell>
          <cell r="GR344">
            <v>4.5137322938024582E-2</v>
          </cell>
          <cell r="GS344">
            <v>9.1948938522285792E-2</v>
          </cell>
          <cell r="GT344">
            <v>0.10190929089713521</v>
          </cell>
          <cell r="GU344">
            <v>0.13993843993229757</v>
          </cell>
          <cell r="GV344">
            <v>0.16973776709147251</v>
          </cell>
          <cell r="GW344">
            <v>0.22810486487309592</v>
          </cell>
          <cell r="GX344">
            <v>0.25152047686561674</v>
          </cell>
          <cell r="GY344">
            <v>0.30061100580394284</v>
          </cell>
          <cell r="GZ344">
            <v>11.624955939372576</v>
          </cell>
          <cell r="HA344">
            <v>12</v>
          </cell>
          <cell r="HB344">
            <v>11.787387387387389</v>
          </cell>
          <cell r="HC344">
            <v>11.821818181818182</v>
          </cell>
          <cell r="HD344">
            <v>12.083636363636364</v>
          </cell>
          <cell r="HE344">
            <v>11.516981132075472</v>
          </cell>
          <cell r="HF344">
            <v>11.075187969924812</v>
          </cell>
          <cell r="HG344">
            <v>11.266666666666666</v>
          </cell>
          <cell r="HH344">
            <v>6943</v>
          </cell>
          <cell r="HI344" t="str">
            <v>Y</v>
          </cell>
        </row>
        <row r="345">
          <cell r="A345">
            <v>340</v>
          </cell>
          <cell r="B345">
            <v>6264</v>
          </cell>
          <cell r="C345" t="str">
            <v>West Central Valley</v>
          </cell>
          <cell r="D345">
            <v>11.659154248270838</v>
          </cell>
          <cell r="E345">
            <v>215</v>
          </cell>
          <cell r="F345">
            <v>5.4</v>
          </cell>
          <cell r="G345">
            <v>1</v>
          </cell>
          <cell r="H345">
            <v>3.1937445020374526</v>
          </cell>
          <cell r="I345">
            <v>330</v>
          </cell>
          <cell r="J345">
            <v>0.58735698621209287</v>
          </cell>
          <cell r="K345">
            <v>128</v>
          </cell>
          <cell r="L345">
            <v>2.4780534981897002</v>
          </cell>
          <cell r="M345">
            <v>91</v>
          </cell>
          <cell r="N345">
            <v>0</v>
          </cell>
          <cell r="O345">
            <v>6</v>
          </cell>
          <cell r="P345">
            <v>1.2460964899573326</v>
          </cell>
          <cell r="Q345">
            <v>51</v>
          </cell>
          <cell r="R345">
            <v>0</v>
          </cell>
          <cell r="S345">
            <v>8</v>
          </cell>
          <cell r="T345">
            <v>12.905250738228171</v>
          </cell>
          <cell r="U345">
            <v>164</v>
          </cell>
          <cell r="V345">
            <v>0.51019000000000003</v>
          </cell>
          <cell r="W345">
            <v>289</v>
          </cell>
          <cell r="X345">
            <v>0</v>
          </cell>
          <cell r="Y345">
            <v>1</v>
          </cell>
          <cell r="Z345">
            <v>0</v>
          </cell>
          <cell r="AA345">
            <v>249</v>
          </cell>
          <cell r="AB345">
            <v>0.33</v>
          </cell>
          <cell r="AC345">
            <v>1</v>
          </cell>
          <cell r="AD345">
            <v>0.33</v>
          </cell>
          <cell r="AE345">
            <v>244</v>
          </cell>
          <cell r="AF345">
            <v>0</v>
          </cell>
          <cell r="AG345">
            <v>19</v>
          </cell>
          <cell r="AH345">
            <v>3.3735599999999999</v>
          </cell>
          <cell r="AI345">
            <v>8</v>
          </cell>
          <cell r="AJ345">
            <v>4.2137500000000001</v>
          </cell>
          <cell r="AK345">
            <v>41</v>
          </cell>
          <cell r="AL345">
            <v>17.119</v>
          </cell>
          <cell r="AM345">
            <v>73</v>
          </cell>
          <cell r="AN345">
            <v>5970378</v>
          </cell>
          <cell r="AO345">
            <v>66</v>
          </cell>
          <cell r="AP345">
            <v>343011158</v>
          </cell>
          <cell r="AQ345">
            <v>71</v>
          </cell>
          <cell r="AR345">
            <v>0.01</v>
          </cell>
          <cell r="AS345">
            <v>8.345083203341247E-2</v>
          </cell>
          <cell r="AT345">
            <v>0</v>
          </cell>
          <cell r="AU345">
            <v>0.01</v>
          </cell>
          <cell r="AV345">
            <v>40429</v>
          </cell>
          <cell r="AW345">
            <v>279</v>
          </cell>
          <cell r="AX345">
            <v>0</v>
          </cell>
          <cell r="AY345">
            <v>89</v>
          </cell>
          <cell r="AZ345">
            <v>0</v>
          </cell>
          <cell r="BA345">
            <v>2011</v>
          </cell>
          <cell r="BB345">
            <v>26561313</v>
          </cell>
          <cell r="BC345">
            <v>70</v>
          </cell>
          <cell r="BD345">
            <v>369572471</v>
          </cell>
          <cell r="BE345">
            <v>70</v>
          </cell>
          <cell r="BF345">
            <v>960.2</v>
          </cell>
          <cell r="BG345">
            <v>116</v>
          </cell>
          <cell r="BH345">
            <v>357228.86690272857</v>
          </cell>
          <cell r="BI345">
            <v>78</v>
          </cell>
          <cell r="BJ345">
            <v>27662.271401791291</v>
          </cell>
          <cell r="BK345">
            <v>46</v>
          </cell>
          <cell r="BL345">
            <v>384891.13830451987</v>
          </cell>
          <cell r="BM345">
            <v>70</v>
          </cell>
          <cell r="BN345">
            <v>7.1870377488154419E-2</v>
          </cell>
          <cell r="BO345">
            <v>73</v>
          </cell>
          <cell r="BP345">
            <v>1852260</v>
          </cell>
          <cell r="BQ345">
            <v>71</v>
          </cell>
          <cell r="BR345">
            <v>1095490</v>
          </cell>
          <cell r="BS345">
            <v>124</v>
          </cell>
          <cell r="BT345">
            <v>201470</v>
          </cell>
          <cell r="BU345">
            <v>76</v>
          </cell>
          <cell r="BV345">
            <v>850000</v>
          </cell>
          <cell r="BW345">
            <v>48</v>
          </cell>
          <cell r="BX345">
            <v>0</v>
          </cell>
          <cell r="BY345">
            <v>6</v>
          </cell>
          <cell r="BZ345">
            <v>3999220</v>
          </cell>
          <cell r="CA345">
            <v>79</v>
          </cell>
          <cell r="CB345">
            <v>427425</v>
          </cell>
          <cell r="CC345">
            <v>38</v>
          </cell>
          <cell r="CD345">
            <v>175000</v>
          </cell>
          <cell r="CE345">
            <v>164</v>
          </cell>
          <cell r="CF345">
            <v>0</v>
          </cell>
          <cell r="CG345">
            <v>2</v>
          </cell>
          <cell r="CH345">
            <v>0</v>
          </cell>
          <cell r="CI345">
            <v>249</v>
          </cell>
          <cell r="CJ345">
            <v>121958</v>
          </cell>
          <cell r="CK345">
            <v>64</v>
          </cell>
          <cell r="CL345">
            <v>121958</v>
          </cell>
          <cell r="CM345">
            <v>191</v>
          </cell>
          <cell r="CN345">
            <v>0</v>
          </cell>
          <cell r="CO345">
            <v>19</v>
          </cell>
          <cell r="CP345">
            <v>1246775</v>
          </cell>
          <cell r="CQ345">
            <v>14</v>
          </cell>
          <cell r="CR345">
            <v>5970378</v>
          </cell>
          <cell r="CS345">
            <v>66</v>
          </cell>
          <cell r="CT345">
            <v>960.2</v>
          </cell>
          <cell r="CU345">
            <v>116</v>
          </cell>
          <cell r="CV345">
            <v>5834</v>
          </cell>
          <cell r="CW345">
            <v>75</v>
          </cell>
          <cell r="CX345">
            <v>5601807</v>
          </cell>
          <cell r="CY345">
            <v>116</v>
          </cell>
          <cell r="CZ345">
            <v>966.5</v>
          </cell>
          <cell r="DA345">
            <v>114</v>
          </cell>
          <cell r="DB345">
            <v>5949</v>
          </cell>
          <cell r="DC345">
            <v>75</v>
          </cell>
          <cell r="DD345">
            <v>5749709</v>
          </cell>
          <cell r="DE345">
            <v>116</v>
          </cell>
          <cell r="DF345">
            <v>147902</v>
          </cell>
          <cell r="DG345">
            <v>75</v>
          </cell>
          <cell r="DH345">
            <v>0</v>
          </cell>
          <cell r="DI345">
            <v>223</v>
          </cell>
          <cell r="DJ345" t="str">
            <v>No Guar</v>
          </cell>
          <cell r="DK345">
            <v>656.4</v>
          </cell>
          <cell r="DL345">
            <v>617.29999999999995</v>
          </cell>
          <cell r="DM345">
            <v>629.29999999999995</v>
          </cell>
          <cell r="DN345">
            <v>616</v>
          </cell>
          <cell r="DO345">
            <v>590.29999999999995</v>
          </cell>
          <cell r="DP345">
            <v>1034.3</v>
          </cell>
          <cell r="DQ345">
            <v>995.3</v>
          </cell>
          <cell r="DR345">
            <v>116</v>
          </cell>
          <cell r="DS345">
            <v>999.7</v>
          </cell>
          <cell r="DT345">
            <v>113</v>
          </cell>
          <cell r="DU345">
            <v>1004.4</v>
          </cell>
          <cell r="DV345">
            <v>113</v>
          </cell>
          <cell r="DW345">
            <v>995.5</v>
          </cell>
          <cell r="DX345">
            <v>114</v>
          </cell>
          <cell r="DY345">
            <v>986.8</v>
          </cell>
          <cell r="DZ345">
            <v>118</v>
          </cell>
          <cell r="EA345">
            <v>987.2</v>
          </cell>
          <cell r="EB345">
            <v>115</v>
          </cell>
          <cell r="EC345">
            <v>985</v>
          </cell>
          <cell r="ED345">
            <v>115</v>
          </cell>
          <cell r="EE345">
            <v>960.2</v>
          </cell>
          <cell r="EF345">
            <v>116</v>
          </cell>
          <cell r="EG345">
            <v>966.5</v>
          </cell>
          <cell r="EH345">
            <v>114</v>
          </cell>
          <cell r="EI345">
            <v>6177.3181583031555</v>
          </cell>
          <cell r="EJ345">
            <v>32</v>
          </cell>
          <cell r="EK345">
            <v>4137.8375581996897</v>
          </cell>
          <cell r="EL345">
            <v>82</v>
          </cell>
          <cell r="EM345">
            <v>1820998</v>
          </cell>
          <cell r="EN345">
            <v>2774.2199878123097</v>
          </cell>
          <cell r="EO345">
            <v>1843738</v>
          </cell>
          <cell r="EP345">
            <v>2986.7779037745022</v>
          </cell>
          <cell r="EQ345">
            <v>1754427</v>
          </cell>
          <cell r="ER345">
            <v>2787.9024312728429</v>
          </cell>
          <cell r="ES345">
            <v>1604070</v>
          </cell>
          <cell r="ET345">
            <v>2604.0097402597403</v>
          </cell>
          <cell r="EU345">
            <v>1906108</v>
          </cell>
          <cell r="EV345">
            <v>3229.0496357784182</v>
          </cell>
          <cell r="EW345">
            <v>1761788</v>
          </cell>
          <cell r="EX345">
            <v>1703.3626607367303</v>
          </cell>
          <cell r="EY345">
            <v>2478751</v>
          </cell>
          <cell r="EZ345">
            <v>2490.4561438762184</v>
          </cell>
          <cell r="FA345">
            <v>2652249</v>
          </cell>
          <cell r="FB345">
            <v>2664.7734351451827</v>
          </cell>
          <cell r="FC345">
            <v>2639218</v>
          </cell>
          <cell r="FD345">
            <v>2640.0100030009003</v>
          </cell>
          <cell r="FE345">
            <v>2207787</v>
          </cell>
          <cell r="FF345">
            <v>2198.115292712067</v>
          </cell>
          <cell r="FG345">
            <v>2013214</v>
          </cell>
          <cell r="FH345">
            <v>2022.314414866901</v>
          </cell>
          <cell r="FI345">
            <v>1583802</v>
          </cell>
          <cell r="FJ345">
            <v>1604.9878394811512</v>
          </cell>
          <cell r="FK345">
            <v>1529409</v>
          </cell>
          <cell r="FL345">
            <v>1592.802541137263</v>
          </cell>
          <cell r="FM345">
            <v>2054582</v>
          </cell>
          <cell r="FN345">
            <v>2125.7961717537505</v>
          </cell>
          <cell r="FO345">
            <v>0.23508299303709487</v>
          </cell>
          <cell r="FP345">
            <v>0.22601783465475711</v>
          </cell>
          <cell r="FQ345">
            <v>0.20655425268104918</v>
          </cell>
          <cell r="FR345">
            <v>0.18816105695916849</v>
          </cell>
          <cell r="FS345">
            <v>0.21851992436841747</v>
          </cell>
          <cell r="FT345">
            <v>0.18624022319379951</v>
          </cell>
          <cell r="FU345">
            <v>0.28511614387630585</v>
          </cell>
          <cell r="FV345">
            <v>0.37675762880328606</v>
          </cell>
          <cell r="FW345">
            <v>0.36169967537428849</v>
          </cell>
          <cell r="FX345">
            <v>0.2902955027862773</v>
          </cell>
          <cell r="FY345">
            <v>0.23674222758399369</v>
          </cell>
          <cell r="FZ345">
            <v>0.1891189822854355</v>
          </cell>
          <cell r="GA345">
            <v>0.17869885704210614</v>
          </cell>
          <cell r="GB345">
            <v>0.24248999223727807</v>
          </cell>
          <cell r="GC345">
            <v>5925194</v>
          </cell>
          <cell r="GD345">
            <v>6313751</v>
          </cell>
          <cell r="GE345">
            <v>6739356</v>
          </cell>
          <cell r="GF345">
            <v>6920914</v>
          </cell>
          <cell r="GG345">
            <v>6816703</v>
          </cell>
          <cell r="GH345">
            <v>7697973</v>
          </cell>
          <cell r="GI345">
            <v>6215078</v>
          </cell>
          <cell r="GJ345">
            <v>7039669</v>
          </cell>
          <cell r="GK345">
            <v>7296711</v>
          </cell>
          <cell r="GL345">
            <v>7605309</v>
          </cell>
          <cell r="GM345">
            <v>8503823</v>
          </cell>
          <cell r="GN345">
            <v>8374632.6299999999</v>
          </cell>
          <cell r="GO345">
            <v>8612976</v>
          </cell>
          <cell r="GP345">
            <v>8472852.7599999998</v>
          </cell>
          <cell r="GQ345">
            <v>0.17515027082136136</v>
          </cell>
          <cell r="GR345">
            <v>0.21660621989027071</v>
          </cell>
          <cell r="GS345">
            <v>0.23001233403068028</v>
          </cell>
          <cell r="GT345">
            <v>0.15209202737310551</v>
          </cell>
          <cell r="GU345">
            <v>7.5142874064182588E-2</v>
          </cell>
          <cell r="GV345">
            <v>3.2909962774485643E-2</v>
          </cell>
          <cell r="GW345">
            <v>1.9952407436858426E-3</v>
          </cell>
          <cell r="GX345">
            <v>2.023615045773685E-2</v>
          </cell>
          <cell r="GY345">
            <v>9.3642235142623528E-2</v>
          </cell>
          <cell r="GZ345">
            <v>11.580519480519481</v>
          </cell>
          <cell r="HA345">
            <v>11.426415094339623</v>
          </cell>
          <cell r="HB345">
            <v>11.152227722772277</v>
          </cell>
          <cell r="HC345">
            <v>10.836296750459841</v>
          </cell>
          <cell r="HD345">
            <v>10.709914320685435</v>
          </cell>
          <cell r="HE345">
            <v>10.825595984943538</v>
          </cell>
          <cell r="HF345">
            <v>11.199488491048593</v>
          </cell>
          <cell r="HG345">
            <v>12.63421052631579</v>
          </cell>
          <cell r="HH345">
            <v>6264</v>
          </cell>
          <cell r="HI345" t="str">
            <v>Y</v>
          </cell>
        </row>
        <row r="346">
          <cell r="A346">
            <v>341</v>
          </cell>
          <cell r="B346">
            <v>6950</v>
          </cell>
          <cell r="C346" t="str">
            <v>West Delaware County</v>
          </cell>
          <cell r="D346">
            <v>12.609703281335985</v>
          </cell>
          <cell r="E346">
            <v>153</v>
          </cell>
          <cell r="F346">
            <v>5.4</v>
          </cell>
          <cell r="G346">
            <v>1</v>
          </cell>
          <cell r="H346">
            <v>4.924987802421926</v>
          </cell>
          <cell r="I346">
            <v>121</v>
          </cell>
          <cell r="J346">
            <v>0.12514636442198576</v>
          </cell>
          <cell r="K346">
            <v>256</v>
          </cell>
          <cell r="L346">
            <v>2.159568035431934</v>
          </cell>
          <cell r="M346">
            <v>122</v>
          </cell>
          <cell r="N346">
            <v>0</v>
          </cell>
          <cell r="O346">
            <v>6</v>
          </cell>
          <cell r="P346">
            <v>0.15198774411600233</v>
          </cell>
          <cell r="Q346">
            <v>235</v>
          </cell>
          <cell r="R346">
            <v>0</v>
          </cell>
          <cell r="S346">
            <v>8</v>
          </cell>
          <cell r="T346">
            <v>12.761691025451988</v>
          </cell>
          <cell r="U346">
            <v>174</v>
          </cell>
          <cell r="V346">
            <v>0.92</v>
          </cell>
          <cell r="W346">
            <v>150</v>
          </cell>
          <cell r="X346">
            <v>0</v>
          </cell>
          <cell r="Y346">
            <v>1</v>
          </cell>
          <cell r="Z346">
            <v>0.67</v>
          </cell>
          <cell r="AA346">
            <v>81</v>
          </cell>
          <cell r="AB346">
            <v>0.33</v>
          </cell>
          <cell r="AC346">
            <v>1</v>
          </cell>
          <cell r="AD346">
            <v>1</v>
          </cell>
          <cell r="AE346">
            <v>78</v>
          </cell>
          <cell r="AF346">
            <v>0</v>
          </cell>
          <cell r="AG346">
            <v>19</v>
          </cell>
          <cell r="AH346">
            <v>0</v>
          </cell>
          <cell r="AI346">
            <v>184</v>
          </cell>
          <cell r="AJ346">
            <v>1.92</v>
          </cell>
          <cell r="AK346">
            <v>220</v>
          </cell>
          <cell r="AL346">
            <v>14.68169</v>
          </cell>
          <cell r="AM346">
            <v>195</v>
          </cell>
          <cell r="AN346">
            <v>6094882</v>
          </cell>
          <cell r="AO346">
            <v>61</v>
          </cell>
          <cell r="AP346">
            <v>414434732</v>
          </cell>
          <cell r="AQ346">
            <v>54</v>
          </cell>
          <cell r="AR346">
            <v>0.04</v>
          </cell>
          <cell r="AS346">
            <v>3.9191353299553595E-2</v>
          </cell>
          <cell r="AT346">
            <v>0</v>
          </cell>
          <cell r="AU346">
            <v>0.04</v>
          </cell>
          <cell r="AV346">
            <v>292027</v>
          </cell>
          <cell r="AW346">
            <v>76</v>
          </cell>
          <cell r="AX346">
            <v>0</v>
          </cell>
          <cell r="AY346">
            <v>89</v>
          </cell>
          <cell r="AZ346">
            <v>2016</v>
          </cell>
          <cell r="BA346">
            <v>2012</v>
          </cell>
          <cell r="BB346">
            <v>10279483</v>
          </cell>
          <cell r="BC346">
            <v>126</v>
          </cell>
          <cell r="BD346">
            <v>424714215</v>
          </cell>
          <cell r="BE346">
            <v>57</v>
          </cell>
          <cell r="BF346">
            <v>1634.9</v>
          </cell>
          <cell r="BG346">
            <v>57</v>
          </cell>
          <cell r="BH346">
            <v>253492.4044284054</v>
          </cell>
          <cell r="BI346">
            <v>228</v>
          </cell>
          <cell r="BJ346">
            <v>6287.5301241666157</v>
          </cell>
          <cell r="BK346">
            <v>178</v>
          </cell>
          <cell r="BL346">
            <v>259779.934552572</v>
          </cell>
          <cell r="BM346">
            <v>234</v>
          </cell>
          <cell r="BN346">
            <v>2.4203293972630515E-2</v>
          </cell>
          <cell r="BO346">
            <v>177</v>
          </cell>
          <cell r="BP346">
            <v>2237948</v>
          </cell>
          <cell r="BQ346">
            <v>55</v>
          </cell>
          <cell r="BR346">
            <v>2041086</v>
          </cell>
          <cell r="BS346">
            <v>49</v>
          </cell>
          <cell r="BT346">
            <v>51865</v>
          </cell>
          <cell r="BU346">
            <v>208</v>
          </cell>
          <cell r="BV346">
            <v>895000</v>
          </cell>
          <cell r="BW346">
            <v>44</v>
          </cell>
          <cell r="BX346">
            <v>0</v>
          </cell>
          <cell r="BY346">
            <v>6</v>
          </cell>
          <cell r="BZ346">
            <v>5225899</v>
          </cell>
          <cell r="CA346">
            <v>53</v>
          </cell>
          <cell r="CB346">
            <v>62989</v>
          </cell>
          <cell r="CC346">
            <v>163</v>
          </cell>
          <cell r="CD346">
            <v>381280</v>
          </cell>
          <cell r="CE346">
            <v>60</v>
          </cell>
          <cell r="CF346">
            <v>0</v>
          </cell>
          <cell r="CG346">
            <v>2</v>
          </cell>
          <cell r="CH346">
            <v>284559</v>
          </cell>
          <cell r="CI346">
            <v>55</v>
          </cell>
          <cell r="CJ346">
            <v>140155</v>
          </cell>
          <cell r="CK346">
            <v>51</v>
          </cell>
          <cell r="CL346">
            <v>424714</v>
          </cell>
          <cell r="CM346">
            <v>46</v>
          </cell>
          <cell r="CN346">
            <v>0</v>
          </cell>
          <cell r="CO346">
            <v>19</v>
          </cell>
          <cell r="CP346">
            <v>0</v>
          </cell>
          <cell r="CQ346">
            <v>185</v>
          </cell>
          <cell r="CR346">
            <v>6094882</v>
          </cell>
          <cell r="CS346">
            <v>61</v>
          </cell>
          <cell r="CT346">
            <v>1634.9</v>
          </cell>
          <cell r="CU346">
            <v>57</v>
          </cell>
          <cell r="CV346">
            <v>5771</v>
          </cell>
          <cell r="CW346">
            <v>178</v>
          </cell>
          <cell r="CX346">
            <v>9435008</v>
          </cell>
          <cell r="CY346">
            <v>58</v>
          </cell>
          <cell r="CZ346">
            <v>1597.8</v>
          </cell>
          <cell r="DA346">
            <v>58</v>
          </cell>
          <cell r="DB346">
            <v>5886</v>
          </cell>
          <cell r="DC346">
            <v>179</v>
          </cell>
          <cell r="DD346">
            <v>9529358</v>
          </cell>
          <cell r="DE346">
            <v>58</v>
          </cell>
          <cell r="DF346">
            <v>94350</v>
          </cell>
          <cell r="DG346">
            <v>113</v>
          </cell>
          <cell r="DH346">
            <v>124707</v>
          </cell>
          <cell r="DI346">
            <v>65</v>
          </cell>
          <cell r="DJ346" t="str">
            <v>101</v>
          </cell>
          <cell r="DK346">
            <v>2093.6</v>
          </cell>
          <cell r="DL346">
            <v>2067.9</v>
          </cell>
          <cell r="DM346">
            <v>2062.1999999999998</v>
          </cell>
          <cell r="DN346">
            <v>2028</v>
          </cell>
          <cell r="DO346">
            <v>1997.4</v>
          </cell>
          <cell r="DP346">
            <v>1952.3</v>
          </cell>
          <cell r="DQ346">
            <v>1873.7</v>
          </cell>
          <cell r="DR346">
            <v>49</v>
          </cell>
          <cell r="DS346">
            <v>1825.8</v>
          </cell>
          <cell r="DT346">
            <v>50</v>
          </cell>
          <cell r="DU346">
            <v>1740.8</v>
          </cell>
          <cell r="DV346">
            <v>54</v>
          </cell>
          <cell r="DW346">
            <v>1663.4</v>
          </cell>
          <cell r="DX346">
            <v>57</v>
          </cell>
          <cell r="DY346">
            <v>1674.7</v>
          </cell>
          <cell r="DZ346">
            <v>56</v>
          </cell>
          <cell r="EA346">
            <v>1662.2</v>
          </cell>
          <cell r="EB346">
            <v>58</v>
          </cell>
          <cell r="EC346">
            <v>1643.3</v>
          </cell>
          <cell r="ED346">
            <v>58</v>
          </cell>
          <cell r="EE346">
            <v>1634.9</v>
          </cell>
          <cell r="EF346">
            <v>57</v>
          </cell>
          <cell r="EG346">
            <v>1597.8</v>
          </cell>
          <cell r="EH346">
            <v>58</v>
          </cell>
          <cell r="EI346">
            <v>3814.5462510952561</v>
          </cell>
          <cell r="EJ346">
            <v>245</v>
          </cell>
          <cell r="EK346">
            <v>3270.6840655901865</v>
          </cell>
          <cell r="EL346">
            <v>207</v>
          </cell>
          <cell r="EM346">
            <v>1884163</v>
          </cell>
          <cell r="EN346">
            <v>899.96322124570122</v>
          </cell>
          <cell r="EO346">
            <v>1998338</v>
          </cell>
          <cell r="EP346">
            <v>966.36104260360753</v>
          </cell>
          <cell r="EQ346">
            <v>2152490</v>
          </cell>
          <cell r="ER346">
            <v>1043.7833381825237</v>
          </cell>
          <cell r="ES346">
            <v>2288292</v>
          </cell>
          <cell r="ET346">
            <v>1128.3491124260354</v>
          </cell>
          <cell r="EU346">
            <v>2243178</v>
          </cell>
          <cell r="EV346">
            <v>1123.0489636527486</v>
          </cell>
          <cell r="EW346">
            <v>2206526</v>
          </cell>
          <cell r="EX346">
            <v>1130.2187163858014</v>
          </cell>
          <cell r="EY346">
            <v>2031264</v>
          </cell>
          <cell r="EZ346">
            <v>1084.0924374232802</v>
          </cell>
          <cell r="FA346">
            <v>1855883</v>
          </cell>
          <cell r="FB346">
            <v>990.49100709825473</v>
          </cell>
          <cell r="FC346">
            <v>2000722</v>
          </cell>
          <cell r="FD346">
            <v>1095.8056742249973</v>
          </cell>
          <cell r="FE346">
            <v>2254854</v>
          </cell>
          <cell r="FF346">
            <v>1295.2975643382354</v>
          </cell>
          <cell r="FG346">
            <v>2578833</v>
          </cell>
          <cell r="FH346">
            <v>1550.3384633882408</v>
          </cell>
          <cell r="FI346">
            <v>1858006</v>
          </cell>
          <cell r="FJ346">
            <v>1109.4560219740849</v>
          </cell>
          <cell r="FK346">
            <v>1555157</v>
          </cell>
          <cell r="FL346">
            <v>951.22453972720041</v>
          </cell>
          <cell r="FM346">
            <v>991685</v>
          </cell>
          <cell r="FN346">
            <v>620.65652772562271</v>
          </cell>
          <cell r="FO346">
            <v>0.16393089327125379</v>
          </cell>
          <cell r="FP346">
            <v>0.1621783540041945</v>
          </cell>
          <cell r="FQ346">
            <v>0.1701137550630317</v>
          </cell>
          <cell r="FR346">
            <v>0.17337934674482794</v>
          </cell>
          <cell r="FS346">
            <v>0.16393562189667013</v>
          </cell>
          <cell r="FT346">
            <v>0.1578882931127813</v>
          </cell>
          <cell r="FU346">
            <v>0.1440594068885489</v>
          </cell>
          <cell r="FV346">
            <v>0.14887854338831705</v>
          </cell>
          <cell r="FW346">
            <v>0.16496625843456683</v>
          </cell>
          <cell r="FX346">
            <v>0.18542110873542922</v>
          </cell>
          <cell r="FY346">
            <v>0.19106187419757523</v>
          </cell>
          <cell r="FZ346">
            <v>0.13461488394928181</v>
          </cell>
          <cell r="GA346">
            <v>0.11161597588017717</v>
          </cell>
          <cell r="GB346">
            <v>6.7906065256476633E-2</v>
          </cell>
          <cell r="GC346">
            <v>9609479</v>
          </cell>
          <cell r="GD346">
            <v>10323516</v>
          </cell>
          <cell r="GE346">
            <v>10500749</v>
          </cell>
          <cell r="GF346">
            <v>10909889</v>
          </cell>
          <cell r="GG346">
            <v>11440108</v>
          </cell>
          <cell r="GH346">
            <v>11768709</v>
          </cell>
          <cell r="GI346">
            <v>12068919</v>
          </cell>
          <cell r="GJ346">
            <v>12465752</v>
          </cell>
          <cell r="GK346">
            <v>12128068</v>
          </cell>
          <cell r="GL346">
            <v>12160719</v>
          </cell>
          <cell r="GM346">
            <v>13497371</v>
          </cell>
          <cell r="GN346">
            <v>13802381.619999999</v>
          </cell>
          <cell r="GO346">
            <v>14235953</v>
          </cell>
          <cell r="GP346">
            <v>14603776.5</v>
          </cell>
          <cell r="GQ346">
            <v>0.10226005338552002</v>
          </cell>
          <cell r="GR346">
            <v>0.11488930817509456</v>
          </cell>
          <cell r="GS346">
            <v>8.6827172128004573E-2</v>
          </cell>
          <cell r="GT346">
            <v>8.9018653198751727E-2</v>
          </cell>
          <cell r="GU346">
            <v>0.10889106190386963</v>
          </cell>
          <cell r="GV346">
            <v>5.121109296027615E-2</v>
          </cell>
          <cell r="GW346">
            <v>1.0229405985603842E-2</v>
          </cell>
          <cell r="GX346">
            <v>1.5824177440058072E-2</v>
          </cell>
          <cell r="GY346">
            <v>7.2570431417895058E-3</v>
          </cell>
          <cell r="GZ346">
            <v>13.414211438474869</v>
          </cell>
          <cell r="HA346">
            <v>13.264491903309082</v>
          </cell>
          <cell r="HB346">
            <v>12.596138996138997</v>
          </cell>
          <cell r="HC346">
            <v>12.462068965517242</v>
          </cell>
          <cell r="HD346">
            <v>12.239080459770115</v>
          </cell>
          <cell r="HE346">
            <v>12.102800153433064</v>
          </cell>
          <cell r="HF346">
            <v>12.422457793482529</v>
          </cell>
          <cell r="HG346">
            <v>14.72882882882883</v>
          </cell>
          <cell r="HH346">
            <v>6950</v>
          </cell>
          <cell r="HI346" t="str">
            <v>Y</v>
          </cell>
        </row>
        <row r="347">
          <cell r="A347">
            <v>342</v>
          </cell>
          <cell r="B347">
            <v>6957</v>
          </cell>
          <cell r="C347" t="str">
            <v>West Des Moines</v>
          </cell>
          <cell r="D347">
            <v>10.627003821564651</v>
          </cell>
          <cell r="E347">
            <v>286</v>
          </cell>
          <cell r="F347">
            <v>5.4</v>
          </cell>
          <cell r="G347">
            <v>1</v>
          </cell>
          <cell r="H347">
            <v>2.7614191368546677</v>
          </cell>
          <cell r="I347">
            <v>347</v>
          </cell>
          <cell r="J347">
            <v>1.1093940874657018</v>
          </cell>
          <cell r="K347">
            <v>54</v>
          </cell>
          <cell r="L347">
            <v>1.3561906494004508</v>
          </cell>
          <cell r="M347">
            <v>220</v>
          </cell>
          <cell r="N347">
            <v>0</v>
          </cell>
          <cell r="O347">
            <v>6</v>
          </cell>
          <cell r="P347">
            <v>1.0948227432244404</v>
          </cell>
          <cell r="Q347">
            <v>60</v>
          </cell>
          <cell r="R347">
            <v>0</v>
          </cell>
          <cell r="S347">
            <v>8</v>
          </cell>
          <cell r="T347">
            <v>11.721826564789092</v>
          </cell>
          <cell r="U347">
            <v>245</v>
          </cell>
          <cell r="V347">
            <v>0.41582999999999998</v>
          </cell>
          <cell r="W347">
            <v>312</v>
          </cell>
          <cell r="X347">
            <v>0</v>
          </cell>
          <cell r="Y347">
            <v>1</v>
          </cell>
          <cell r="Z347">
            <v>1.34</v>
          </cell>
          <cell r="AA347">
            <v>2</v>
          </cell>
          <cell r="AB347">
            <v>0.33</v>
          </cell>
          <cell r="AC347">
            <v>1</v>
          </cell>
          <cell r="AD347">
            <v>1.6700000000000002</v>
          </cell>
          <cell r="AE347">
            <v>2</v>
          </cell>
          <cell r="AF347">
            <v>0.13500000000000001</v>
          </cell>
          <cell r="AG347">
            <v>1</v>
          </cell>
          <cell r="AH347">
            <v>0</v>
          </cell>
          <cell r="AI347">
            <v>184</v>
          </cell>
          <cell r="AJ347">
            <v>2.2208300000000003</v>
          </cell>
          <cell r="AK347">
            <v>184</v>
          </cell>
          <cell r="AL347">
            <v>13.94266</v>
          </cell>
          <cell r="AM347">
            <v>250</v>
          </cell>
          <cell r="AN347">
            <v>57250140</v>
          </cell>
          <cell r="AO347">
            <v>5</v>
          </cell>
          <cell r="AP347">
            <v>4076219669</v>
          </cell>
          <cell r="AQ347">
            <v>4</v>
          </cell>
          <cell r="AR347">
            <v>0</v>
          </cell>
          <cell r="AS347">
            <v>8.7243866329503247E-2</v>
          </cell>
          <cell r="AT347">
            <v>0</v>
          </cell>
          <cell r="AU347">
            <v>0</v>
          </cell>
          <cell r="AV347">
            <v>0</v>
          </cell>
          <cell r="AW347">
            <v>284</v>
          </cell>
          <cell r="AX347">
            <v>0</v>
          </cell>
          <cell r="AY347">
            <v>89</v>
          </cell>
          <cell r="AZ347">
            <v>2021</v>
          </cell>
          <cell r="BA347">
            <v>2011</v>
          </cell>
          <cell r="BB347">
            <v>249594160</v>
          </cell>
          <cell r="BC347">
            <v>7</v>
          </cell>
          <cell r="BD347">
            <v>4325813829</v>
          </cell>
          <cell r="BE347">
            <v>4</v>
          </cell>
          <cell r="BF347">
            <v>8842.1</v>
          </cell>
          <cell r="BG347">
            <v>9</v>
          </cell>
          <cell r="BH347">
            <v>461001.30839958834</v>
          </cell>
          <cell r="BI347">
            <v>29</v>
          </cell>
          <cell r="BJ347">
            <v>28227.927754718901</v>
          </cell>
          <cell r="BK347">
            <v>42</v>
          </cell>
          <cell r="BL347">
            <v>489229.2361543072</v>
          </cell>
          <cell r="BM347">
            <v>22</v>
          </cell>
          <cell r="BN347">
            <v>5.7698775274778472E-2</v>
          </cell>
          <cell r="BO347">
            <v>90</v>
          </cell>
          <cell r="BP347">
            <v>22011586</v>
          </cell>
          <cell r="BQ347">
            <v>4</v>
          </cell>
          <cell r="BR347">
            <v>11256151</v>
          </cell>
          <cell r="BS347">
            <v>8</v>
          </cell>
          <cell r="BT347">
            <v>4522134</v>
          </cell>
          <cell r="BU347">
            <v>3</v>
          </cell>
          <cell r="BV347">
            <v>5528131</v>
          </cell>
          <cell r="BW347">
            <v>8</v>
          </cell>
          <cell r="BX347">
            <v>0</v>
          </cell>
          <cell r="BY347">
            <v>6</v>
          </cell>
          <cell r="BZ347">
            <v>43318002</v>
          </cell>
          <cell r="CA347">
            <v>5</v>
          </cell>
          <cell r="CB347">
            <v>4462738</v>
          </cell>
          <cell r="CC347">
            <v>4</v>
          </cell>
          <cell r="CD347">
            <v>1695000</v>
          </cell>
          <cell r="CE347">
            <v>11</v>
          </cell>
          <cell r="CF347">
            <v>0</v>
          </cell>
          <cell r="CG347">
            <v>2</v>
          </cell>
          <cell r="CH347">
            <v>5796591</v>
          </cell>
          <cell r="CI347">
            <v>2</v>
          </cell>
          <cell r="CJ347">
            <v>1427519</v>
          </cell>
          <cell r="CK347">
            <v>3</v>
          </cell>
          <cell r="CL347">
            <v>7224110</v>
          </cell>
          <cell r="CM347">
            <v>2</v>
          </cell>
          <cell r="CN347">
            <v>550290</v>
          </cell>
          <cell r="CO347">
            <v>2</v>
          </cell>
          <cell r="CP347">
            <v>0</v>
          </cell>
          <cell r="CQ347">
            <v>185</v>
          </cell>
          <cell r="CR347">
            <v>57250140</v>
          </cell>
          <cell r="CS347">
            <v>5</v>
          </cell>
          <cell r="CT347">
            <v>8842.1</v>
          </cell>
          <cell r="CU347">
            <v>9</v>
          </cell>
          <cell r="CV347">
            <v>5768</v>
          </cell>
          <cell r="CW347">
            <v>184</v>
          </cell>
          <cell r="CX347">
            <v>51001233</v>
          </cell>
          <cell r="CY347">
            <v>9</v>
          </cell>
          <cell r="CZ347">
            <v>8857.7999999999993</v>
          </cell>
          <cell r="DA347">
            <v>9</v>
          </cell>
          <cell r="DB347">
            <v>5883</v>
          </cell>
          <cell r="DC347">
            <v>185</v>
          </cell>
          <cell r="DD347">
            <v>52110437</v>
          </cell>
          <cell r="DE347">
            <v>9</v>
          </cell>
          <cell r="DF347">
            <v>1109204</v>
          </cell>
          <cell r="DG347">
            <v>12</v>
          </cell>
          <cell r="DH347">
            <v>0</v>
          </cell>
          <cell r="DI347">
            <v>223</v>
          </cell>
          <cell r="DJ347" t="str">
            <v>No Guar</v>
          </cell>
          <cell r="DK347">
            <v>8408.5</v>
          </cell>
          <cell r="DL347">
            <v>8493.6</v>
          </cell>
          <cell r="DM347">
            <v>8577.2999999999993</v>
          </cell>
          <cell r="DN347">
            <v>8693.7999999999993</v>
          </cell>
          <cell r="DO347">
            <v>8680.2999999999993</v>
          </cell>
          <cell r="DP347">
            <v>8732.6</v>
          </cell>
          <cell r="DQ347">
            <v>8853.6</v>
          </cell>
          <cell r="DR347">
            <v>9</v>
          </cell>
          <cell r="DS347">
            <v>8986.2000000000007</v>
          </cell>
          <cell r="DT347">
            <v>9</v>
          </cell>
          <cell r="DU347">
            <v>8916.1</v>
          </cell>
          <cell r="DV347">
            <v>9</v>
          </cell>
          <cell r="DW347">
            <v>8773.9</v>
          </cell>
          <cell r="DX347">
            <v>9</v>
          </cell>
          <cell r="DY347">
            <v>8798.9</v>
          </cell>
          <cell r="DZ347">
            <v>9</v>
          </cell>
          <cell r="EA347">
            <v>8847.2000000000007</v>
          </cell>
          <cell r="EB347">
            <v>9</v>
          </cell>
          <cell r="EC347">
            <v>8880.4</v>
          </cell>
          <cell r="ED347">
            <v>9</v>
          </cell>
          <cell r="EE347">
            <v>8842.1</v>
          </cell>
          <cell r="EF347">
            <v>9</v>
          </cell>
          <cell r="EG347">
            <v>8857.7999999999993</v>
          </cell>
          <cell r="EH347">
            <v>9</v>
          </cell>
          <cell r="EI347">
            <v>6463.2459527196379</v>
          </cell>
          <cell r="EJ347">
            <v>28</v>
          </cell>
          <cell r="EK347">
            <v>4890.379326695117</v>
          </cell>
          <cell r="EL347">
            <v>43</v>
          </cell>
          <cell r="EM347">
            <v>6251006</v>
          </cell>
          <cell r="EN347">
            <v>743.41511565677592</v>
          </cell>
          <cell r="EO347">
            <v>6093616</v>
          </cell>
          <cell r="EP347">
            <v>717.43618724686814</v>
          </cell>
          <cell r="EQ347">
            <v>6590336</v>
          </cell>
          <cell r="ER347">
            <v>768.3462161752534</v>
          </cell>
          <cell r="ES347">
            <v>6828613</v>
          </cell>
          <cell r="ET347">
            <v>785.45779751086991</v>
          </cell>
          <cell r="EU347">
            <v>8023874</v>
          </cell>
          <cell r="EV347">
            <v>924.37749847355519</v>
          </cell>
          <cell r="EW347">
            <v>9399726</v>
          </cell>
          <cell r="EX347">
            <v>1076.3948881203764</v>
          </cell>
          <cell r="EY347">
            <v>9569536</v>
          </cell>
          <cell r="EZ347">
            <v>1080.8638294027287</v>
          </cell>
          <cell r="FA347">
            <v>9306108</v>
          </cell>
          <cell r="FB347">
            <v>1051.1100569259961</v>
          </cell>
          <cell r="FC347">
            <v>9860888</v>
          </cell>
          <cell r="FD347">
            <v>1097.3368053237184</v>
          </cell>
          <cell r="FE347">
            <v>8794812</v>
          </cell>
          <cell r="FF347">
            <v>986.39674297058127</v>
          </cell>
          <cell r="FG347">
            <v>14476101</v>
          </cell>
          <cell r="FH347">
            <v>1649.9049453492746</v>
          </cell>
          <cell r="FI347">
            <v>16324845</v>
          </cell>
          <cell r="FJ347">
            <v>1855.3279387196128</v>
          </cell>
          <cell r="FK347">
            <v>15781824</v>
          </cell>
          <cell r="FL347">
            <v>1784.8502052679792</v>
          </cell>
          <cell r="FM347">
            <v>15563831</v>
          </cell>
          <cell r="FN347">
            <v>1757.0763620763623</v>
          </cell>
          <cell r="FO347">
            <v>0.130135252679699</v>
          </cell>
          <cell r="FP347">
            <v>0.11935585458163998</v>
          </cell>
          <cell r="FQ347">
            <v>0.12117311734753324</v>
          </cell>
          <cell r="FR347">
            <v>0.12081814852652777</v>
          </cell>
          <cell r="FS347">
            <v>0.13543634531908672</v>
          </cell>
          <cell r="FT347">
            <v>0.14919532410129141</v>
          </cell>
          <cell r="FU347">
            <v>0.14154266772469395</v>
          </cell>
          <cell r="FV347">
            <v>0.15242158331397102</v>
          </cell>
          <cell r="FW347">
            <v>0.15919860247192499</v>
          </cell>
          <cell r="FX347">
            <v>0.1342229895488343</v>
          </cell>
          <cell r="FY347">
            <v>0.21156611734103409</v>
          </cell>
          <cell r="FZ347">
            <v>0.22442919752659757</v>
          </cell>
          <cell r="GA347">
            <v>0.20152904815295455</v>
          </cell>
          <cell r="GB347">
            <v>0.18368683086651763</v>
          </cell>
          <cell r="GC347">
            <v>41783680</v>
          </cell>
          <cell r="GD347">
            <v>44960570</v>
          </cell>
          <cell r="GE347">
            <v>47797437</v>
          </cell>
          <cell r="GF347">
            <v>49691149</v>
          </cell>
          <cell r="GG347">
            <v>51220740</v>
          </cell>
          <cell r="GH347">
            <v>53603093</v>
          </cell>
          <cell r="GI347">
            <v>58039307</v>
          </cell>
          <cell r="GJ347">
            <v>61055054</v>
          </cell>
          <cell r="GK347">
            <v>61940795</v>
          </cell>
          <cell r="GL347">
            <v>65523887</v>
          </cell>
          <cell r="GM347">
            <v>68423532</v>
          </cell>
          <cell r="GN347">
            <v>72739399.239999995</v>
          </cell>
          <cell r="GO347">
            <v>78815508</v>
          </cell>
          <cell r="GP347">
            <v>84730249.450000003</v>
          </cell>
          <cell r="GQ347">
            <v>0.17357322040136919</v>
          </cell>
          <cell r="GR347">
            <v>0.15866024504913767</v>
          </cell>
          <cell r="GS347">
            <v>0.10683420998514469</v>
          </cell>
          <cell r="GT347">
            <v>0.11965429033421038</v>
          </cell>
          <cell r="GU347">
            <v>0.12950867336224675</v>
          </cell>
          <cell r="GV347">
            <v>0.14268098159133424</v>
          </cell>
          <cell r="GW347">
            <v>8.2088104523125802E-2</v>
          </cell>
          <cell r="GX347">
            <v>0.16564135780595918</v>
          </cell>
          <cell r="GY347">
            <v>0.13097442626442876</v>
          </cell>
          <cell r="GZ347">
            <v>14.924916242921039</v>
          </cell>
          <cell r="HA347">
            <v>14.755916781679703</v>
          </cell>
          <cell r="HB347">
            <v>14.665772642871881</v>
          </cell>
          <cell r="HC347">
            <v>14.658292998841093</v>
          </cell>
          <cell r="HD347">
            <v>14.580463737855085</v>
          </cell>
          <cell r="HE347">
            <v>14.242010246401563</v>
          </cell>
          <cell r="HF347">
            <v>13.822950922851794</v>
          </cell>
          <cell r="HG347">
            <v>14.354058441558442</v>
          </cell>
          <cell r="HH347">
            <v>6957</v>
          </cell>
          <cell r="HI347" t="str">
            <v>Y</v>
          </cell>
        </row>
        <row r="348">
          <cell r="A348">
            <v>343</v>
          </cell>
          <cell r="B348">
            <v>819</v>
          </cell>
          <cell r="C348" t="str">
            <v>West Hancock</v>
          </cell>
          <cell r="D348">
            <v>8.8806562815278838</v>
          </cell>
          <cell r="E348">
            <v>342</v>
          </cell>
          <cell r="F348">
            <v>5.4</v>
          </cell>
          <cell r="G348">
            <v>1</v>
          </cell>
          <cell r="H348">
            <v>3.4806547061720892</v>
          </cell>
          <cell r="I348">
            <v>300</v>
          </cell>
          <cell r="J348">
            <v>0</v>
          </cell>
          <cell r="K348">
            <v>272</v>
          </cell>
          <cell r="L348">
            <v>0</v>
          </cell>
          <cell r="M348">
            <v>310</v>
          </cell>
          <cell r="N348">
            <v>0</v>
          </cell>
          <cell r="O348">
            <v>6</v>
          </cell>
          <cell r="P348">
            <v>6.3439524629566998E-3</v>
          </cell>
          <cell r="Q348">
            <v>338</v>
          </cell>
          <cell r="R348">
            <v>0</v>
          </cell>
          <cell r="S348">
            <v>8</v>
          </cell>
          <cell r="T348">
            <v>8.8870002339908396</v>
          </cell>
          <cell r="U348">
            <v>353</v>
          </cell>
          <cell r="V348">
            <v>0.79742000000000002</v>
          </cell>
          <cell r="W348">
            <v>197</v>
          </cell>
          <cell r="X348">
            <v>0</v>
          </cell>
          <cell r="Y348">
            <v>1</v>
          </cell>
          <cell r="Z348">
            <v>0</v>
          </cell>
          <cell r="AA348">
            <v>249</v>
          </cell>
          <cell r="AB348">
            <v>0.33</v>
          </cell>
          <cell r="AC348">
            <v>1</v>
          </cell>
          <cell r="AD348">
            <v>0.33</v>
          </cell>
          <cell r="AE348">
            <v>244</v>
          </cell>
          <cell r="AF348">
            <v>0.13500000000000001</v>
          </cell>
          <cell r="AG348">
            <v>1</v>
          </cell>
          <cell r="AH348">
            <v>1.74427</v>
          </cell>
          <cell r="AI348">
            <v>74</v>
          </cell>
          <cell r="AJ348">
            <v>3.0066899999999999</v>
          </cell>
          <cell r="AK348">
            <v>105</v>
          </cell>
          <cell r="AL348">
            <v>11.893689999999999</v>
          </cell>
          <cell r="AM348">
            <v>333</v>
          </cell>
          <cell r="AN348">
            <v>2684725</v>
          </cell>
          <cell r="AO348">
            <v>186</v>
          </cell>
          <cell r="AP348">
            <v>225726786</v>
          </cell>
          <cell r="AQ348">
            <v>129</v>
          </cell>
          <cell r="AR348">
            <v>0.11</v>
          </cell>
          <cell r="AS348">
            <v>8.4028041552200838E-2</v>
          </cell>
          <cell r="AT348">
            <v>0</v>
          </cell>
          <cell r="AU348">
            <v>0.11</v>
          </cell>
          <cell r="AV348">
            <v>295695</v>
          </cell>
          <cell r="AW348">
            <v>72</v>
          </cell>
          <cell r="AX348">
            <v>0</v>
          </cell>
          <cell r="AY348">
            <v>89</v>
          </cell>
          <cell r="AZ348">
            <v>0</v>
          </cell>
          <cell r="BA348">
            <v>2011</v>
          </cell>
          <cell r="BB348">
            <v>0</v>
          </cell>
          <cell r="BC348">
            <v>267</v>
          </cell>
          <cell r="BD348">
            <v>225726786</v>
          </cell>
          <cell r="BE348">
            <v>143</v>
          </cell>
          <cell r="BF348">
            <v>616.1</v>
          </cell>
          <cell r="BG348">
            <v>195</v>
          </cell>
          <cell r="BH348">
            <v>366380.11037169292</v>
          </cell>
          <cell r="BI348">
            <v>73</v>
          </cell>
          <cell r="BJ348">
            <v>0</v>
          </cell>
          <cell r="BK348">
            <v>267</v>
          </cell>
          <cell r="BL348">
            <v>366380.11037169292</v>
          </cell>
          <cell r="BM348">
            <v>90</v>
          </cell>
          <cell r="BN348">
            <v>0</v>
          </cell>
          <cell r="BO348">
            <v>267</v>
          </cell>
          <cell r="BP348">
            <v>1218925</v>
          </cell>
          <cell r="BQ348">
            <v>132</v>
          </cell>
          <cell r="BR348">
            <v>785677</v>
          </cell>
          <cell r="BS348">
            <v>183</v>
          </cell>
          <cell r="BT348">
            <v>0</v>
          </cell>
          <cell r="BU348">
            <v>272</v>
          </cell>
          <cell r="BV348">
            <v>0</v>
          </cell>
          <cell r="BW348">
            <v>310</v>
          </cell>
          <cell r="BX348">
            <v>0</v>
          </cell>
          <cell r="BY348">
            <v>6</v>
          </cell>
          <cell r="BZ348">
            <v>2004602</v>
          </cell>
          <cell r="CA348">
            <v>201</v>
          </cell>
          <cell r="CB348">
            <v>1432</v>
          </cell>
          <cell r="CC348">
            <v>335</v>
          </cell>
          <cell r="CD348">
            <v>180000</v>
          </cell>
          <cell r="CE348">
            <v>154</v>
          </cell>
          <cell r="CF348">
            <v>0</v>
          </cell>
          <cell r="CG348">
            <v>2</v>
          </cell>
          <cell r="CH348">
            <v>0</v>
          </cell>
          <cell r="CI348">
            <v>249</v>
          </cell>
          <cell r="CJ348">
            <v>74490</v>
          </cell>
          <cell r="CK348">
            <v>134</v>
          </cell>
          <cell r="CL348">
            <v>74490</v>
          </cell>
          <cell r="CM348">
            <v>250</v>
          </cell>
          <cell r="CN348">
            <v>30473</v>
          </cell>
          <cell r="CO348">
            <v>8</v>
          </cell>
          <cell r="CP348">
            <v>393728</v>
          </cell>
          <cell r="CQ348">
            <v>68</v>
          </cell>
          <cell r="CR348">
            <v>2684725</v>
          </cell>
          <cell r="CS348">
            <v>186</v>
          </cell>
          <cell r="CT348">
            <v>616.1</v>
          </cell>
          <cell r="CU348">
            <v>195</v>
          </cell>
          <cell r="CV348">
            <v>5786</v>
          </cell>
          <cell r="CW348">
            <v>146</v>
          </cell>
          <cell r="CX348">
            <v>3564755</v>
          </cell>
          <cell r="CY348">
            <v>195</v>
          </cell>
          <cell r="CZ348">
            <v>613.9</v>
          </cell>
          <cell r="DA348">
            <v>190</v>
          </cell>
          <cell r="DB348">
            <v>5901</v>
          </cell>
          <cell r="DC348">
            <v>146</v>
          </cell>
          <cell r="DD348">
            <v>3622624</v>
          </cell>
          <cell r="DE348">
            <v>194</v>
          </cell>
          <cell r="DF348">
            <v>57869</v>
          </cell>
          <cell r="DG348">
            <v>154</v>
          </cell>
          <cell r="DH348">
            <v>0</v>
          </cell>
          <cell r="DI348">
            <v>223</v>
          </cell>
          <cell r="DJ348" t="str">
            <v>No Guar</v>
          </cell>
          <cell r="DK348">
            <v>798.8</v>
          </cell>
          <cell r="DL348">
            <v>805.2</v>
          </cell>
          <cell r="DM348">
            <v>813.1</v>
          </cell>
          <cell r="DN348">
            <v>765.7</v>
          </cell>
          <cell r="DO348">
            <v>731.2</v>
          </cell>
          <cell r="DP348">
            <v>704.8</v>
          </cell>
          <cell r="DQ348">
            <v>681.8</v>
          </cell>
          <cell r="DR348">
            <v>191</v>
          </cell>
          <cell r="DS348">
            <v>658.5</v>
          </cell>
          <cell r="DT348">
            <v>196</v>
          </cell>
          <cell r="DU348">
            <v>666.6</v>
          </cell>
          <cell r="DV348">
            <v>185</v>
          </cell>
          <cell r="DW348">
            <v>657</v>
          </cell>
          <cell r="DX348">
            <v>187</v>
          </cell>
          <cell r="DY348">
            <v>641.5</v>
          </cell>
          <cell r="DZ348">
            <v>192</v>
          </cell>
          <cell r="EA348">
            <v>621</v>
          </cell>
          <cell r="EB348">
            <v>198</v>
          </cell>
          <cell r="EC348">
            <v>631.70000000000005</v>
          </cell>
          <cell r="ED348">
            <v>191</v>
          </cell>
          <cell r="EE348">
            <v>616.1</v>
          </cell>
          <cell r="EF348">
            <v>195</v>
          </cell>
          <cell r="EG348">
            <v>613.9</v>
          </cell>
          <cell r="EH348">
            <v>190</v>
          </cell>
          <cell r="EI348">
            <v>4373.2285388499758</v>
          </cell>
          <cell r="EJ348">
            <v>165</v>
          </cell>
          <cell r="EK348">
            <v>3265.3559211597981</v>
          </cell>
          <cell r="EL348">
            <v>208</v>
          </cell>
          <cell r="EM348">
            <v>725534</v>
          </cell>
          <cell r="EN348">
            <v>908.27991987981977</v>
          </cell>
          <cell r="EO348">
            <v>516420</v>
          </cell>
          <cell r="EP348">
            <v>641.3561847988077</v>
          </cell>
          <cell r="EQ348">
            <v>355145</v>
          </cell>
          <cell r="ER348">
            <v>436.77899397368094</v>
          </cell>
          <cell r="ES348">
            <v>376480</v>
          </cell>
          <cell r="ET348">
            <v>491.68081494057719</v>
          </cell>
          <cell r="EU348">
            <v>451542</v>
          </cell>
          <cell r="EV348">
            <v>617.53555798687091</v>
          </cell>
          <cell r="EW348">
            <v>537548</v>
          </cell>
          <cell r="EX348">
            <v>762.69580022701484</v>
          </cell>
          <cell r="EY348">
            <v>382861</v>
          </cell>
          <cell r="EZ348">
            <v>561.54444118509832</v>
          </cell>
          <cell r="FA348">
            <v>109745</v>
          </cell>
          <cell r="FB348">
            <v>160.96362569668526</v>
          </cell>
          <cell r="FC348">
            <v>67616</v>
          </cell>
          <cell r="FD348">
            <v>102.68185269552012</v>
          </cell>
          <cell r="FE348">
            <v>-71346</v>
          </cell>
          <cell r="FF348">
            <v>-107.02970297029702</v>
          </cell>
          <cell r="FG348">
            <v>769396</v>
          </cell>
          <cell r="FH348">
            <v>1171.0745814307459</v>
          </cell>
          <cell r="FI348">
            <v>1015904</v>
          </cell>
          <cell r="FJ348">
            <v>1583.6383476227591</v>
          </cell>
          <cell r="FK348">
            <v>1294803</v>
          </cell>
          <cell r="FL348">
            <v>2101.6117513390682</v>
          </cell>
          <cell r="FM348">
            <v>1717926</v>
          </cell>
          <cell r="FN348">
            <v>2798.3808437856328</v>
          </cell>
          <cell r="FO348">
            <v>0.14119743828666934</v>
          </cell>
          <cell r="FP348">
            <v>9.6919672768015497E-2</v>
          </cell>
          <cell r="FQ348">
            <v>6.9136337453150051E-2</v>
          </cell>
          <cell r="FR348">
            <v>7.3034883817927262E-2</v>
          </cell>
          <cell r="FS348">
            <v>8.3792012496931162E-2</v>
          </cell>
          <cell r="FT348">
            <v>9.4488980668314057E-2</v>
          </cell>
          <cell r="FU348">
            <v>6.6769863267410634E-2</v>
          </cell>
          <cell r="FV348">
            <v>2.0841333161657493E-2</v>
          </cell>
          <cell r="FW348">
            <v>1.1249723190857803E-2</v>
          </cell>
          <cell r="FX348">
            <v>-1.3320734404765038E-2</v>
          </cell>
          <cell r="FY348">
            <v>0.14973413975596361</v>
          </cell>
          <cell r="FZ348">
            <v>0.20206356227528124</v>
          </cell>
          <cell r="GA348">
            <v>0.23220009619388554</v>
          </cell>
          <cell r="GB348">
            <v>0.3133009945119849</v>
          </cell>
          <cell r="GC348">
            <v>4412902</v>
          </cell>
          <cell r="GD348">
            <v>4811910</v>
          </cell>
          <cell r="GE348">
            <v>4781734</v>
          </cell>
          <cell r="GF348">
            <v>4778317</v>
          </cell>
          <cell r="GG348">
            <v>4937301</v>
          </cell>
          <cell r="GH348">
            <v>5151454</v>
          </cell>
          <cell r="GI348">
            <v>5351178</v>
          </cell>
          <cell r="GJ348">
            <v>5265738</v>
          </cell>
          <cell r="GK348">
            <v>6010459</v>
          </cell>
          <cell r="GL348">
            <v>5356011</v>
          </cell>
          <cell r="GM348">
            <v>5138414</v>
          </cell>
          <cell r="GN348">
            <v>5027645.7</v>
          </cell>
          <cell r="GO348">
            <v>5297339</v>
          </cell>
          <cell r="GP348">
            <v>5483308.4799999995</v>
          </cell>
          <cell r="GQ348">
            <v>0.1715515645629285</v>
          </cell>
          <cell r="GR348">
            <v>0.15963086068111454</v>
          </cell>
          <cell r="GS348">
            <v>0.17031000744754435</v>
          </cell>
          <cell r="GT348">
            <v>0.14710893578905496</v>
          </cell>
          <cell r="GU348">
            <v>0.14917007879058136</v>
          </cell>
          <cell r="GV348">
            <v>0.21784067262446724</v>
          </cell>
          <cell r="GW348">
            <v>0.30072797385236777</v>
          </cell>
          <cell r="GX348">
            <v>0.33809878873144777</v>
          </cell>
          <cell r="GY348">
            <v>0.35274785402562941</v>
          </cell>
          <cell r="GZ348">
            <v>10.925511508951406</v>
          </cell>
          <cell r="HA348">
            <v>11.325459317585301</v>
          </cell>
          <cell r="HB348">
            <v>11.505507955936354</v>
          </cell>
          <cell r="HC348">
            <v>12.271232346682144</v>
          </cell>
          <cell r="HD348">
            <v>12.884254431699686</v>
          </cell>
          <cell r="HE348">
            <v>12.806623058053965</v>
          </cell>
          <cell r="HF348">
            <v>12.352352352352352</v>
          </cell>
          <cell r="HG348">
            <v>12.573469387755102</v>
          </cell>
          <cell r="HH348">
            <v>819</v>
          </cell>
          <cell r="HI348" t="str">
            <v>Y</v>
          </cell>
        </row>
        <row r="349">
          <cell r="A349">
            <v>344</v>
          </cell>
          <cell r="B349">
            <v>6969</v>
          </cell>
          <cell r="C349" t="str">
            <v>West Harrison</v>
          </cell>
          <cell r="D349">
            <v>12.561315799855885</v>
          </cell>
          <cell r="E349">
            <v>157</v>
          </cell>
          <cell r="F349">
            <v>5.4</v>
          </cell>
          <cell r="G349">
            <v>1</v>
          </cell>
          <cell r="H349">
            <v>4.309797956148623</v>
          </cell>
          <cell r="I349">
            <v>209</v>
          </cell>
          <cell r="J349">
            <v>0.57015811758513457</v>
          </cell>
          <cell r="K349">
            <v>131</v>
          </cell>
          <cell r="L349">
            <v>2.281362506342568</v>
          </cell>
          <cell r="M349">
            <v>110</v>
          </cell>
          <cell r="N349">
            <v>0</v>
          </cell>
          <cell r="O349">
            <v>6</v>
          </cell>
          <cell r="P349">
            <v>0.27429886049592989</v>
          </cell>
          <cell r="Q349">
            <v>182</v>
          </cell>
          <cell r="R349">
            <v>0</v>
          </cell>
          <cell r="S349">
            <v>8</v>
          </cell>
          <cell r="T349">
            <v>12.835614660351816</v>
          </cell>
          <cell r="U349">
            <v>169</v>
          </cell>
          <cell r="V349">
            <v>0.45627000000000001</v>
          </cell>
          <cell r="W349">
            <v>304</v>
          </cell>
          <cell r="X349">
            <v>0</v>
          </cell>
          <cell r="Y349">
            <v>1</v>
          </cell>
          <cell r="Z349">
            <v>0</v>
          </cell>
          <cell r="AA349">
            <v>249</v>
          </cell>
          <cell r="AB349">
            <v>0.33</v>
          </cell>
          <cell r="AC349">
            <v>1</v>
          </cell>
          <cell r="AD349">
            <v>0.33</v>
          </cell>
          <cell r="AE349">
            <v>244</v>
          </cell>
          <cell r="AF349">
            <v>0</v>
          </cell>
          <cell r="AG349">
            <v>19</v>
          </cell>
          <cell r="AH349">
            <v>2.3185600000000002</v>
          </cell>
          <cell r="AI349">
            <v>39</v>
          </cell>
          <cell r="AJ349">
            <v>3.1048300000000002</v>
          </cell>
          <cell r="AK349">
            <v>96</v>
          </cell>
          <cell r="AL349">
            <v>15.940440000000001</v>
          </cell>
          <cell r="AM349">
            <v>129</v>
          </cell>
          <cell r="AN349">
            <v>2620219</v>
          </cell>
          <cell r="AO349">
            <v>190</v>
          </cell>
          <cell r="AP349">
            <v>164375455</v>
          </cell>
          <cell r="AQ349">
            <v>207</v>
          </cell>
          <cell r="AR349">
            <v>0.11</v>
          </cell>
          <cell r="AS349">
            <v>8.3342718208400529E-2</v>
          </cell>
          <cell r="AT349">
            <v>0</v>
          </cell>
          <cell r="AU349">
            <v>0.11</v>
          </cell>
          <cell r="AV349">
            <v>196886</v>
          </cell>
          <cell r="AW349">
            <v>141</v>
          </cell>
          <cell r="AX349">
            <v>0</v>
          </cell>
          <cell r="AY349">
            <v>89</v>
          </cell>
          <cell r="AZ349">
            <v>0</v>
          </cell>
          <cell r="BA349">
            <v>2016</v>
          </cell>
          <cell r="BB349">
            <v>0</v>
          </cell>
          <cell r="BC349">
            <v>267</v>
          </cell>
          <cell r="BD349">
            <v>164375455</v>
          </cell>
          <cell r="BE349">
            <v>217</v>
          </cell>
          <cell r="BF349">
            <v>503.2</v>
          </cell>
          <cell r="BG349">
            <v>236</v>
          </cell>
          <cell r="BH349">
            <v>326660.28418124007</v>
          </cell>
          <cell r="BI349">
            <v>115</v>
          </cell>
          <cell r="BJ349">
            <v>0</v>
          </cell>
          <cell r="BK349">
            <v>267</v>
          </cell>
          <cell r="BL349">
            <v>326660.28418124007</v>
          </cell>
          <cell r="BM349">
            <v>135</v>
          </cell>
          <cell r="BN349">
            <v>0</v>
          </cell>
          <cell r="BO349">
            <v>267</v>
          </cell>
          <cell r="BP349">
            <v>887627</v>
          </cell>
          <cell r="BQ349">
            <v>210</v>
          </cell>
          <cell r="BR349">
            <v>708425</v>
          </cell>
          <cell r="BS349">
            <v>206</v>
          </cell>
          <cell r="BT349">
            <v>93720</v>
          </cell>
          <cell r="BU349">
            <v>149</v>
          </cell>
          <cell r="BV349">
            <v>375000</v>
          </cell>
          <cell r="BW349">
            <v>148</v>
          </cell>
          <cell r="BX349">
            <v>0</v>
          </cell>
          <cell r="BY349">
            <v>6</v>
          </cell>
          <cell r="BZ349">
            <v>2064772</v>
          </cell>
          <cell r="CA349">
            <v>194</v>
          </cell>
          <cell r="CB349">
            <v>45088</v>
          </cell>
          <cell r="CC349">
            <v>191</v>
          </cell>
          <cell r="CD349">
            <v>75000</v>
          </cell>
          <cell r="CE349">
            <v>287</v>
          </cell>
          <cell r="CF349">
            <v>0</v>
          </cell>
          <cell r="CG349">
            <v>2</v>
          </cell>
          <cell r="CH349">
            <v>0</v>
          </cell>
          <cell r="CI349">
            <v>249</v>
          </cell>
          <cell r="CJ349">
            <v>54244</v>
          </cell>
          <cell r="CK349">
            <v>202</v>
          </cell>
          <cell r="CL349">
            <v>54244</v>
          </cell>
          <cell r="CM349">
            <v>288</v>
          </cell>
          <cell r="CN349">
            <v>0</v>
          </cell>
          <cell r="CO349">
            <v>19</v>
          </cell>
          <cell r="CP349">
            <v>381115</v>
          </cell>
          <cell r="CQ349">
            <v>72</v>
          </cell>
          <cell r="CR349">
            <v>2620219</v>
          </cell>
          <cell r="CS349">
            <v>190</v>
          </cell>
          <cell r="CT349">
            <v>503.2</v>
          </cell>
          <cell r="CU349">
            <v>236</v>
          </cell>
          <cell r="CV349">
            <v>5938</v>
          </cell>
          <cell r="CW349">
            <v>9</v>
          </cell>
          <cell r="CX349">
            <v>2988002</v>
          </cell>
          <cell r="CY349">
            <v>237</v>
          </cell>
          <cell r="CZ349">
            <v>492.9</v>
          </cell>
          <cell r="DA349">
            <v>237</v>
          </cell>
          <cell r="DB349">
            <v>6053</v>
          </cell>
          <cell r="DC349">
            <v>9</v>
          </cell>
          <cell r="DD349">
            <v>3017882</v>
          </cell>
          <cell r="DE349">
            <v>235</v>
          </cell>
          <cell r="DF349">
            <v>29880</v>
          </cell>
          <cell r="DG349">
            <v>221</v>
          </cell>
          <cell r="DH349">
            <v>34358</v>
          </cell>
          <cell r="DI349">
            <v>172</v>
          </cell>
          <cell r="DJ349" t="str">
            <v>101</v>
          </cell>
          <cell r="DK349">
            <v>487.6</v>
          </cell>
          <cell r="DL349">
            <v>508.5</v>
          </cell>
          <cell r="DM349">
            <v>515.5</v>
          </cell>
          <cell r="DN349">
            <v>497.2</v>
          </cell>
          <cell r="DO349">
            <v>493.6</v>
          </cell>
          <cell r="DP349">
            <v>505</v>
          </cell>
          <cell r="DQ349">
            <v>526</v>
          </cell>
          <cell r="DR349">
            <v>249</v>
          </cell>
          <cell r="DS349">
            <v>516.4</v>
          </cell>
          <cell r="DT349">
            <v>246</v>
          </cell>
          <cell r="DU349">
            <v>498.9</v>
          </cell>
          <cell r="DV349">
            <v>250</v>
          </cell>
          <cell r="DW349">
            <v>534.79999999999995</v>
          </cell>
          <cell r="DX349">
            <v>237</v>
          </cell>
          <cell r="DY349">
            <v>526.1</v>
          </cell>
          <cell r="DZ349">
            <v>238</v>
          </cell>
          <cell r="EA349">
            <v>528.4</v>
          </cell>
          <cell r="EB349">
            <v>232</v>
          </cell>
          <cell r="EC349">
            <v>515.4</v>
          </cell>
          <cell r="ED349">
            <v>232</v>
          </cell>
          <cell r="EE349">
            <v>503.2</v>
          </cell>
          <cell r="EF349">
            <v>234</v>
          </cell>
          <cell r="EG349">
            <v>492.9</v>
          </cell>
          <cell r="EH349">
            <v>236</v>
          </cell>
          <cell r="EI349">
            <v>5315.9241225400692</v>
          </cell>
          <cell r="EJ349">
            <v>79</v>
          </cell>
          <cell r="EK349">
            <v>4189.0282004463379</v>
          </cell>
          <cell r="EL349">
            <v>74</v>
          </cell>
          <cell r="EM349">
            <v>303820</v>
          </cell>
          <cell r="EN349">
            <v>623.09269893355201</v>
          </cell>
          <cell r="EO349">
            <v>458545</v>
          </cell>
          <cell r="EP349">
            <v>901.76007866273358</v>
          </cell>
          <cell r="EQ349">
            <v>378433</v>
          </cell>
          <cell r="ER349">
            <v>734.10863239573234</v>
          </cell>
          <cell r="ES349">
            <v>460688</v>
          </cell>
          <cell r="ET349">
            <v>926.56476267095741</v>
          </cell>
          <cell r="EU349">
            <v>397639</v>
          </cell>
          <cell r="EV349">
            <v>805.5895461912479</v>
          </cell>
          <cell r="EW349">
            <v>277784</v>
          </cell>
          <cell r="EX349">
            <v>550.06732673267322</v>
          </cell>
          <cell r="EY349">
            <v>367369</v>
          </cell>
          <cell r="EZ349">
            <v>698.42015209125475</v>
          </cell>
          <cell r="FA349">
            <v>482662</v>
          </cell>
          <cell r="FB349">
            <v>917.60836501901144</v>
          </cell>
          <cell r="FC349">
            <v>456039</v>
          </cell>
          <cell r="FD349">
            <v>883.11192873741288</v>
          </cell>
          <cell r="FE349">
            <v>308014</v>
          </cell>
          <cell r="FF349">
            <v>617.38624974944878</v>
          </cell>
          <cell r="FG349">
            <v>266849</v>
          </cell>
          <cell r="FH349">
            <v>498.96970830216907</v>
          </cell>
          <cell r="FI349">
            <v>199378</v>
          </cell>
          <cell r="FJ349">
            <v>378.97357916745864</v>
          </cell>
          <cell r="FK349">
            <v>32581</v>
          </cell>
          <cell r="FL349">
            <v>64.747615262321148</v>
          </cell>
          <cell r="FM349">
            <v>82009</v>
          </cell>
          <cell r="FN349">
            <v>166.38060458510856</v>
          </cell>
          <cell r="FO349">
            <v>0.10704909593863862</v>
          </cell>
          <cell r="FP349">
            <v>0.14349768908463717</v>
          </cell>
          <cell r="FQ349">
            <v>0.10692589980583227</v>
          </cell>
          <cell r="FR349">
            <v>0.1236225600545703</v>
          </cell>
          <cell r="FS349">
            <v>0.10146075377231899</v>
          </cell>
          <cell r="FT349">
            <v>7.2611346424691581E-2</v>
          </cell>
          <cell r="FU349">
            <v>9.1240178869683677E-2</v>
          </cell>
          <cell r="FV349">
            <v>0.1279910009435008</v>
          </cell>
          <cell r="FW349">
            <v>0.10923265115871321</v>
          </cell>
          <cell r="FX349">
            <v>6.7057060352094522E-2</v>
          </cell>
          <cell r="FY349">
            <v>5.4623865631951471E-2</v>
          </cell>
          <cell r="FZ349">
            <v>4.2776016873443519E-2</v>
          </cell>
          <cell r="GA349">
            <v>6.7474415700470832E-3</v>
          </cell>
          <cell r="GB349">
            <v>1.6408137708822584E-2</v>
          </cell>
          <cell r="GC349">
            <v>2534317</v>
          </cell>
          <cell r="GD349">
            <v>2736942</v>
          </cell>
          <cell r="GE349">
            <v>3160775</v>
          </cell>
          <cell r="GF349">
            <v>3265881</v>
          </cell>
          <cell r="GG349">
            <v>3521502</v>
          </cell>
          <cell r="GH349">
            <v>3547844</v>
          </cell>
          <cell r="GI349">
            <v>3659026</v>
          </cell>
          <cell r="GJ349">
            <v>3771062</v>
          </cell>
          <cell r="GK349">
            <v>4174933</v>
          </cell>
          <cell r="GL349">
            <v>4593312</v>
          </cell>
          <cell r="GM349">
            <v>4885209</v>
          </cell>
          <cell r="GN349">
            <v>4660976.28</v>
          </cell>
          <cell r="GO349">
            <v>4995650</v>
          </cell>
          <cell r="GP349">
            <v>4998068.7300000004</v>
          </cell>
          <cell r="GQ349">
            <v>-1.3769500652034186E-2</v>
          </cell>
          <cell r="GR349">
            <v>-2.3581392600441724E-2</v>
          </cell>
          <cell r="GS349">
            <v>4.3517355310577668E-2</v>
          </cell>
          <cell r="GT349">
            <v>2.2042147733379612E-2</v>
          </cell>
          <cell r="GU349">
            <v>-9.2743368664903337E-3</v>
          </cell>
          <cell r="GV349">
            <v>-5.1305947310554111E-3</v>
          </cell>
          <cell r="GW349">
            <v>6.8398717930042846E-3</v>
          </cell>
          <cell r="GX349">
            <v>1.7002202239733198E-3</v>
          </cell>
          <cell r="GY349">
            <v>5.6829211195385337E-2</v>
          </cell>
          <cell r="GZ349">
            <v>12.419277108433734</v>
          </cell>
          <cell r="HA349">
            <v>11.884090909090908</v>
          </cell>
          <cell r="HB349">
            <v>11.472527472527473</v>
          </cell>
          <cell r="HC349">
            <v>11.56726457399103</v>
          </cell>
          <cell r="HD349">
            <v>11.919047619047619</v>
          </cell>
          <cell r="HE349">
            <v>11.248554913294798</v>
          </cell>
          <cell r="HF349">
            <v>11.194029850746269</v>
          </cell>
          <cell r="HG349">
            <v>11.980952380952381</v>
          </cell>
          <cell r="HH349">
            <v>6969</v>
          </cell>
          <cell r="HI349" t="str">
            <v>Y</v>
          </cell>
        </row>
        <row r="350">
          <cell r="A350">
            <v>345</v>
          </cell>
          <cell r="B350">
            <v>6975</v>
          </cell>
          <cell r="C350" t="str">
            <v>West Liberty</v>
          </cell>
          <cell r="D350">
            <v>13.005035181536742</v>
          </cell>
          <cell r="E350">
            <v>122</v>
          </cell>
          <cell r="F350">
            <v>5.4</v>
          </cell>
          <cell r="G350">
            <v>1</v>
          </cell>
          <cell r="H350">
            <v>5.0671767583735781</v>
          </cell>
          <cell r="I350">
            <v>104</v>
          </cell>
          <cell r="J350">
            <v>0.84087212186910321</v>
          </cell>
          <cell r="K350">
            <v>87</v>
          </cell>
          <cell r="L350">
            <v>1.69698747458188</v>
          </cell>
          <cell r="M350">
            <v>170</v>
          </cell>
          <cell r="N350">
            <v>0</v>
          </cell>
          <cell r="O350">
            <v>6</v>
          </cell>
          <cell r="P350">
            <v>0.12228304811235303</v>
          </cell>
          <cell r="Q350">
            <v>256</v>
          </cell>
          <cell r="R350">
            <v>0</v>
          </cell>
          <cell r="S350">
            <v>8</v>
          </cell>
          <cell r="T350">
            <v>13.127318229649095</v>
          </cell>
          <cell r="U350">
            <v>146</v>
          </cell>
          <cell r="V350">
            <v>0.79544999999999999</v>
          </cell>
          <cell r="W350">
            <v>198</v>
          </cell>
          <cell r="X350">
            <v>0</v>
          </cell>
          <cell r="Y350">
            <v>1</v>
          </cell>
          <cell r="Z350">
            <v>6.608E-2</v>
          </cell>
          <cell r="AA350">
            <v>243</v>
          </cell>
          <cell r="AB350">
            <v>0.33</v>
          </cell>
          <cell r="AC350">
            <v>1</v>
          </cell>
          <cell r="AD350">
            <v>0.39607999999999999</v>
          </cell>
          <cell r="AE350">
            <v>236</v>
          </cell>
          <cell r="AF350">
            <v>0</v>
          </cell>
          <cell r="AG350">
            <v>19</v>
          </cell>
          <cell r="AH350">
            <v>1.1274299999999999</v>
          </cell>
          <cell r="AI350">
            <v>122</v>
          </cell>
          <cell r="AJ350">
            <v>2.3189599999999997</v>
          </cell>
          <cell r="AK350">
            <v>176</v>
          </cell>
          <cell r="AL350">
            <v>15.44628</v>
          </cell>
          <cell r="AM350">
            <v>155</v>
          </cell>
          <cell r="AN350">
            <v>3578688</v>
          </cell>
          <cell r="AO350">
            <v>126</v>
          </cell>
          <cell r="AP350">
            <v>231315791</v>
          </cell>
          <cell r="AQ350">
            <v>124</v>
          </cell>
          <cell r="AR350">
            <v>0.08</v>
          </cell>
          <cell r="AS350">
            <v>5.5702941516230918E-2</v>
          </cell>
          <cell r="AT350">
            <v>7.0000000000000007E-2</v>
          </cell>
          <cell r="AU350">
            <v>0.15000000000000002</v>
          </cell>
          <cell r="AV350">
            <v>342242</v>
          </cell>
          <cell r="AW350">
            <v>55</v>
          </cell>
          <cell r="AX350">
            <v>299462</v>
          </cell>
          <cell r="AY350">
            <v>7</v>
          </cell>
          <cell r="AZ350">
            <v>2022</v>
          </cell>
          <cell r="BA350">
            <v>2012</v>
          </cell>
          <cell r="BB350">
            <v>3755351</v>
          </cell>
          <cell r="BC350">
            <v>187</v>
          </cell>
          <cell r="BD350">
            <v>235071142</v>
          </cell>
          <cell r="BE350">
            <v>132</v>
          </cell>
          <cell r="BF350">
            <v>1205.0999999999999</v>
          </cell>
          <cell r="BG350">
            <v>94</v>
          </cell>
          <cell r="BH350">
            <v>191947.38278980998</v>
          </cell>
          <cell r="BI350">
            <v>328</v>
          </cell>
          <cell r="BJ350">
            <v>3116.2152518463199</v>
          </cell>
          <cell r="BK350">
            <v>220</v>
          </cell>
          <cell r="BL350">
            <v>195063.59804165631</v>
          </cell>
          <cell r="BM350">
            <v>331</v>
          </cell>
          <cell r="BN350">
            <v>1.5975380763666856E-2</v>
          </cell>
          <cell r="BO350">
            <v>202</v>
          </cell>
          <cell r="BP350">
            <v>1249105</v>
          </cell>
          <cell r="BQ350">
            <v>126</v>
          </cell>
          <cell r="BR350">
            <v>1172118</v>
          </cell>
          <cell r="BS350">
            <v>113</v>
          </cell>
          <cell r="BT350">
            <v>194507</v>
          </cell>
          <cell r="BU350">
            <v>85</v>
          </cell>
          <cell r="BV350">
            <v>392540</v>
          </cell>
          <cell r="BW350">
            <v>142</v>
          </cell>
          <cell r="BX350">
            <v>0</v>
          </cell>
          <cell r="BY350">
            <v>6</v>
          </cell>
          <cell r="BZ350">
            <v>3008270</v>
          </cell>
          <cell r="CA350">
            <v>116</v>
          </cell>
          <cell r="CB350">
            <v>28286</v>
          </cell>
          <cell r="CC350">
            <v>232</v>
          </cell>
          <cell r="CD350">
            <v>184000</v>
          </cell>
          <cell r="CE350">
            <v>153</v>
          </cell>
          <cell r="CF350">
            <v>0</v>
          </cell>
          <cell r="CG350">
            <v>2</v>
          </cell>
          <cell r="CH350">
            <v>15533</v>
          </cell>
          <cell r="CI350">
            <v>236</v>
          </cell>
          <cell r="CJ350">
            <v>77573</v>
          </cell>
          <cell r="CK350">
            <v>122</v>
          </cell>
          <cell r="CL350">
            <v>93106</v>
          </cell>
          <cell r="CM350">
            <v>228</v>
          </cell>
          <cell r="CN350">
            <v>0</v>
          </cell>
          <cell r="CO350">
            <v>19</v>
          </cell>
          <cell r="CP350">
            <v>265026</v>
          </cell>
          <cell r="CQ350">
            <v>102</v>
          </cell>
          <cell r="CR350">
            <v>3578688</v>
          </cell>
          <cell r="CS350">
            <v>126</v>
          </cell>
          <cell r="CT350">
            <v>1205.0999999999999</v>
          </cell>
          <cell r="CU350">
            <v>94</v>
          </cell>
          <cell r="CV350">
            <v>5768</v>
          </cell>
          <cell r="CW350">
            <v>184</v>
          </cell>
          <cell r="CX350">
            <v>6951017</v>
          </cell>
          <cell r="CY350">
            <v>94</v>
          </cell>
          <cell r="CZ350">
            <v>1196.3</v>
          </cell>
          <cell r="DA350">
            <v>93</v>
          </cell>
          <cell r="DB350">
            <v>5883</v>
          </cell>
          <cell r="DC350">
            <v>185</v>
          </cell>
          <cell r="DD350">
            <v>7037833</v>
          </cell>
          <cell r="DE350">
            <v>95</v>
          </cell>
          <cell r="DF350">
            <v>86816</v>
          </cell>
          <cell r="DG350">
            <v>122</v>
          </cell>
          <cell r="DH350">
            <v>0</v>
          </cell>
          <cell r="DI350">
            <v>223</v>
          </cell>
          <cell r="DJ350" t="str">
            <v>No Guar</v>
          </cell>
          <cell r="DK350">
            <v>1275.5999999999999</v>
          </cell>
          <cell r="DL350">
            <v>1268.5</v>
          </cell>
          <cell r="DM350">
            <v>1242</v>
          </cell>
          <cell r="DN350">
            <v>1198.4000000000001</v>
          </cell>
          <cell r="DO350">
            <v>1228.4000000000001</v>
          </cell>
          <cell r="DP350">
            <v>1198.4000000000001</v>
          </cell>
          <cell r="DQ350">
            <v>1180.3</v>
          </cell>
          <cell r="DR350">
            <v>97</v>
          </cell>
          <cell r="DS350">
            <v>1156</v>
          </cell>
          <cell r="DT350">
            <v>97</v>
          </cell>
          <cell r="DU350">
            <v>1179.9000000000001</v>
          </cell>
          <cell r="DV350">
            <v>95</v>
          </cell>
          <cell r="DW350">
            <v>1197.3</v>
          </cell>
          <cell r="DX350">
            <v>95</v>
          </cell>
          <cell r="DY350">
            <v>1226.0999999999999</v>
          </cell>
          <cell r="DZ350">
            <v>91</v>
          </cell>
          <cell r="EA350">
            <v>1208.5999999999999</v>
          </cell>
          <cell r="EB350">
            <v>95</v>
          </cell>
          <cell r="EC350">
            <v>1180.0999999999999</v>
          </cell>
          <cell r="ED350">
            <v>96</v>
          </cell>
          <cell r="EE350">
            <v>1205.0999999999999</v>
          </cell>
          <cell r="EF350">
            <v>94</v>
          </cell>
          <cell r="EG350">
            <v>1196.3</v>
          </cell>
          <cell r="EH350">
            <v>93</v>
          </cell>
          <cell r="EI350">
            <v>2991.4636796790105</v>
          </cell>
          <cell r="EJ350">
            <v>340</v>
          </cell>
          <cell r="EK350">
            <v>2514.6451558973504</v>
          </cell>
          <cell r="EL350">
            <v>328</v>
          </cell>
          <cell r="EM350">
            <v>1377068</v>
          </cell>
          <cell r="EN350">
            <v>1079.5453120100346</v>
          </cell>
          <cell r="EO350">
            <v>1377896</v>
          </cell>
          <cell r="EP350">
            <v>1086.2404414662988</v>
          </cell>
          <cell r="EQ350">
            <v>1473323</v>
          </cell>
          <cell r="ER350">
            <v>1186.2504025764895</v>
          </cell>
          <cell r="ES350">
            <v>1647025</v>
          </cell>
          <cell r="ET350">
            <v>1374.3533044058745</v>
          </cell>
          <cell r="EU350">
            <v>1849833</v>
          </cell>
          <cell r="EV350">
            <v>1505.8881471833279</v>
          </cell>
          <cell r="EW350">
            <v>1906187</v>
          </cell>
          <cell r="EX350">
            <v>1590.6099799732976</v>
          </cell>
          <cell r="EY350">
            <v>2180670</v>
          </cell>
          <cell r="EZ350">
            <v>1847.5557061763959</v>
          </cell>
          <cell r="FA350">
            <v>2701574</v>
          </cell>
          <cell r="FB350">
            <v>2288.8875709565364</v>
          </cell>
          <cell r="FC350">
            <v>2808653</v>
          </cell>
          <cell r="FD350">
            <v>2429.6306228373701</v>
          </cell>
          <cell r="FE350">
            <v>2871534</v>
          </cell>
          <cell r="FF350">
            <v>2433.7096364098652</v>
          </cell>
          <cell r="FG350">
            <v>3281981</v>
          </cell>
          <cell r="FH350">
            <v>2741.1517581224421</v>
          </cell>
          <cell r="FI350">
            <v>3091417</v>
          </cell>
          <cell r="FJ350">
            <v>2521.341652393769</v>
          </cell>
          <cell r="FK350">
            <v>3006744</v>
          </cell>
          <cell r="FL350">
            <v>2495.0161812297738</v>
          </cell>
          <cell r="FM350">
            <v>2759102</v>
          </cell>
          <cell r="FN350">
            <v>2306.3629524366797</v>
          </cell>
          <cell r="FO350">
            <v>0.1810451534817655</v>
          </cell>
          <cell r="FP350">
            <v>0.17332892891996354</v>
          </cell>
          <cell r="FQ350">
            <v>0.1767817111717746</v>
          </cell>
          <cell r="FR350">
            <v>0.190735933062084</v>
          </cell>
          <cell r="FS350">
            <v>0.20046540348334124</v>
          </cell>
          <cell r="FT350">
            <v>0.19380406358915128</v>
          </cell>
          <cell r="FU350">
            <v>0.22123174219527766</v>
          </cell>
          <cell r="FV350">
            <v>0.36773384829634931</v>
          </cell>
          <cell r="FW350">
            <v>0.35838323544310902</v>
          </cell>
          <cell r="FX350">
            <v>0.33962932290435871</v>
          </cell>
          <cell r="FY350">
            <v>0.35586643025953463</v>
          </cell>
          <cell r="FZ350">
            <v>0.32168472931299796</v>
          </cell>
          <cell r="GA350">
            <v>0.2970451029323723</v>
          </cell>
          <cell r="GB350">
            <v>0.25217117178822662</v>
          </cell>
          <cell r="GC350">
            <v>6229145</v>
          </cell>
          <cell r="GD350">
            <v>6571706</v>
          </cell>
          <cell r="GE350">
            <v>6860814</v>
          </cell>
          <cell r="GF350">
            <v>6988081</v>
          </cell>
          <cell r="GG350">
            <v>7377859</v>
          </cell>
          <cell r="GH350">
            <v>7929453</v>
          </cell>
          <cell r="GI350">
            <v>7676279</v>
          </cell>
          <cell r="GJ350">
            <v>7346547</v>
          </cell>
          <cell r="GK350">
            <v>7837010</v>
          </cell>
          <cell r="GL350">
            <v>8454906</v>
          </cell>
          <cell r="GM350">
            <v>9222508</v>
          </cell>
          <cell r="GN350">
            <v>9610083.1600000001</v>
          </cell>
          <cell r="GO350">
            <v>10206853</v>
          </cell>
          <cell r="GP350">
            <v>10941385.49</v>
          </cell>
          <cell r="GQ350">
            <v>0.15599100122663276</v>
          </cell>
          <cell r="GR350">
            <v>0.19575326198412013</v>
          </cell>
          <cell r="GS350">
            <v>0.25718207265326898</v>
          </cell>
          <cell r="GT350">
            <v>0.25633746331195922</v>
          </cell>
          <cell r="GU350">
            <v>0.21376999260916524</v>
          </cell>
          <cell r="GV350">
            <v>0.14267712548185904</v>
          </cell>
          <cell r="GW350">
            <v>0.10451848580768465</v>
          </cell>
          <cell r="GX350">
            <v>0.10130663769291416</v>
          </cell>
          <cell r="GY350">
            <v>3.6410261699750805E-2</v>
          </cell>
          <cell r="GZ350">
            <v>12.599088838268793</v>
          </cell>
          <cell r="HA350">
            <v>12.178142076502732</v>
          </cell>
          <cell r="HB350">
            <v>11.771831876119245</v>
          </cell>
          <cell r="HC350">
            <v>11.32970297029703</v>
          </cell>
          <cell r="HD350">
            <v>10.865025385573331</v>
          </cell>
          <cell r="HE350">
            <v>11.251341070906076</v>
          </cell>
          <cell r="HF350">
            <v>11.106450410141685</v>
          </cell>
          <cell r="HG350">
            <v>11.158333333333333</v>
          </cell>
          <cell r="HH350">
            <v>6975</v>
          </cell>
          <cell r="HI350" t="str">
            <v>Y</v>
          </cell>
        </row>
        <row r="351">
          <cell r="A351">
            <v>346</v>
          </cell>
          <cell r="B351">
            <v>6983</v>
          </cell>
          <cell r="C351" t="str">
            <v>West Lyon</v>
          </cell>
          <cell r="D351">
            <v>11.026504681078704</v>
          </cell>
          <cell r="E351">
            <v>264</v>
          </cell>
          <cell r="F351">
            <v>5.4</v>
          </cell>
          <cell r="G351">
            <v>1</v>
          </cell>
          <cell r="H351">
            <v>3.632144911677087</v>
          </cell>
          <cell r="I351">
            <v>286</v>
          </cell>
          <cell r="J351">
            <v>0.11129558068625063</v>
          </cell>
          <cell r="K351">
            <v>259</v>
          </cell>
          <cell r="L351">
            <v>1.8830640839563992</v>
          </cell>
          <cell r="M351">
            <v>150</v>
          </cell>
          <cell r="N351">
            <v>0</v>
          </cell>
          <cell r="O351">
            <v>6</v>
          </cell>
          <cell r="P351">
            <v>3.8172089867419608E-2</v>
          </cell>
          <cell r="Q351">
            <v>323</v>
          </cell>
          <cell r="R351">
            <v>0</v>
          </cell>
          <cell r="S351">
            <v>8</v>
          </cell>
          <cell r="T351">
            <v>11.064676770946123</v>
          </cell>
          <cell r="U351">
            <v>289</v>
          </cell>
          <cell r="V351">
            <v>0.85463</v>
          </cell>
          <cell r="W351">
            <v>171</v>
          </cell>
          <cell r="X351">
            <v>0</v>
          </cell>
          <cell r="Y351">
            <v>1</v>
          </cell>
          <cell r="Z351">
            <v>0</v>
          </cell>
          <cell r="AA351">
            <v>249</v>
          </cell>
          <cell r="AB351">
            <v>0.33</v>
          </cell>
          <cell r="AC351">
            <v>1</v>
          </cell>
          <cell r="AD351">
            <v>0.33</v>
          </cell>
          <cell r="AE351">
            <v>244</v>
          </cell>
          <cell r="AF351">
            <v>0</v>
          </cell>
          <cell r="AG351">
            <v>19</v>
          </cell>
          <cell r="AH351">
            <v>6.7000000000000002E-3</v>
          </cell>
          <cell r="AI351">
            <v>183</v>
          </cell>
          <cell r="AJ351">
            <v>1.19133</v>
          </cell>
          <cell r="AK351">
            <v>308</v>
          </cell>
          <cell r="AL351">
            <v>12.25601</v>
          </cell>
          <cell r="AM351">
            <v>322</v>
          </cell>
          <cell r="AN351">
            <v>2834586</v>
          </cell>
          <cell r="AO351">
            <v>169</v>
          </cell>
          <cell r="AP351">
            <v>231006477</v>
          </cell>
          <cell r="AQ351">
            <v>125</v>
          </cell>
          <cell r="AR351">
            <v>0.1</v>
          </cell>
          <cell r="AS351">
            <v>8.0732596986890809E-2</v>
          </cell>
          <cell r="AT351">
            <v>0</v>
          </cell>
          <cell r="AU351">
            <v>0.1</v>
          </cell>
          <cell r="AV351">
            <v>340391</v>
          </cell>
          <cell r="AW351">
            <v>56</v>
          </cell>
          <cell r="AX351">
            <v>0</v>
          </cell>
          <cell r="AY351">
            <v>89</v>
          </cell>
          <cell r="AZ351">
            <v>0</v>
          </cell>
          <cell r="BA351">
            <v>2016</v>
          </cell>
          <cell r="BB351">
            <v>10004454</v>
          </cell>
          <cell r="BC351">
            <v>128</v>
          </cell>
          <cell r="BD351">
            <v>241010931</v>
          </cell>
          <cell r="BE351">
            <v>128</v>
          </cell>
          <cell r="BF351">
            <v>753.9</v>
          </cell>
          <cell r="BG351">
            <v>144</v>
          </cell>
          <cell r="BH351">
            <v>306415.27656187821</v>
          </cell>
          <cell r="BI351">
            <v>142</v>
          </cell>
          <cell r="BJ351">
            <v>13270.266613609232</v>
          </cell>
          <cell r="BK351">
            <v>115</v>
          </cell>
          <cell r="BL351">
            <v>319685.54317548749</v>
          </cell>
          <cell r="BM351">
            <v>144</v>
          </cell>
          <cell r="BN351">
            <v>4.1510374481728382E-2</v>
          </cell>
          <cell r="BO351">
            <v>125</v>
          </cell>
          <cell r="BP351">
            <v>1247435</v>
          </cell>
          <cell r="BQ351">
            <v>127</v>
          </cell>
          <cell r="BR351">
            <v>839049</v>
          </cell>
          <cell r="BS351">
            <v>169</v>
          </cell>
          <cell r="BT351">
            <v>25710</v>
          </cell>
          <cell r="BU351">
            <v>254</v>
          </cell>
          <cell r="BV351">
            <v>435000</v>
          </cell>
          <cell r="BW351">
            <v>119</v>
          </cell>
          <cell r="BX351">
            <v>0</v>
          </cell>
          <cell r="BY351">
            <v>6</v>
          </cell>
          <cell r="BZ351">
            <v>2547194</v>
          </cell>
          <cell r="CA351">
            <v>148</v>
          </cell>
          <cell r="CB351">
            <v>8818</v>
          </cell>
          <cell r="CC351">
            <v>305</v>
          </cell>
          <cell r="CD351">
            <v>197425</v>
          </cell>
          <cell r="CE351">
            <v>145</v>
          </cell>
          <cell r="CF351">
            <v>0</v>
          </cell>
          <cell r="CG351">
            <v>2</v>
          </cell>
          <cell r="CH351">
            <v>0</v>
          </cell>
          <cell r="CI351">
            <v>249</v>
          </cell>
          <cell r="CJ351">
            <v>79534</v>
          </cell>
          <cell r="CK351">
            <v>118</v>
          </cell>
          <cell r="CL351">
            <v>79534</v>
          </cell>
          <cell r="CM351">
            <v>246</v>
          </cell>
          <cell r="CN351">
            <v>0</v>
          </cell>
          <cell r="CO351">
            <v>19</v>
          </cell>
          <cell r="CP351">
            <v>1615</v>
          </cell>
          <cell r="CQ351">
            <v>184</v>
          </cell>
          <cell r="CR351">
            <v>2834586</v>
          </cell>
          <cell r="CS351">
            <v>169</v>
          </cell>
          <cell r="CT351">
            <v>753.9</v>
          </cell>
          <cell r="CU351">
            <v>144</v>
          </cell>
          <cell r="CV351">
            <v>5768</v>
          </cell>
          <cell r="CW351">
            <v>184</v>
          </cell>
          <cell r="CX351">
            <v>4348495</v>
          </cell>
          <cell r="CY351">
            <v>144</v>
          </cell>
          <cell r="CZ351">
            <v>758</v>
          </cell>
          <cell r="DA351">
            <v>142</v>
          </cell>
          <cell r="DB351">
            <v>5883</v>
          </cell>
          <cell r="DC351">
            <v>185</v>
          </cell>
          <cell r="DD351">
            <v>4459314</v>
          </cell>
          <cell r="DE351">
            <v>144</v>
          </cell>
          <cell r="DF351">
            <v>110819</v>
          </cell>
          <cell r="DG351">
            <v>98</v>
          </cell>
          <cell r="DH351">
            <v>0</v>
          </cell>
          <cell r="DI351">
            <v>223</v>
          </cell>
          <cell r="DJ351" t="str">
            <v>No Guar</v>
          </cell>
          <cell r="DK351">
            <v>916.4</v>
          </cell>
          <cell r="DL351">
            <v>887.4</v>
          </cell>
          <cell r="DM351">
            <v>854</v>
          </cell>
          <cell r="DN351">
            <v>852.6</v>
          </cell>
          <cell r="DO351">
            <v>840.1</v>
          </cell>
          <cell r="DP351">
            <v>811.3</v>
          </cell>
          <cell r="DQ351">
            <v>784.4</v>
          </cell>
          <cell r="DR351">
            <v>156</v>
          </cell>
          <cell r="DS351">
            <v>777</v>
          </cell>
          <cell r="DT351">
            <v>152</v>
          </cell>
          <cell r="DU351">
            <v>771.5</v>
          </cell>
          <cell r="DV351">
            <v>152</v>
          </cell>
          <cell r="DW351">
            <v>772.1</v>
          </cell>
          <cell r="DX351">
            <v>153</v>
          </cell>
          <cell r="DY351">
            <v>740.6</v>
          </cell>
          <cell r="DZ351">
            <v>156</v>
          </cell>
          <cell r="EA351">
            <v>737.5</v>
          </cell>
          <cell r="EB351">
            <v>151</v>
          </cell>
          <cell r="EC351">
            <v>716.2</v>
          </cell>
          <cell r="ED351">
            <v>156</v>
          </cell>
          <cell r="EE351">
            <v>753.9</v>
          </cell>
          <cell r="EF351">
            <v>144</v>
          </cell>
          <cell r="EG351">
            <v>758</v>
          </cell>
          <cell r="EH351">
            <v>142</v>
          </cell>
          <cell r="EI351">
            <v>3739.5593667546173</v>
          </cell>
          <cell r="EJ351">
            <v>261</v>
          </cell>
          <cell r="EK351">
            <v>3360.4142480211081</v>
          </cell>
          <cell r="EL351">
            <v>189</v>
          </cell>
          <cell r="EM351">
            <v>3549119</v>
          </cell>
          <cell r="EN351">
            <v>3872.8928415539067</v>
          </cell>
          <cell r="EO351">
            <v>3851789</v>
          </cell>
          <cell r="EP351">
            <v>4340.5330178048234</v>
          </cell>
          <cell r="EQ351">
            <v>4054283</v>
          </cell>
          <cell r="ER351">
            <v>4747.403981264637</v>
          </cell>
          <cell r="ES351">
            <v>4123483</v>
          </cell>
          <cell r="ET351">
            <v>4836.3628899835794</v>
          </cell>
          <cell r="EU351">
            <v>4236439</v>
          </cell>
          <cell r="EV351">
            <v>5042.7794310201161</v>
          </cell>
          <cell r="EW351">
            <v>4385094</v>
          </cell>
          <cell r="EX351">
            <v>5405.0215703192407</v>
          </cell>
          <cell r="EY351">
            <v>4456996</v>
          </cell>
          <cell r="EZ351">
            <v>5682.0448750637433</v>
          </cell>
          <cell r="FA351">
            <v>4494423</v>
          </cell>
          <cell r="FB351">
            <v>5729.7590515043348</v>
          </cell>
          <cell r="FC351">
            <v>4425620</v>
          </cell>
          <cell r="FD351">
            <v>5695.7786357786354</v>
          </cell>
          <cell r="FE351">
            <v>4314456</v>
          </cell>
          <cell r="FF351">
            <v>5592.2955281918339</v>
          </cell>
          <cell r="FG351">
            <v>4085882</v>
          </cell>
          <cell r="FH351">
            <v>5291.9077839658075</v>
          </cell>
          <cell r="FI351">
            <v>3972704</v>
          </cell>
          <cell r="FJ351">
            <v>5364.1695922225217</v>
          </cell>
          <cell r="FK351">
            <v>4014476</v>
          </cell>
          <cell r="FL351">
            <v>5324.9449529115273</v>
          </cell>
          <cell r="FM351">
            <v>4287989</v>
          </cell>
          <cell r="FN351">
            <v>5656.9775725593663</v>
          </cell>
          <cell r="FO351">
            <v>0.44412402570352005</v>
          </cell>
          <cell r="FP351">
            <v>0.45809192596105863</v>
          </cell>
          <cell r="FQ351">
            <v>0.45974756698929908</v>
          </cell>
          <cell r="FR351">
            <v>0.45913084007984356</v>
          </cell>
          <cell r="FS351">
            <v>0.45940957888999667</v>
          </cell>
          <cell r="FT351">
            <v>0.46218140732012203</v>
          </cell>
          <cell r="FU351">
            <v>0.4545193664991698</v>
          </cell>
          <cell r="FV351">
            <v>0.85050031734641629</v>
          </cell>
          <cell r="FW351">
            <v>0.82389109555276563</v>
          </cell>
          <cell r="FX351">
            <v>0.79999436317611294</v>
          </cell>
          <cell r="FY351">
            <v>0.65885350696436007</v>
          </cell>
          <cell r="FZ351">
            <v>0.69355007944158009</v>
          </cell>
          <cell r="GA351">
            <v>0.68303661741298649</v>
          </cell>
          <cell r="GB351">
            <v>0.72140800468636457</v>
          </cell>
          <cell r="GC351">
            <v>4442160</v>
          </cell>
          <cell r="GD351">
            <v>4556543</v>
          </cell>
          <cell r="GE351">
            <v>4764215</v>
          </cell>
          <cell r="GF351">
            <v>4857580</v>
          </cell>
          <cell r="GG351">
            <v>4985047</v>
          </cell>
          <cell r="GH351">
            <v>5102726</v>
          </cell>
          <cell r="GI351">
            <v>5348958</v>
          </cell>
          <cell r="GJ351">
            <v>5284446</v>
          </cell>
          <cell r="GK351">
            <v>5371608</v>
          </cell>
          <cell r="GL351">
            <v>5393108</v>
          </cell>
          <cell r="GM351">
            <v>6201503</v>
          </cell>
          <cell r="GN351">
            <v>5728070.8600000003</v>
          </cell>
          <cell r="GO351">
            <v>5835623</v>
          </cell>
          <cell r="GP351">
            <v>5943916.5800000001</v>
          </cell>
          <cell r="GQ351">
            <v>0.28613831985706517</v>
          </cell>
          <cell r="GR351">
            <v>0.2587846006004127</v>
          </cell>
          <cell r="GS351">
            <v>0.25612990382278172</v>
          </cell>
          <cell r="GT351">
            <v>0.23523996633175234</v>
          </cell>
          <cell r="GU351">
            <v>0.19546887631043011</v>
          </cell>
          <cell r="GV351">
            <v>0.16540819961274769</v>
          </cell>
          <cell r="GW351">
            <v>0.11837259942888768</v>
          </cell>
          <cell r="GX351">
            <v>0.1291968587484672</v>
          </cell>
          <cell r="GY351">
            <v>0.12694337673241882</v>
          </cell>
          <cell r="GZ351">
            <v>12.461161079313165</v>
          </cell>
          <cell r="HA351">
            <v>12.395679921453118</v>
          </cell>
          <cell r="HB351">
            <v>12.489220563847431</v>
          </cell>
          <cell r="HC351">
            <v>12.06</v>
          </cell>
          <cell r="HD351">
            <v>12.846911369740376</v>
          </cell>
          <cell r="HE351">
            <v>12.747493163172289</v>
          </cell>
          <cell r="HF351">
            <v>13.557798165137614</v>
          </cell>
          <cell r="HG351">
            <v>12.777966101694915</v>
          </cell>
          <cell r="HH351">
            <v>6983</v>
          </cell>
          <cell r="HI351" t="str">
            <v>Y</v>
          </cell>
        </row>
        <row r="352">
          <cell r="A352">
            <v>347</v>
          </cell>
          <cell r="B352">
            <v>6985</v>
          </cell>
          <cell r="C352" t="str">
            <v>West Marshall</v>
          </cell>
          <cell r="D352">
            <v>9.526048123026996</v>
          </cell>
          <cell r="E352">
            <v>325</v>
          </cell>
          <cell r="F352">
            <v>5.4</v>
          </cell>
          <cell r="G352">
            <v>1</v>
          </cell>
          <cell r="H352">
            <v>4.126045862284113</v>
          </cell>
          <cell r="I352">
            <v>230</v>
          </cell>
          <cell r="J352">
            <v>0</v>
          </cell>
          <cell r="K352">
            <v>272</v>
          </cell>
          <cell r="L352">
            <v>0</v>
          </cell>
          <cell r="M352">
            <v>310</v>
          </cell>
          <cell r="N352">
            <v>0</v>
          </cell>
          <cell r="O352">
            <v>6</v>
          </cell>
          <cell r="P352">
            <v>0.14794753768225297</v>
          </cell>
          <cell r="Q352">
            <v>236</v>
          </cell>
          <cell r="R352">
            <v>0</v>
          </cell>
          <cell r="S352">
            <v>8</v>
          </cell>
          <cell r="T352">
            <v>9.6739956607092488</v>
          </cell>
          <cell r="U352">
            <v>335</v>
          </cell>
          <cell r="V352">
            <v>0.87739</v>
          </cell>
          <cell r="W352">
            <v>167</v>
          </cell>
          <cell r="X352">
            <v>0</v>
          </cell>
          <cell r="Y352">
            <v>1</v>
          </cell>
          <cell r="Z352">
            <v>0</v>
          </cell>
          <cell r="AA352">
            <v>249</v>
          </cell>
          <cell r="AB352">
            <v>0.33</v>
          </cell>
          <cell r="AC352">
            <v>1</v>
          </cell>
          <cell r="AD352">
            <v>0.33</v>
          </cell>
          <cell r="AE352">
            <v>244</v>
          </cell>
          <cell r="AF352">
            <v>0</v>
          </cell>
          <cell r="AG352">
            <v>19</v>
          </cell>
          <cell r="AH352">
            <v>1.13635</v>
          </cell>
          <cell r="AI352">
            <v>120</v>
          </cell>
          <cell r="AJ352">
            <v>2.3437399999999999</v>
          </cell>
          <cell r="AK352">
            <v>172</v>
          </cell>
          <cell r="AL352">
            <v>12.01774</v>
          </cell>
          <cell r="AM352">
            <v>329</v>
          </cell>
          <cell r="AN352">
            <v>2487258</v>
          </cell>
          <cell r="AO352">
            <v>205</v>
          </cell>
          <cell r="AP352">
            <v>205153803</v>
          </cell>
          <cell r="AQ352">
            <v>161</v>
          </cell>
          <cell r="AR352">
            <v>0.09</v>
          </cell>
          <cell r="AS352">
            <v>6.7086865312503824E-2</v>
          </cell>
          <cell r="AT352">
            <v>0</v>
          </cell>
          <cell r="AU352">
            <v>0.09</v>
          </cell>
          <cell r="AV352">
            <v>306071</v>
          </cell>
          <cell r="AW352">
            <v>70</v>
          </cell>
          <cell r="AX352">
            <v>0</v>
          </cell>
          <cell r="AY352">
            <v>89</v>
          </cell>
          <cell r="AZ352">
            <v>0</v>
          </cell>
          <cell r="BA352">
            <v>2014</v>
          </cell>
          <cell r="BB352">
            <v>14849240</v>
          </cell>
          <cell r="BC352">
            <v>100</v>
          </cell>
          <cell r="BD352">
            <v>220003043</v>
          </cell>
          <cell r="BE352">
            <v>151</v>
          </cell>
          <cell r="BF352">
            <v>885.6</v>
          </cell>
          <cell r="BG352">
            <v>123</v>
          </cell>
          <cell r="BH352">
            <v>231655.15243902439</v>
          </cell>
          <cell r="BI352">
            <v>265</v>
          </cell>
          <cell r="BJ352">
            <v>16767.434507678408</v>
          </cell>
          <cell r="BK352">
            <v>91</v>
          </cell>
          <cell r="BL352">
            <v>248422.5869467028</v>
          </cell>
          <cell r="BM352">
            <v>257</v>
          </cell>
          <cell r="BN352">
            <v>6.749561186751403E-2</v>
          </cell>
          <cell r="BO352">
            <v>76</v>
          </cell>
          <cell r="BP352">
            <v>1107831</v>
          </cell>
          <cell r="BQ352">
            <v>161</v>
          </cell>
          <cell r="BR352">
            <v>846474</v>
          </cell>
          <cell r="BS352">
            <v>168</v>
          </cell>
          <cell r="BT352">
            <v>0</v>
          </cell>
          <cell r="BU352">
            <v>272</v>
          </cell>
          <cell r="BV352">
            <v>0</v>
          </cell>
          <cell r="BW352">
            <v>310</v>
          </cell>
          <cell r="BX352">
            <v>0</v>
          </cell>
          <cell r="BY352">
            <v>6</v>
          </cell>
          <cell r="BZ352">
            <v>1954305</v>
          </cell>
          <cell r="CA352">
            <v>208</v>
          </cell>
          <cell r="CB352">
            <v>30352</v>
          </cell>
          <cell r="CC352">
            <v>224</v>
          </cell>
          <cell r="CD352">
            <v>180000</v>
          </cell>
          <cell r="CE352">
            <v>154</v>
          </cell>
          <cell r="CF352">
            <v>0</v>
          </cell>
          <cell r="CG352">
            <v>2</v>
          </cell>
          <cell r="CH352">
            <v>0</v>
          </cell>
          <cell r="CI352">
            <v>249</v>
          </cell>
          <cell r="CJ352">
            <v>72601</v>
          </cell>
          <cell r="CK352">
            <v>141</v>
          </cell>
          <cell r="CL352">
            <v>72601</v>
          </cell>
          <cell r="CM352">
            <v>254</v>
          </cell>
          <cell r="CN352">
            <v>0</v>
          </cell>
          <cell r="CO352">
            <v>19</v>
          </cell>
          <cell r="CP352">
            <v>250000</v>
          </cell>
          <cell r="CQ352">
            <v>104</v>
          </cell>
          <cell r="CR352">
            <v>2487258</v>
          </cell>
          <cell r="CS352">
            <v>205</v>
          </cell>
          <cell r="CT352">
            <v>885.6</v>
          </cell>
          <cell r="CU352">
            <v>123</v>
          </cell>
          <cell r="CV352">
            <v>5775</v>
          </cell>
          <cell r="CW352">
            <v>169</v>
          </cell>
          <cell r="CX352">
            <v>5115540</v>
          </cell>
          <cell r="CY352">
            <v>123</v>
          </cell>
          <cell r="CZ352">
            <v>889.6</v>
          </cell>
          <cell r="DA352">
            <v>121</v>
          </cell>
          <cell r="DB352">
            <v>5890</v>
          </cell>
          <cell r="DC352">
            <v>170</v>
          </cell>
          <cell r="DD352">
            <v>5239744</v>
          </cell>
          <cell r="DE352">
            <v>122</v>
          </cell>
          <cell r="DF352">
            <v>124204</v>
          </cell>
          <cell r="DG352">
            <v>86</v>
          </cell>
          <cell r="DH352">
            <v>0</v>
          </cell>
          <cell r="DI352">
            <v>223</v>
          </cell>
          <cell r="DJ352" t="str">
            <v>No Guar</v>
          </cell>
          <cell r="DK352">
            <v>861</v>
          </cell>
          <cell r="DL352">
            <v>857.2</v>
          </cell>
          <cell r="DM352">
            <v>862</v>
          </cell>
          <cell r="DN352">
            <v>858.3</v>
          </cell>
          <cell r="DO352">
            <v>848.7</v>
          </cell>
          <cell r="DP352">
            <v>863.2</v>
          </cell>
          <cell r="DQ352">
            <v>858.6</v>
          </cell>
          <cell r="DR352">
            <v>136</v>
          </cell>
          <cell r="DS352">
            <v>866.1</v>
          </cell>
          <cell r="DT352">
            <v>133</v>
          </cell>
          <cell r="DU352">
            <v>858.5</v>
          </cell>
          <cell r="DV352">
            <v>132</v>
          </cell>
          <cell r="DW352">
            <v>860.1</v>
          </cell>
          <cell r="DX352">
            <v>132</v>
          </cell>
          <cell r="DY352">
            <v>864</v>
          </cell>
          <cell r="DZ352">
            <v>131</v>
          </cell>
          <cell r="EA352">
            <v>887.8</v>
          </cell>
          <cell r="EB352">
            <v>128</v>
          </cell>
          <cell r="EC352">
            <v>912.1</v>
          </cell>
          <cell r="ED352">
            <v>121</v>
          </cell>
          <cell r="EE352">
            <v>885.6</v>
          </cell>
          <cell r="EF352">
            <v>123</v>
          </cell>
          <cell r="EG352">
            <v>889.6</v>
          </cell>
          <cell r="EH352">
            <v>121</v>
          </cell>
          <cell r="EI352">
            <v>2795.9285071942445</v>
          </cell>
          <cell r="EJ352">
            <v>350</v>
          </cell>
          <cell r="EK352">
            <v>2196.8356564748201</v>
          </cell>
          <cell r="EL352">
            <v>347</v>
          </cell>
          <cell r="EM352">
            <v>252237</v>
          </cell>
          <cell r="EN352">
            <v>292.95818815331012</v>
          </cell>
          <cell r="EO352">
            <v>56695</v>
          </cell>
          <cell r="EP352">
            <v>66.139757349510035</v>
          </cell>
          <cell r="EQ352">
            <v>-116747</v>
          </cell>
          <cell r="ER352">
            <v>-135.43735498839908</v>
          </cell>
          <cell r="ES352">
            <v>-88046</v>
          </cell>
          <cell r="ET352">
            <v>-102.58184783875103</v>
          </cell>
          <cell r="EU352">
            <v>222545</v>
          </cell>
          <cell r="EV352">
            <v>262.21868740426532</v>
          </cell>
          <cell r="EW352">
            <v>449251</v>
          </cell>
          <cell r="EX352">
            <v>520.44833178869317</v>
          </cell>
          <cell r="EY352">
            <v>707998</v>
          </cell>
          <cell r="EZ352">
            <v>824.59585371535059</v>
          </cell>
          <cell r="FA352">
            <v>1085154</v>
          </cell>
          <cell r="FB352">
            <v>1263.8644304682041</v>
          </cell>
          <cell r="FC352">
            <v>1407743</v>
          </cell>
          <cell r="FD352">
            <v>1625.3815956586998</v>
          </cell>
          <cell r="FE352">
            <v>1379649</v>
          </cell>
          <cell r="FF352">
            <v>1607.0460104834012</v>
          </cell>
          <cell r="FG352">
            <v>2307806</v>
          </cell>
          <cell r="FH352">
            <v>2683.1833507731658</v>
          </cell>
          <cell r="FI352">
            <v>2618952</v>
          </cell>
          <cell r="FJ352">
            <v>3031.1944444444443</v>
          </cell>
          <cell r="FK352">
            <v>2879601</v>
          </cell>
          <cell r="FL352">
            <v>3251.581978319783</v>
          </cell>
          <cell r="FM352">
            <v>3412925</v>
          </cell>
          <cell r="FN352">
            <v>3836.4714478417263</v>
          </cell>
          <cell r="FO352">
            <v>5.6275316831303226E-2</v>
          </cell>
          <cell r="FP352">
            <v>1.2700131515075624E-2</v>
          </cell>
          <cell r="FQ352">
            <v>-2.6196245549609112E-2</v>
          </cell>
          <cell r="FR352">
            <v>-1.9359823671378614E-2</v>
          </cell>
          <cell r="FS352">
            <v>4.3061463081633056E-2</v>
          </cell>
          <cell r="FT352">
            <v>8.122884641914932E-2</v>
          </cell>
          <cell r="FU352">
            <v>0.11772973201278336</v>
          </cell>
          <cell r="FV352">
            <v>0.20435048459971539</v>
          </cell>
          <cell r="FW352">
            <v>0.24871643835229201</v>
          </cell>
          <cell r="FX352">
            <v>0.22787851579649435</v>
          </cell>
          <cell r="FY352">
            <v>0.38749872390040513</v>
          </cell>
          <cell r="FZ352">
            <v>0.40841480730390611</v>
          </cell>
          <cell r="GA352">
            <v>0.39599878543545686</v>
          </cell>
          <cell r="GB352">
            <v>0.45667229591978875</v>
          </cell>
          <cell r="GC352">
            <v>4229959</v>
          </cell>
          <cell r="GD352">
            <v>4407432</v>
          </cell>
          <cell r="GE352">
            <v>4573378</v>
          </cell>
          <cell r="GF352">
            <v>4635918</v>
          </cell>
          <cell r="GG352">
            <v>4945533</v>
          </cell>
          <cell r="GH352">
            <v>5081432</v>
          </cell>
          <cell r="GI352">
            <v>5305759</v>
          </cell>
          <cell r="GJ352">
            <v>5310259</v>
          </cell>
          <cell r="GK352">
            <v>5660032</v>
          </cell>
          <cell r="GL352">
            <v>6054318</v>
          </cell>
          <cell r="GM352">
            <v>5955648</v>
          </cell>
          <cell r="GN352">
            <v>6412480.5300000003</v>
          </cell>
          <cell r="GO352">
            <v>7011093</v>
          </cell>
          <cell r="GP352">
            <v>7473466.2700000005</v>
          </cell>
          <cell r="GQ352">
            <v>0.13904564781568474</v>
          </cell>
          <cell r="GR352">
            <v>0.1822472686558354</v>
          </cell>
          <cell r="GS352">
            <v>0.26132138195071253</v>
          </cell>
          <cell r="GT352">
            <v>0.28316483068128101</v>
          </cell>
          <cell r="GU352">
            <v>0.24971193141844403</v>
          </cell>
          <cell r="GV352">
            <v>0.29320096924289751</v>
          </cell>
          <cell r="GW352">
            <v>0.34076774855737207</v>
          </cell>
          <cell r="GX352">
            <v>0.34574992525170134</v>
          </cell>
          <cell r="GY352">
            <v>0.34888236114132853</v>
          </cell>
          <cell r="GZ352">
            <v>13.453125</v>
          </cell>
          <cell r="HA352">
            <v>13.256788207913109</v>
          </cell>
          <cell r="HB352">
            <v>13.401275867434261</v>
          </cell>
          <cell r="HC352">
            <v>13.535086354442198</v>
          </cell>
          <cell r="HD352">
            <v>13.955418908531898</v>
          </cell>
          <cell r="HE352">
            <v>13.553767373811267</v>
          </cell>
          <cell r="HF352">
            <v>13.253644314868806</v>
          </cell>
          <cell r="HG352">
            <v>13.8375</v>
          </cell>
          <cell r="HH352">
            <v>6985</v>
          </cell>
          <cell r="HI352" t="str">
            <v>Y</v>
          </cell>
        </row>
        <row r="353">
          <cell r="A353">
            <v>348</v>
          </cell>
          <cell r="B353">
            <v>6987</v>
          </cell>
          <cell r="C353" t="str">
            <v>West Monona</v>
          </cell>
          <cell r="D353">
            <v>12.761504257398785</v>
          </cell>
          <cell r="E353">
            <v>137</v>
          </cell>
          <cell r="F353">
            <v>5.4</v>
          </cell>
          <cell r="G353">
            <v>1</v>
          </cell>
          <cell r="H353">
            <v>4.2803330398636632</v>
          </cell>
          <cell r="I353">
            <v>210</v>
          </cell>
          <cell r="J353">
            <v>0.46135947141139888</v>
          </cell>
          <cell r="K353">
            <v>160</v>
          </cell>
          <cell r="L353">
            <v>2.6198100825443214</v>
          </cell>
          <cell r="M353">
            <v>80</v>
          </cell>
          <cell r="N353">
            <v>0</v>
          </cell>
          <cell r="O353">
            <v>6</v>
          </cell>
          <cell r="P353">
            <v>0.99234039576641309</v>
          </cell>
          <cell r="Q353">
            <v>68</v>
          </cell>
          <cell r="R353">
            <v>0</v>
          </cell>
          <cell r="S353">
            <v>8</v>
          </cell>
          <cell r="T353">
            <v>13.753844653165199</v>
          </cell>
          <cell r="U353">
            <v>114</v>
          </cell>
          <cell r="V353">
            <v>0.54579</v>
          </cell>
          <cell r="W353">
            <v>281</v>
          </cell>
          <cell r="X353">
            <v>0</v>
          </cell>
          <cell r="Y353">
            <v>1</v>
          </cell>
          <cell r="Z353">
            <v>0.35798000000000002</v>
          </cell>
          <cell r="AA353">
            <v>197</v>
          </cell>
          <cell r="AB353">
            <v>0.33</v>
          </cell>
          <cell r="AC353">
            <v>1</v>
          </cell>
          <cell r="AD353">
            <v>0.68798000000000004</v>
          </cell>
          <cell r="AE353">
            <v>187</v>
          </cell>
          <cell r="AF353">
            <v>0</v>
          </cell>
          <cell r="AG353">
            <v>19</v>
          </cell>
          <cell r="AH353">
            <v>0</v>
          </cell>
          <cell r="AI353">
            <v>184</v>
          </cell>
          <cell r="AJ353">
            <v>1.23377</v>
          </cell>
          <cell r="AK353">
            <v>302</v>
          </cell>
          <cell r="AL353">
            <v>14.98761</v>
          </cell>
          <cell r="AM353">
            <v>171</v>
          </cell>
          <cell r="AN353">
            <v>2748921</v>
          </cell>
          <cell r="AO353">
            <v>177</v>
          </cell>
          <cell r="AP353">
            <v>183219388</v>
          </cell>
          <cell r="AQ353">
            <v>184</v>
          </cell>
          <cell r="AR353">
            <v>0.04</v>
          </cell>
          <cell r="AS353">
            <v>7.8582760524801162E-2</v>
          </cell>
          <cell r="AT353">
            <v>0.02</v>
          </cell>
          <cell r="AU353">
            <v>0.06</v>
          </cell>
          <cell r="AV353">
            <v>116965</v>
          </cell>
          <cell r="AW353">
            <v>216</v>
          </cell>
          <cell r="AX353">
            <v>58483</v>
          </cell>
          <cell r="AY353">
            <v>64</v>
          </cell>
          <cell r="AZ353">
            <v>2012</v>
          </cell>
          <cell r="BA353">
            <v>2020</v>
          </cell>
          <cell r="BB353">
            <v>4214050</v>
          </cell>
          <cell r="BC353">
            <v>177</v>
          </cell>
          <cell r="BD353">
            <v>187433438</v>
          </cell>
          <cell r="BE353">
            <v>189</v>
          </cell>
          <cell r="BF353">
            <v>662.4</v>
          </cell>
          <cell r="BG353">
            <v>173</v>
          </cell>
          <cell r="BH353">
            <v>276599.31763285026</v>
          </cell>
          <cell r="BI353">
            <v>180</v>
          </cell>
          <cell r="BJ353">
            <v>6361.7904589371983</v>
          </cell>
          <cell r="BK353">
            <v>175</v>
          </cell>
          <cell r="BL353">
            <v>282961.10809178744</v>
          </cell>
          <cell r="BM353">
            <v>191</v>
          </cell>
          <cell r="BN353">
            <v>2.2482914708100269E-2</v>
          </cell>
          <cell r="BO353">
            <v>184</v>
          </cell>
          <cell r="BP353">
            <v>989385</v>
          </cell>
          <cell r="BQ353">
            <v>187</v>
          </cell>
          <cell r="BR353">
            <v>784240</v>
          </cell>
          <cell r="BS353">
            <v>184</v>
          </cell>
          <cell r="BT353">
            <v>84530</v>
          </cell>
          <cell r="BU353">
            <v>162</v>
          </cell>
          <cell r="BV353">
            <v>480000</v>
          </cell>
          <cell r="BW353">
            <v>103</v>
          </cell>
          <cell r="BX353">
            <v>0</v>
          </cell>
          <cell r="BY353">
            <v>6</v>
          </cell>
          <cell r="BZ353">
            <v>2338155</v>
          </cell>
          <cell r="CA353">
            <v>168</v>
          </cell>
          <cell r="CB353">
            <v>181816</v>
          </cell>
          <cell r="CC353">
            <v>82</v>
          </cell>
          <cell r="CD353">
            <v>100000</v>
          </cell>
          <cell r="CE353">
            <v>248</v>
          </cell>
          <cell r="CF353">
            <v>0</v>
          </cell>
          <cell r="CG353">
            <v>2</v>
          </cell>
          <cell r="CH353">
            <v>67097</v>
          </cell>
          <cell r="CI353">
            <v>181</v>
          </cell>
          <cell r="CJ353">
            <v>61853</v>
          </cell>
          <cell r="CK353">
            <v>175</v>
          </cell>
          <cell r="CL353">
            <v>128950</v>
          </cell>
          <cell r="CM353">
            <v>181</v>
          </cell>
          <cell r="CN353">
            <v>0</v>
          </cell>
          <cell r="CO353">
            <v>19</v>
          </cell>
          <cell r="CP353">
            <v>0</v>
          </cell>
          <cell r="CQ353">
            <v>185</v>
          </cell>
          <cell r="CR353">
            <v>2748921</v>
          </cell>
          <cell r="CS353">
            <v>177</v>
          </cell>
          <cell r="CT353">
            <v>662.4</v>
          </cell>
          <cell r="CU353">
            <v>173</v>
          </cell>
          <cell r="CV353">
            <v>5777</v>
          </cell>
          <cell r="CW353">
            <v>164</v>
          </cell>
          <cell r="CX353">
            <v>3826685</v>
          </cell>
          <cell r="CY353">
            <v>175</v>
          </cell>
          <cell r="CZ353">
            <v>668.2</v>
          </cell>
          <cell r="DA353">
            <v>167</v>
          </cell>
          <cell r="DB353">
            <v>5892</v>
          </cell>
          <cell r="DC353">
            <v>165</v>
          </cell>
          <cell r="DD353">
            <v>3937034</v>
          </cell>
          <cell r="DE353">
            <v>172</v>
          </cell>
          <cell r="DF353">
            <v>110349</v>
          </cell>
          <cell r="DG353">
            <v>100</v>
          </cell>
          <cell r="DH353">
            <v>0</v>
          </cell>
          <cell r="DI353">
            <v>223</v>
          </cell>
          <cell r="DJ353" t="str">
            <v>No Guar</v>
          </cell>
          <cell r="DK353">
            <v>749.7</v>
          </cell>
          <cell r="DL353">
            <v>742.8</v>
          </cell>
          <cell r="DM353">
            <v>746.8</v>
          </cell>
          <cell r="DN353">
            <v>725.6</v>
          </cell>
          <cell r="DO353">
            <v>728.6</v>
          </cell>
          <cell r="DP353">
            <v>693</v>
          </cell>
          <cell r="DQ353">
            <v>682.5</v>
          </cell>
          <cell r="DR353">
            <v>190</v>
          </cell>
          <cell r="DS353">
            <v>714.5</v>
          </cell>
          <cell r="DT353">
            <v>171</v>
          </cell>
          <cell r="DU353">
            <v>700.4</v>
          </cell>
          <cell r="DV353">
            <v>172</v>
          </cell>
          <cell r="DW353">
            <v>728.4</v>
          </cell>
          <cell r="DX353">
            <v>165</v>
          </cell>
          <cell r="DY353">
            <v>687.1</v>
          </cell>
          <cell r="DZ353">
            <v>171</v>
          </cell>
          <cell r="EA353">
            <v>697</v>
          </cell>
          <cell r="EB353">
            <v>171</v>
          </cell>
          <cell r="EC353">
            <v>676.6</v>
          </cell>
          <cell r="ED353">
            <v>171</v>
          </cell>
          <cell r="EE353">
            <v>662.4</v>
          </cell>
          <cell r="EF353">
            <v>173</v>
          </cell>
          <cell r="EG353">
            <v>668.2</v>
          </cell>
          <cell r="EH353">
            <v>167</v>
          </cell>
          <cell r="EI353">
            <v>4113.9194851840766</v>
          </cell>
          <cell r="EJ353">
            <v>205</v>
          </cell>
          <cell r="EK353">
            <v>3499.1843759353483</v>
          </cell>
          <cell r="EL353">
            <v>152</v>
          </cell>
          <cell r="EM353">
            <v>514794</v>
          </cell>
          <cell r="EN353">
            <v>686.66666666666663</v>
          </cell>
          <cell r="EO353">
            <v>458348</v>
          </cell>
          <cell r="EP353">
            <v>617.05438879913845</v>
          </cell>
          <cell r="EQ353">
            <v>561076</v>
          </cell>
          <cell r="ER353">
            <v>751.30690948044992</v>
          </cell>
          <cell r="ES353">
            <v>574537</v>
          </cell>
          <cell r="ET353">
            <v>791.80953693495042</v>
          </cell>
          <cell r="EU353">
            <v>547416</v>
          </cell>
          <cell r="EV353">
            <v>751.32583035959374</v>
          </cell>
          <cell r="EW353">
            <v>614518</v>
          </cell>
          <cell r="EX353">
            <v>886.75036075036076</v>
          </cell>
          <cell r="EY353">
            <v>526217</v>
          </cell>
          <cell r="EZ353">
            <v>771.01391941391944</v>
          </cell>
          <cell r="FA353">
            <v>224077</v>
          </cell>
          <cell r="FB353">
            <v>328.3179487179487</v>
          </cell>
          <cell r="FC353">
            <v>247795</v>
          </cell>
          <cell r="FD353">
            <v>346.80895731280617</v>
          </cell>
          <cell r="FE353">
            <v>103166</v>
          </cell>
          <cell r="FF353">
            <v>147.29583095374073</v>
          </cell>
          <cell r="FG353">
            <v>460691</v>
          </cell>
          <cell r="FH353">
            <v>632.4697968149369</v>
          </cell>
          <cell r="FI353">
            <v>589619</v>
          </cell>
          <cell r="FJ353">
            <v>858.12691020229954</v>
          </cell>
          <cell r="FK353">
            <v>977994</v>
          </cell>
          <cell r="FL353">
            <v>1476.4402173913045</v>
          </cell>
          <cell r="FM353">
            <v>1051597</v>
          </cell>
          <cell r="FN353">
            <v>1573.7758156240645</v>
          </cell>
          <cell r="FO353">
            <v>0.12683013359448622</v>
          </cell>
          <cell r="FP353">
            <v>0.10645409354762515</v>
          </cell>
          <cell r="FQ353">
            <v>0.12576739098273568</v>
          </cell>
          <cell r="FR353">
            <v>0.12143555695806293</v>
          </cell>
          <cell r="FS353">
            <v>0.11140389222507406</v>
          </cell>
          <cell r="FT353">
            <v>0.11947179653878277</v>
          </cell>
          <cell r="FU353">
            <v>9.7012920811290898E-2</v>
          </cell>
          <cell r="FV353">
            <v>4.4859128678635937E-2</v>
          </cell>
          <cell r="FW353">
            <v>4.9549486498592268E-2</v>
          </cell>
          <cell r="FX353">
            <v>1.8678008485362441E-2</v>
          </cell>
          <cell r="FY353">
            <v>8.0144579679829464E-2</v>
          </cell>
          <cell r="FZ353">
            <v>0.10086068840028937</v>
          </cell>
          <cell r="GA353">
            <v>0.15430414164008008</v>
          </cell>
          <cell r="GB353">
            <v>0.16714131773405133</v>
          </cell>
          <cell r="GC353">
            <v>3544131</v>
          </cell>
          <cell r="GD353">
            <v>3847245</v>
          </cell>
          <cell r="GE353">
            <v>3900144</v>
          </cell>
          <cell r="GF353">
            <v>4156672</v>
          </cell>
          <cell r="GG353">
            <v>4366380</v>
          </cell>
          <cell r="GH353">
            <v>4529106</v>
          </cell>
          <cell r="GI353">
            <v>4897978</v>
          </cell>
          <cell r="GJ353">
            <v>4995126</v>
          </cell>
          <cell r="GK353">
            <v>5000960</v>
          </cell>
          <cell r="GL353">
            <v>5523394</v>
          </cell>
          <cell r="GM353">
            <v>5748249</v>
          </cell>
          <cell r="GN353">
            <v>5845875.2300000004</v>
          </cell>
          <cell r="GO353">
            <v>5950098</v>
          </cell>
          <cell r="GP353">
            <v>6291663.9299999997</v>
          </cell>
          <cell r="GQ353">
            <v>0.11628218597305594</v>
          </cell>
          <cell r="GR353">
            <v>8.1728756941946409E-2</v>
          </cell>
          <cell r="GS353">
            <v>1.8118869501070934E-2</v>
          </cell>
          <cell r="GT353">
            <v>2.9793029462449525E-2</v>
          </cell>
          <cell r="GU353">
            <v>-2.2137685738391143E-3</v>
          </cell>
          <cell r="GV353">
            <v>-3.018266451970588E-2</v>
          </cell>
          <cell r="GW353">
            <v>1.571972578810368E-2</v>
          </cell>
          <cell r="GX353">
            <v>0.10599054802760634</v>
          </cell>
          <cell r="GY353">
            <v>0.12660978698510342</v>
          </cell>
          <cell r="GZ353">
            <v>11.731707317073171</v>
          </cell>
          <cell r="HA353">
            <v>11.408130081300813</v>
          </cell>
          <cell r="HB353">
            <v>12.723144104803493</v>
          </cell>
          <cell r="HC353">
            <v>11.059504132231405</v>
          </cell>
          <cell r="HD353">
            <v>11.717136958017894</v>
          </cell>
          <cell r="HE353">
            <v>11.495098039215687</v>
          </cell>
          <cell r="HF353">
            <v>10.939550949913643</v>
          </cell>
          <cell r="HG353">
            <v>11.621052631578946</v>
          </cell>
          <cell r="HH353">
            <v>6987</v>
          </cell>
          <cell r="HI353" t="str">
            <v>Y</v>
          </cell>
        </row>
        <row r="354">
          <cell r="A354">
            <v>349</v>
          </cell>
          <cell r="B354">
            <v>6990</v>
          </cell>
          <cell r="C354" t="str">
            <v>West Sioux</v>
          </cell>
          <cell r="D354">
            <v>16.536912585976623</v>
          </cell>
          <cell r="E354">
            <v>4</v>
          </cell>
          <cell r="F354">
            <v>5.4</v>
          </cell>
          <cell r="G354">
            <v>1</v>
          </cell>
          <cell r="H354">
            <v>5.7605256692633962</v>
          </cell>
          <cell r="I354">
            <v>36</v>
          </cell>
          <cell r="J354">
            <v>0.99847175170501623</v>
          </cell>
          <cell r="K354">
            <v>66</v>
          </cell>
          <cell r="L354">
            <v>4.3779146036296863</v>
          </cell>
          <cell r="M354">
            <v>6</v>
          </cell>
          <cell r="N354">
            <v>0</v>
          </cell>
          <cell r="O354">
            <v>6</v>
          </cell>
          <cell r="P354">
            <v>0.22016651241092708</v>
          </cell>
          <cell r="Q354">
            <v>207</v>
          </cell>
          <cell r="R354">
            <v>0</v>
          </cell>
          <cell r="S354">
            <v>8</v>
          </cell>
          <cell r="T354">
            <v>16.75707909838755</v>
          </cell>
          <cell r="U354">
            <v>8</v>
          </cell>
          <cell r="V354">
            <v>0</v>
          </cell>
          <cell r="W354">
            <v>347</v>
          </cell>
          <cell r="X354">
            <v>0</v>
          </cell>
          <cell r="Y354">
            <v>1</v>
          </cell>
          <cell r="Z354">
            <v>1.34</v>
          </cell>
          <cell r="AA354">
            <v>2</v>
          </cell>
          <cell r="AB354">
            <v>0.33</v>
          </cell>
          <cell r="AC354">
            <v>1</v>
          </cell>
          <cell r="AD354">
            <v>1.6700000000000002</v>
          </cell>
          <cell r="AE354">
            <v>2</v>
          </cell>
          <cell r="AF354">
            <v>0</v>
          </cell>
          <cell r="AG354">
            <v>19</v>
          </cell>
          <cell r="AH354">
            <v>1.16107</v>
          </cell>
          <cell r="AI354">
            <v>118</v>
          </cell>
          <cell r="AJ354">
            <v>2.8310700000000004</v>
          </cell>
          <cell r="AK354">
            <v>124</v>
          </cell>
          <cell r="AL354">
            <v>19.588149999999999</v>
          </cell>
          <cell r="AM354">
            <v>21</v>
          </cell>
          <cell r="AN354">
            <v>2842817</v>
          </cell>
          <cell r="AO354">
            <v>167</v>
          </cell>
          <cell r="AP354">
            <v>143218874</v>
          </cell>
          <cell r="AQ354">
            <v>240</v>
          </cell>
          <cell r="AR354">
            <v>0.06</v>
          </cell>
          <cell r="AS354">
            <v>5.7360842312025186E-2</v>
          </cell>
          <cell r="AT354">
            <v>0</v>
          </cell>
          <cell r="AU354">
            <v>0.06</v>
          </cell>
          <cell r="AV354">
            <v>194616</v>
          </cell>
          <cell r="AW354">
            <v>142</v>
          </cell>
          <cell r="AX354">
            <v>0</v>
          </cell>
          <cell r="AY354">
            <v>89</v>
          </cell>
          <cell r="AZ354">
            <v>2018</v>
          </cell>
          <cell r="BA354">
            <v>2015</v>
          </cell>
          <cell r="BB354">
            <v>13219278</v>
          </cell>
          <cell r="BC354">
            <v>111</v>
          </cell>
          <cell r="BD354">
            <v>156438152</v>
          </cell>
          <cell r="BE354">
            <v>235</v>
          </cell>
          <cell r="BF354">
            <v>715.7</v>
          </cell>
          <cell r="BG354">
            <v>152</v>
          </cell>
          <cell r="BH354">
            <v>200110.2053933212</v>
          </cell>
          <cell r="BI354">
            <v>312</v>
          </cell>
          <cell r="BJ354">
            <v>18470.417772809837</v>
          </cell>
          <cell r="BK354">
            <v>83</v>
          </cell>
          <cell r="BL354">
            <v>218580.62316613106</v>
          </cell>
          <cell r="BM354">
            <v>299</v>
          </cell>
          <cell r="BN354">
            <v>8.450162464205023E-2</v>
          </cell>
          <cell r="BO354">
            <v>54</v>
          </cell>
          <cell r="BP354">
            <v>773382</v>
          </cell>
          <cell r="BQ354">
            <v>246</v>
          </cell>
          <cell r="BR354">
            <v>825016</v>
          </cell>
          <cell r="BS354">
            <v>171</v>
          </cell>
          <cell r="BT354">
            <v>143000</v>
          </cell>
          <cell r="BU354">
            <v>105</v>
          </cell>
          <cell r="BV354">
            <v>627000</v>
          </cell>
          <cell r="BW354">
            <v>65</v>
          </cell>
          <cell r="BX354">
            <v>0</v>
          </cell>
          <cell r="BY354">
            <v>6</v>
          </cell>
          <cell r="BZ354">
            <v>2368398</v>
          </cell>
          <cell r="CA354">
            <v>163</v>
          </cell>
          <cell r="CB354">
            <v>31532</v>
          </cell>
          <cell r="CC354">
            <v>220</v>
          </cell>
          <cell r="CD354">
            <v>0</v>
          </cell>
          <cell r="CE354">
            <v>347</v>
          </cell>
          <cell r="CF354">
            <v>0</v>
          </cell>
          <cell r="CG354">
            <v>2</v>
          </cell>
          <cell r="CH354">
            <v>209627</v>
          </cell>
          <cell r="CI354">
            <v>77</v>
          </cell>
          <cell r="CJ354">
            <v>51625</v>
          </cell>
          <cell r="CK354">
            <v>220</v>
          </cell>
          <cell r="CL354">
            <v>261252</v>
          </cell>
          <cell r="CM354">
            <v>93</v>
          </cell>
          <cell r="CN354">
            <v>0</v>
          </cell>
          <cell r="CO354">
            <v>19</v>
          </cell>
          <cell r="CP354">
            <v>181635</v>
          </cell>
          <cell r="CQ354">
            <v>129</v>
          </cell>
          <cell r="CR354">
            <v>2842817</v>
          </cell>
          <cell r="CS354">
            <v>167</v>
          </cell>
          <cell r="CT354">
            <v>715.7</v>
          </cell>
          <cell r="CU354">
            <v>152</v>
          </cell>
          <cell r="CV354">
            <v>5791</v>
          </cell>
          <cell r="CW354">
            <v>137</v>
          </cell>
          <cell r="CX354">
            <v>4144619</v>
          </cell>
          <cell r="CY354">
            <v>156</v>
          </cell>
          <cell r="CZ354">
            <v>703.4</v>
          </cell>
          <cell r="DA354">
            <v>150</v>
          </cell>
          <cell r="DB354">
            <v>5906</v>
          </cell>
          <cell r="DC354">
            <v>137</v>
          </cell>
          <cell r="DD354">
            <v>4186065</v>
          </cell>
          <cell r="DE354">
            <v>154</v>
          </cell>
          <cell r="DF354">
            <v>41446</v>
          </cell>
          <cell r="DG354">
            <v>188</v>
          </cell>
          <cell r="DH354">
            <v>31785</v>
          </cell>
          <cell r="DI354">
            <v>178</v>
          </cell>
          <cell r="DJ354" t="str">
            <v>101</v>
          </cell>
          <cell r="DK354">
            <v>850</v>
          </cell>
          <cell r="DL354">
            <v>843</v>
          </cell>
          <cell r="DM354">
            <v>833.1</v>
          </cell>
          <cell r="DN354">
            <v>818.3</v>
          </cell>
          <cell r="DO354">
            <v>796.1</v>
          </cell>
          <cell r="DP354">
            <v>777.1</v>
          </cell>
          <cell r="DQ354">
            <v>795.1</v>
          </cell>
          <cell r="DR354">
            <v>153</v>
          </cell>
          <cell r="DS354">
            <v>757.2</v>
          </cell>
          <cell r="DT354">
            <v>161</v>
          </cell>
          <cell r="DU354">
            <v>711.2</v>
          </cell>
          <cell r="DV354">
            <v>167</v>
          </cell>
          <cell r="DW354">
            <v>736.2</v>
          </cell>
          <cell r="DX354">
            <v>160</v>
          </cell>
          <cell r="DY354">
            <v>725</v>
          </cell>
          <cell r="DZ354">
            <v>162</v>
          </cell>
          <cell r="EA354">
            <v>733.8</v>
          </cell>
          <cell r="EB354">
            <v>154</v>
          </cell>
          <cell r="EC354">
            <v>717.9</v>
          </cell>
          <cell r="ED354">
            <v>155</v>
          </cell>
          <cell r="EE354">
            <v>715.7</v>
          </cell>
          <cell r="EF354">
            <v>152</v>
          </cell>
          <cell r="EG354">
            <v>703.4</v>
          </cell>
          <cell r="EH354">
            <v>150</v>
          </cell>
          <cell r="EI354">
            <v>4041.5368211543932</v>
          </cell>
          <cell r="EJ354">
            <v>217</v>
          </cell>
          <cell r="EK354">
            <v>3367.0713676428777</v>
          </cell>
          <cell r="EL354">
            <v>185</v>
          </cell>
          <cell r="EM354">
            <v>18499</v>
          </cell>
          <cell r="EN354">
            <v>21.763529411764704</v>
          </cell>
          <cell r="EO354">
            <v>176409</v>
          </cell>
          <cell r="EP354">
            <v>209.26334519572953</v>
          </cell>
          <cell r="EQ354">
            <v>225109</v>
          </cell>
          <cell r="ER354">
            <v>270.20645780818626</v>
          </cell>
          <cell r="ES354">
            <v>308632</v>
          </cell>
          <cell r="ET354">
            <v>377.16240987412931</v>
          </cell>
          <cell r="EU354">
            <v>396142</v>
          </cell>
          <cell r="EV354">
            <v>497.60331616631078</v>
          </cell>
          <cell r="EW354">
            <v>425341</v>
          </cell>
          <cell r="EX354">
            <v>547.34397117488095</v>
          </cell>
          <cell r="EY354">
            <v>605774</v>
          </cell>
          <cell r="EZ354">
            <v>761.8840397434285</v>
          </cell>
          <cell r="FA354">
            <v>759319</v>
          </cell>
          <cell r="FB354">
            <v>954.99811344484965</v>
          </cell>
          <cell r="FC354">
            <v>1163566</v>
          </cell>
          <cell r="FD354">
            <v>1536.6693079767563</v>
          </cell>
          <cell r="FE354">
            <v>1378515</v>
          </cell>
          <cell r="FF354">
            <v>1938.2944319460066</v>
          </cell>
          <cell r="FG354">
            <v>1073815</v>
          </cell>
          <cell r="FH354">
            <v>1458.5914153762565</v>
          </cell>
          <cell r="FI354">
            <v>659293</v>
          </cell>
          <cell r="FJ354">
            <v>909.36965517241379</v>
          </cell>
          <cell r="FK354">
            <v>-59245</v>
          </cell>
          <cell r="FL354">
            <v>-82.779097387173394</v>
          </cell>
          <cell r="FM354">
            <v>-342224</v>
          </cell>
          <cell r="FN354">
            <v>-486.52829115723631</v>
          </cell>
          <cell r="FO354">
            <v>4.4143741701721077E-3</v>
          </cell>
          <cell r="FP354">
            <v>3.7024071344515963E-2</v>
          </cell>
          <cell r="FQ354">
            <v>4.3954016291429053E-2</v>
          </cell>
          <cell r="FR354">
            <v>5.8592286857533177E-2</v>
          </cell>
          <cell r="FS354">
            <v>7.3354902313702744E-2</v>
          </cell>
          <cell r="FT354">
            <v>7.6721319400127053E-2</v>
          </cell>
          <cell r="FU354">
            <v>8.5256315437699071E-2</v>
          </cell>
          <cell r="FV354">
            <v>0.13796210379585244</v>
          </cell>
          <cell r="FW354">
            <v>0.2186584061636562</v>
          </cell>
          <cell r="FX354">
            <v>0.24976423491171379</v>
          </cell>
          <cell r="FY354">
            <v>0.16215082866704458</v>
          </cell>
          <cell r="FZ354">
            <v>9.9668301640245635E-2</v>
          </cell>
          <cell r="GA354">
            <v>-9.0592743681024244E-3</v>
          </cell>
          <cell r="GB354">
            <v>-4.8152348975813893E-2</v>
          </cell>
          <cell r="GC354">
            <v>4172129</v>
          </cell>
          <cell r="GD354">
            <v>4588302</v>
          </cell>
          <cell r="GE354">
            <v>4896357</v>
          </cell>
          <cell r="GF354">
            <v>4958819</v>
          </cell>
          <cell r="GG354">
            <v>5004206</v>
          </cell>
          <cell r="GH354">
            <v>5118633</v>
          </cell>
          <cell r="GI354">
            <v>6499553</v>
          </cell>
          <cell r="GJ354">
            <v>5503823</v>
          </cell>
          <cell r="GK354">
            <v>5321387</v>
          </cell>
          <cell r="GL354">
            <v>5519265</v>
          </cell>
          <cell r="GM354">
            <v>6622322</v>
          </cell>
          <cell r="GN354">
            <v>6614871.4199999999</v>
          </cell>
          <cell r="GO354">
            <v>7258245</v>
          </cell>
          <cell r="GP354">
            <v>7107109.1499999994</v>
          </cell>
          <cell r="GQ354">
            <v>6.1227100201034931E-2</v>
          </cell>
          <cell r="GR354">
            <v>7.6296626944933046E-3</v>
          </cell>
          <cell r="GS354">
            <v>7.1898006011170482E-2</v>
          </cell>
          <cell r="GT354">
            <v>0.1174011832606718</v>
          </cell>
          <cell r="GU354">
            <v>0.14257357424235234</v>
          </cell>
          <cell r="GV354">
            <v>9.5827487737173908E-2</v>
          </cell>
          <cell r="GW354">
            <v>8.4336464249690508E-3</v>
          </cell>
          <cell r="GX354">
            <v>-0.10035658126774093</v>
          </cell>
          <cell r="GY354">
            <v>-0.14374519851016185</v>
          </cell>
          <cell r="GZ354">
            <v>12.043542800593766</v>
          </cell>
          <cell r="HA354">
            <v>11.716120076349124</v>
          </cell>
          <cell r="HB354">
            <v>12.585954645208487</v>
          </cell>
          <cell r="HC354">
            <v>11.689655172413794</v>
          </cell>
          <cell r="HD354">
            <v>10.684374999999999</v>
          </cell>
          <cell r="HE354">
            <v>10.104545454545454</v>
          </cell>
          <cell r="HF354">
            <v>10.318461538461539</v>
          </cell>
          <cell r="HG354">
            <v>12.130508474576272</v>
          </cell>
          <cell r="HH354">
            <v>6990</v>
          </cell>
          <cell r="HI354" t="str">
            <v>Y</v>
          </cell>
        </row>
        <row r="355">
          <cell r="A355">
            <v>350</v>
          </cell>
          <cell r="B355">
            <v>6961</v>
          </cell>
          <cell r="C355" t="str">
            <v>Western Dubuque</v>
          </cell>
          <cell r="D355">
            <v>11.186536977341017</v>
          </cell>
          <cell r="E355">
            <v>252</v>
          </cell>
          <cell r="F355">
            <v>5.4</v>
          </cell>
          <cell r="G355">
            <v>1</v>
          </cell>
          <cell r="H355">
            <v>3.9127580331848555</v>
          </cell>
          <cell r="I355">
            <v>259</v>
          </cell>
          <cell r="J355">
            <v>0.40950506085403987</v>
          </cell>
          <cell r="K355">
            <v>173</v>
          </cell>
          <cell r="L355">
            <v>1.4642735383616021</v>
          </cell>
          <cell r="M355">
            <v>207</v>
          </cell>
          <cell r="N355">
            <v>0</v>
          </cell>
          <cell r="O355">
            <v>6</v>
          </cell>
          <cell r="P355">
            <v>0.3940469221097247</v>
          </cell>
          <cell r="Q355">
            <v>159</v>
          </cell>
          <cell r="R355">
            <v>0</v>
          </cell>
          <cell r="S355">
            <v>8</v>
          </cell>
          <cell r="T355">
            <v>11.580583899450742</v>
          </cell>
          <cell r="U355">
            <v>257</v>
          </cell>
          <cell r="V355">
            <v>0.90066000000000002</v>
          </cell>
          <cell r="W355">
            <v>161</v>
          </cell>
          <cell r="X355">
            <v>0</v>
          </cell>
          <cell r="Y355">
            <v>1</v>
          </cell>
          <cell r="Z355">
            <v>0</v>
          </cell>
          <cell r="AA355">
            <v>249</v>
          </cell>
          <cell r="AB355">
            <v>0.33</v>
          </cell>
          <cell r="AC355">
            <v>1</v>
          </cell>
          <cell r="AD355">
            <v>0.33</v>
          </cell>
          <cell r="AE355">
            <v>244</v>
          </cell>
          <cell r="AF355">
            <v>0</v>
          </cell>
          <cell r="AG355">
            <v>19</v>
          </cell>
          <cell r="AH355">
            <v>0.45086999999999999</v>
          </cell>
          <cell r="AI355">
            <v>170</v>
          </cell>
          <cell r="AJ355">
            <v>1.68153</v>
          </cell>
          <cell r="AK355">
            <v>253</v>
          </cell>
          <cell r="AL355">
            <v>13.26211</v>
          </cell>
          <cell r="AM355">
            <v>284</v>
          </cell>
          <cell r="AN355">
            <v>12859830</v>
          </cell>
          <cell r="AO355">
            <v>28</v>
          </cell>
          <cell r="AP355">
            <v>965963642</v>
          </cell>
          <cell r="AQ355">
            <v>23</v>
          </cell>
          <cell r="AR355">
            <v>0.06</v>
          </cell>
          <cell r="AS355">
            <v>8.2979999142144031E-2</v>
          </cell>
          <cell r="AT355">
            <v>0</v>
          </cell>
          <cell r="AU355">
            <v>0.06</v>
          </cell>
          <cell r="AV355">
            <v>963155</v>
          </cell>
          <cell r="AW355">
            <v>8</v>
          </cell>
          <cell r="AX355">
            <v>0</v>
          </cell>
          <cell r="AY355">
            <v>89</v>
          </cell>
          <cell r="AZ355">
            <v>0</v>
          </cell>
          <cell r="BA355">
            <v>2012</v>
          </cell>
          <cell r="BB355">
            <v>62891480</v>
          </cell>
          <cell r="BC355">
            <v>30</v>
          </cell>
          <cell r="BD355">
            <v>1028855122</v>
          </cell>
          <cell r="BE355">
            <v>23</v>
          </cell>
          <cell r="BF355">
            <v>2789.7</v>
          </cell>
          <cell r="BG355">
            <v>31</v>
          </cell>
          <cell r="BH355">
            <v>346260.75993834465</v>
          </cell>
          <cell r="BI355">
            <v>91</v>
          </cell>
          <cell r="BJ355">
            <v>22544.173208588738</v>
          </cell>
          <cell r="BK355">
            <v>64</v>
          </cell>
          <cell r="BL355">
            <v>368804.93314693338</v>
          </cell>
          <cell r="BM355">
            <v>87</v>
          </cell>
          <cell r="BN355">
            <v>6.1127634644754195E-2</v>
          </cell>
          <cell r="BO355">
            <v>85</v>
          </cell>
          <cell r="BP355">
            <v>5216204</v>
          </cell>
          <cell r="BQ355">
            <v>23</v>
          </cell>
          <cell r="BR355">
            <v>3779582</v>
          </cell>
          <cell r="BS355">
            <v>27</v>
          </cell>
          <cell r="BT355">
            <v>395567</v>
          </cell>
          <cell r="BU355">
            <v>43</v>
          </cell>
          <cell r="BV355">
            <v>1414435</v>
          </cell>
          <cell r="BW355">
            <v>21</v>
          </cell>
          <cell r="BX355">
            <v>0</v>
          </cell>
          <cell r="BY355">
            <v>6</v>
          </cell>
          <cell r="BZ355">
            <v>10805788</v>
          </cell>
          <cell r="CA355">
            <v>26</v>
          </cell>
          <cell r="CB355">
            <v>380635</v>
          </cell>
          <cell r="CC355">
            <v>40</v>
          </cell>
          <cell r="CD355">
            <v>870005</v>
          </cell>
          <cell r="CE355">
            <v>20</v>
          </cell>
          <cell r="CF355">
            <v>0</v>
          </cell>
          <cell r="CG355">
            <v>2</v>
          </cell>
          <cell r="CH355">
            <v>0</v>
          </cell>
          <cell r="CI355">
            <v>249</v>
          </cell>
          <cell r="CJ355">
            <v>339522</v>
          </cell>
          <cell r="CK355">
            <v>22</v>
          </cell>
          <cell r="CL355">
            <v>339522</v>
          </cell>
          <cell r="CM355">
            <v>69</v>
          </cell>
          <cell r="CN355">
            <v>0</v>
          </cell>
          <cell r="CO355">
            <v>19</v>
          </cell>
          <cell r="CP355">
            <v>463880</v>
          </cell>
          <cell r="CQ355">
            <v>55</v>
          </cell>
          <cell r="CR355">
            <v>12859830</v>
          </cell>
          <cell r="CS355">
            <v>28</v>
          </cell>
          <cell r="CT355">
            <v>2789.7</v>
          </cell>
          <cell r="CU355">
            <v>31</v>
          </cell>
          <cell r="CV355">
            <v>5823</v>
          </cell>
          <cell r="CW355">
            <v>90</v>
          </cell>
          <cell r="CX355">
            <v>16244423</v>
          </cell>
          <cell r="CY355">
            <v>31</v>
          </cell>
          <cell r="CZ355">
            <v>2799.4</v>
          </cell>
          <cell r="DA355">
            <v>31</v>
          </cell>
          <cell r="DB355">
            <v>5938</v>
          </cell>
          <cell r="DC355">
            <v>90</v>
          </cell>
          <cell r="DD355">
            <v>16622837</v>
          </cell>
          <cell r="DE355">
            <v>31</v>
          </cell>
          <cell r="DF355">
            <v>378414</v>
          </cell>
          <cell r="DG355">
            <v>33</v>
          </cell>
          <cell r="DH355">
            <v>0</v>
          </cell>
          <cell r="DI355">
            <v>223</v>
          </cell>
          <cell r="DJ355" t="str">
            <v>No Guar</v>
          </cell>
          <cell r="DK355">
            <v>2681.5</v>
          </cell>
          <cell r="DL355">
            <v>2769.9</v>
          </cell>
          <cell r="DM355">
            <v>2757.7</v>
          </cell>
          <cell r="DN355">
            <v>2749</v>
          </cell>
          <cell r="DO355">
            <v>2680</v>
          </cell>
          <cell r="DP355">
            <v>2649.4</v>
          </cell>
          <cell r="DQ355">
            <v>2615.8000000000002</v>
          </cell>
          <cell r="DR355">
            <v>31</v>
          </cell>
          <cell r="DS355">
            <v>2578.3000000000002</v>
          </cell>
          <cell r="DT355">
            <v>33</v>
          </cell>
          <cell r="DU355">
            <v>2679.1</v>
          </cell>
          <cell r="DV355">
            <v>31</v>
          </cell>
          <cell r="DW355">
            <v>2766.9</v>
          </cell>
          <cell r="DX355">
            <v>31</v>
          </cell>
          <cell r="DY355">
            <v>2771.3</v>
          </cell>
          <cell r="DZ355">
            <v>31</v>
          </cell>
          <cell r="EA355">
            <v>2741.6</v>
          </cell>
          <cell r="EB355">
            <v>31</v>
          </cell>
          <cell r="EC355">
            <v>2775.8</v>
          </cell>
          <cell r="ED355">
            <v>31</v>
          </cell>
          <cell r="EE355">
            <v>2789.7</v>
          </cell>
          <cell r="EF355">
            <v>31</v>
          </cell>
          <cell r="EG355">
            <v>2799.4</v>
          </cell>
          <cell r="EH355">
            <v>31</v>
          </cell>
          <cell r="EI355">
            <v>4593.7808101736082</v>
          </cell>
          <cell r="EJ355">
            <v>142</v>
          </cell>
          <cell r="EK355">
            <v>3860.0371508180324</v>
          </cell>
          <cell r="EL355">
            <v>108</v>
          </cell>
          <cell r="EM355">
            <v>1845205</v>
          </cell>
          <cell r="EN355">
            <v>688.12418422524706</v>
          </cell>
          <cell r="EO355">
            <v>1619151</v>
          </cell>
          <cell r="EP355">
            <v>584.55214989710817</v>
          </cell>
          <cell r="EQ355">
            <v>1533748</v>
          </cell>
          <cell r="ER355">
            <v>556.16927149436128</v>
          </cell>
          <cell r="ES355">
            <v>1192883</v>
          </cell>
          <cell r="ET355">
            <v>433.93343033830485</v>
          </cell>
          <cell r="EU355">
            <v>768943</v>
          </cell>
          <cell r="EV355">
            <v>286.91902985074626</v>
          </cell>
          <cell r="EW355">
            <v>554684</v>
          </cell>
          <cell r="EX355">
            <v>209.36211972522079</v>
          </cell>
          <cell r="EY355">
            <v>836082</v>
          </cell>
          <cell r="EZ355">
            <v>319.62764737365239</v>
          </cell>
          <cell r="FA355">
            <v>1581088</v>
          </cell>
          <cell r="FB355">
            <v>604.4376481382368</v>
          </cell>
          <cell r="FC355">
            <v>2105366</v>
          </cell>
          <cell r="FD355">
            <v>816.57138424543302</v>
          </cell>
          <cell r="FE355">
            <v>2463187</v>
          </cell>
          <cell r="FF355">
            <v>919.40838341233996</v>
          </cell>
          <cell r="FG355">
            <v>2769829</v>
          </cell>
          <cell r="FH355">
            <v>1001.0585854205067</v>
          </cell>
          <cell r="FI355">
            <v>2780435</v>
          </cell>
          <cell r="FJ355">
            <v>1003.2962869411467</v>
          </cell>
          <cell r="FK355">
            <v>2784276</v>
          </cell>
          <cell r="FL355">
            <v>998.05570491450703</v>
          </cell>
          <cell r="FM355">
            <v>3520811</v>
          </cell>
          <cell r="FN355">
            <v>1257.7020075730513</v>
          </cell>
          <cell r="FO355">
            <v>0.11096333012246946</v>
          </cell>
          <cell r="FP355">
            <v>9.4078302802086664E-2</v>
          </cell>
          <cell r="FQ355">
            <v>8.5202366926228457E-2</v>
          </cell>
          <cell r="FR355">
            <v>6.5568269364379428E-2</v>
          </cell>
          <cell r="FS355">
            <v>4.1894940187134432E-2</v>
          </cell>
          <cell r="FT355">
            <v>3.0050148410408564E-2</v>
          </cell>
          <cell r="FU355">
            <v>4.363668134249802E-2</v>
          </cell>
          <cell r="FV355">
            <v>8.4687095385195837E-2</v>
          </cell>
          <cell r="FW355">
            <v>0.1091445920143065</v>
          </cell>
          <cell r="FX355">
            <v>0.11885308292733909</v>
          </cell>
          <cell r="FY355">
            <v>0.11978314366353891</v>
          </cell>
          <cell r="FZ355">
            <v>0.12065315576882123</v>
          </cell>
          <cell r="GA355">
            <v>0.11261237522105166</v>
          </cell>
          <cell r="GB355">
            <v>0.13943587387977008</v>
          </cell>
          <cell r="GC355">
            <v>14783757</v>
          </cell>
          <cell r="GD355">
            <v>15591523</v>
          </cell>
          <cell r="GE355">
            <v>16467489</v>
          </cell>
          <cell r="GF355">
            <v>17000109</v>
          </cell>
          <cell r="GG355">
            <v>17585135</v>
          </cell>
          <cell r="GH355">
            <v>17903927</v>
          </cell>
          <cell r="GI355">
            <v>18323991</v>
          </cell>
          <cell r="GJ355">
            <v>18669763</v>
          </cell>
          <cell r="GK355">
            <v>19289696</v>
          </cell>
          <cell r="GL355">
            <v>20724637</v>
          </cell>
          <cell r="GM355">
            <v>23123696</v>
          </cell>
          <cell r="GN355">
            <v>23044859.309999999</v>
          </cell>
          <cell r="GO355">
            <v>24710927</v>
          </cell>
          <cell r="GP355">
            <v>25250395.77</v>
          </cell>
          <cell r="GQ355">
            <v>4.3339288031314573E-2</v>
          </cell>
          <cell r="GR355">
            <v>3.8734136360405902E-2</v>
          </cell>
          <cell r="GS355">
            <v>3.4634101559978613E-2</v>
          </cell>
          <cell r="GT355">
            <v>3.6707777007822613E-3</v>
          </cell>
          <cell r="GU355">
            <v>4.3769634594679084E-3</v>
          </cell>
          <cell r="GV355">
            <v>1.6217277597635266E-2</v>
          </cell>
          <cell r="GW355">
            <v>2.2176847325804765E-2</v>
          </cell>
          <cell r="GX355">
            <v>6.9674822487277596E-4</v>
          </cell>
          <cell r="GY355">
            <v>5.1394489070193193E-2</v>
          </cell>
          <cell r="GZ355">
            <v>12.979775280898876</v>
          </cell>
          <cell r="HA355">
            <v>12.875444839857652</v>
          </cell>
          <cell r="HB355">
            <v>12.885253456221198</v>
          </cell>
          <cell r="HC355">
            <v>12.907003444316878</v>
          </cell>
          <cell r="HD355">
            <v>12.579279279279278</v>
          </cell>
          <cell r="HE355">
            <v>12.816345062429059</v>
          </cell>
          <cell r="HF355">
            <v>13.062196531791907</v>
          </cell>
          <cell r="HG355">
            <v>13.284285714285714</v>
          </cell>
          <cell r="HH355">
            <v>6961</v>
          </cell>
          <cell r="HI355" t="str">
            <v>Y</v>
          </cell>
        </row>
        <row r="356">
          <cell r="A356">
            <v>351</v>
          </cell>
          <cell r="B356">
            <v>6992</v>
          </cell>
          <cell r="C356" t="str">
            <v>Westwood</v>
          </cell>
          <cell r="D356">
            <v>10.525460381030596</v>
          </cell>
          <cell r="E356">
            <v>287</v>
          </cell>
          <cell r="F356">
            <v>5.4</v>
          </cell>
          <cell r="G356">
            <v>1</v>
          </cell>
          <cell r="H356">
            <v>3.4120176711930847</v>
          </cell>
          <cell r="I356">
            <v>307</v>
          </cell>
          <cell r="J356">
            <v>0.19488787861857845</v>
          </cell>
          <cell r="K356">
            <v>236</v>
          </cell>
          <cell r="L356">
            <v>1.5185550740771701</v>
          </cell>
          <cell r="M356">
            <v>195</v>
          </cell>
          <cell r="N356">
            <v>0</v>
          </cell>
          <cell r="O356">
            <v>6</v>
          </cell>
          <cell r="P356">
            <v>0.46968861158035613</v>
          </cell>
          <cell r="Q356">
            <v>141</v>
          </cell>
          <cell r="R356">
            <v>0</v>
          </cell>
          <cell r="S356">
            <v>8</v>
          </cell>
          <cell r="T356">
            <v>10.995148992610952</v>
          </cell>
          <cell r="U356">
            <v>295</v>
          </cell>
          <cell r="V356">
            <v>0.32364999999999999</v>
          </cell>
          <cell r="W356">
            <v>326</v>
          </cell>
          <cell r="X356">
            <v>0</v>
          </cell>
          <cell r="Y356">
            <v>1</v>
          </cell>
          <cell r="Z356">
            <v>1.27</v>
          </cell>
          <cell r="AA356">
            <v>48</v>
          </cell>
          <cell r="AB356">
            <v>0.33</v>
          </cell>
          <cell r="AC356">
            <v>1</v>
          </cell>
          <cell r="AD356">
            <v>1.6</v>
          </cell>
          <cell r="AE356">
            <v>47</v>
          </cell>
          <cell r="AF356">
            <v>0</v>
          </cell>
          <cell r="AG356">
            <v>19</v>
          </cell>
          <cell r="AH356">
            <v>0</v>
          </cell>
          <cell r="AI356">
            <v>184</v>
          </cell>
          <cell r="AJ356">
            <v>1.9236500000000001</v>
          </cell>
          <cell r="AK356">
            <v>218</v>
          </cell>
          <cell r="AL356">
            <v>12.918799999999999</v>
          </cell>
          <cell r="AM356">
            <v>294</v>
          </cell>
          <cell r="AN356">
            <v>3308717</v>
          </cell>
          <cell r="AO356">
            <v>140</v>
          </cell>
          <cell r="AP356">
            <v>256116493</v>
          </cell>
          <cell r="AQ356">
            <v>105</v>
          </cell>
          <cell r="AR356">
            <v>0.06</v>
          </cell>
          <cell r="AS356">
            <v>8.9646073528419939E-2</v>
          </cell>
          <cell r="AT356">
            <v>0</v>
          </cell>
          <cell r="AU356">
            <v>0.06</v>
          </cell>
          <cell r="AV356">
            <v>174460</v>
          </cell>
          <cell r="AW356">
            <v>158</v>
          </cell>
          <cell r="AX356">
            <v>0</v>
          </cell>
          <cell r="AY356">
            <v>89</v>
          </cell>
          <cell r="AZ356">
            <v>2011</v>
          </cell>
          <cell r="BA356">
            <v>2013</v>
          </cell>
          <cell r="BB356">
            <v>0</v>
          </cell>
          <cell r="BC356">
            <v>267</v>
          </cell>
          <cell r="BD356">
            <v>256116493</v>
          </cell>
          <cell r="BE356">
            <v>117</v>
          </cell>
          <cell r="BF356">
            <v>589.70000000000005</v>
          </cell>
          <cell r="BG356">
            <v>200</v>
          </cell>
          <cell r="BH356">
            <v>434316.58979141933</v>
          </cell>
          <cell r="BI356">
            <v>37</v>
          </cell>
          <cell r="BJ356">
            <v>0</v>
          </cell>
          <cell r="BK356">
            <v>267</v>
          </cell>
          <cell r="BL356">
            <v>434316.58979141933</v>
          </cell>
          <cell r="BM356">
            <v>41</v>
          </cell>
          <cell r="BN356">
            <v>0</v>
          </cell>
          <cell r="BO356">
            <v>267</v>
          </cell>
          <cell r="BP356">
            <v>1383029</v>
          </cell>
          <cell r="BQ356">
            <v>106</v>
          </cell>
          <cell r="BR356">
            <v>873874</v>
          </cell>
          <cell r="BS356">
            <v>161</v>
          </cell>
          <cell r="BT356">
            <v>49914</v>
          </cell>
          <cell r="BU356">
            <v>212</v>
          </cell>
          <cell r="BV356">
            <v>388927</v>
          </cell>
          <cell r="BW356">
            <v>143</v>
          </cell>
          <cell r="BX356">
            <v>0</v>
          </cell>
          <cell r="BY356">
            <v>6</v>
          </cell>
          <cell r="BZ356">
            <v>2695744</v>
          </cell>
          <cell r="CA356">
            <v>140</v>
          </cell>
          <cell r="CB356">
            <v>120295</v>
          </cell>
          <cell r="CC356">
            <v>109</v>
          </cell>
          <cell r="CD356">
            <v>82892</v>
          </cell>
          <cell r="CE356">
            <v>281</v>
          </cell>
          <cell r="CF356">
            <v>0</v>
          </cell>
          <cell r="CG356">
            <v>2</v>
          </cell>
          <cell r="CH356">
            <v>325268</v>
          </cell>
          <cell r="CI356">
            <v>48</v>
          </cell>
          <cell r="CJ356">
            <v>84518</v>
          </cell>
          <cell r="CK356">
            <v>106</v>
          </cell>
          <cell r="CL356">
            <v>409786</v>
          </cell>
          <cell r="CM356">
            <v>48</v>
          </cell>
          <cell r="CN356">
            <v>0</v>
          </cell>
          <cell r="CO356">
            <v>19</v>
          </cell>
          <cell r="CP356">
            <v>0</v>
          </cell>
          <cell r="CQ356">
            <v>185</v>
          </cell>
          <cell r="CR356">
            <v>3308717</v>
          </cell>
          <cell r="CS356">
            <v>140</v>
          </cell>
          <cell r="CT356">
            <v>589.70000000000005</v>
          </cell>
          <cell r="CU356">
            <v>200</v>
          </cell>
          <cell r="CV356">
            <v>5797</v>
          </cell>
          <cell r="CW356">
            <v>130</v>
          </cell>
          <cell r="CX356">
            <v>3418491</v>
          </cell>
          <cell r="CY356">
            <v>202</v>
          </cell>
          <cell r="CZ356">
            <v>566.79999999999995</v>
          </cell>
          <cell r="DA356">
            <v>206</v>
          </cell>
          <cell r="DB356">
            <v>5912</v>
          </cell>
          <cell r="DC356">
            <v>130</v>
          </cell>
          <cell r="DD356">
            <v>3452676</v>
          </cell>
          <cell r="DE356">
            <v>204</v>
          </cell>
          <cell r="DF356">
            <v>34185</v>
          </cell>
          <cell r="DG356">
            <v>210</v>
          </cell>
          <cell r="DH356">
            <v>101754</v>
          </cell>
          <cell r="DI356">
            <v>87</v>
          </cell>
          <cell r="DJ356" t="str">
            <v>101</v>
          </cell>
          <cell r="DK356">
            <v>796.6</v>
          </cell>
          <cell r="DL356">
            <v>801.8</v>
          </cell>
          <cell r="DM356">
            <v>803.6</v>
          </cell>
          <cell r="DN356">
            <v>730.6</v>
          </cell>
          <cell r="DO356">
            <v>728.9</v>
          </cell>
          <cell r="DP356">
            <v>730.4</v>
          </cell>
          <cell r="DQ356">
            <v>693.7</v>
          </cell>
          <cell r="DR356">
            <v>185</v>
          </cell>
          <cell r="DS356">
            <v>688.3</v>
          </cell>
          <cell r="DT356">
            <v>182</v>
          </cell>
          <cell r="DU356">
            <v>653.29999999999995</v>
          </cell>
          <cell r="DV356">
            <v>191</v>
          </cell>
          <cell r="DW356">
            <v>643.9</v>
          </cell>
          <cell r="DX356">
            <v>193</v>
          </cell>
          <cell r="DY356">
            <v>626.79999999999995</v>
          </cell>
          <cell r="DZ356">
            <v>195</v>
          </cell>
          <cell r="EA356">
            <v>598.70000000000005</v>
          </cell>
          <cell r="EB356">
            <v>206</v>
          </cell>
          <cell r="EC356">
            <v>598</v>
          </cell>
          <cell r="ED356">
            <v>202</v>
          </cell>
          <cell r="EE356">
            <v>589.70000000000005</v>
          </cell>
          <cell r="EF356">
            <v>200</v>
          </cell>
          <cell r="EG356">
            <v>566.79999999999995</v>
          </cell>
          <cell r="EH356">
            <v>206</v>
          </cell>
          <cell r="EI356">
            <v>5837.5388143966129</v>
          </cell>
          <cell r="EJ356">
            <v>47</v>
          </cell>
          <cell r="EK356">
            <v>4756.0762173606217</v>
          </cell>
          <cell r="EL356">
            <v>50</v>
          </cell>
          <cell r="EM356">
            <v>363457</v>
          </cell>
          <cell r="EN356">
            <v>456.26035651518953</v>
          </cell>
          <cell r="EO356">
            <v>424581</v>
          </cell>
          <cell r="EP356">
            <v>529.5347967074083</v>
          </cell>
          <cell r="EQ356">
            <v>615252</v>
          </cell>
          <cell r="ER356">
            <v>765.61971129915378</v>
          </cell>
          <cell r="ES356">
            <v>697535</v>
          </cell>
          <cell r="ET356">
            <v>954.74267725157404</v>
          </cell>
          <cell r="EU356">
            <v>916201</v>
          </cell>
          <cell r="EV356">
            <v>1256.9639182329538</v>
          </cell>
          <cell r="EW356">
            <v>879666</v>
          </cell>
          <cell r="EX356">
            <v>1204.3619934282585</v>
          </cell>
          <cell r="EY356">
            <v>609124</v>
          </cell>
          <cell r="EZ356">
            <v>878.07986161164763</v>
          </cell>
          <cell r="FA356">
            <v>275331</v>
          </cell>
          <cell r="FB356">
            <v>396.90211907164479</v>
          </cell>
          <cell r="FC356">
            <v>500751</v>
          </cell>
          <cell r="FD356">
            <v>727.51852389946248</v>
          </cell>
          <cell r="FE356">
            <v>477151</v>
          </cell>
          <cell r="FF356">
            <v>730.37042706260524</v>
          </cell>
          <cell r="FG356">
            <v>1121374</v>
          </cell>
          <cell r="FH356">
            <v>1741.5343997515142</v>
          </cell>
          <cell r="FI356">
            <v>1158396</v>
          </cell>
          <cell r="FJ356">
            <v>1848.111040204212</v>
          </cell>
          <cell r="FK356">
            <v>1032871</v>
          </cell>
          <cell r="FL356">
            <v>1751.519416652535</v>
          </cell>
          <cell r="FM356">
            <v>686357</v>
          </cell>
          <cell r="FN356">
            <v>1210.9333098094567</v>
          </cell>
          <cell r="FO356">
            <v>8.5023178867591198E-2</v>
          </cell>
          <cell r="FP356">
            <v>9.5142538685038108E-2</v>
          </cell>
          <cell r="FQ356">
            <v>0.1302213512371147</v>
          </cell>
          <cell r="FR356">
            <v>0.13701263026104557</v>
          </cell>
          <cell r="FS356">
            <v>0.17131176201116274</v>
          </cell>
          <cell r="FT356">
            <v>0.15943695933973837</v>
          </cell>
          <cell r="FU356">
            <v>0.10887300592048491</v>
          </cell>
          <cell r="FV356">
            <v>5.4287189685451702E-2</v>
          </cell>
          <cell r="FW356">
            <v>0.10290676347315542</v>
          </cell>
          <cell r="FX356">
            <v>9.5204071289872294E-2</v>
          </cell>
          <cell r="FY356">
            <v>0.21499080890106359</v>
          </cell>
          <cell r="FZ356">
            <v>0.21694191932561005</v>
          </cell>
          <cell r="GA356">
            <v>0.18405348873925967</v>
          </cell>
          <cell r="GB356">
            <v>0.11252260929707056</v>
          </cell>
          <cell r="GC356">
            <v>3911342</v>
          </cell>
          <cell r="GD356">
            <v>4037997</v>
          </cell>
          <cell r="GE356">
            <v>4109411</v>
          </cell>
          <cell r="GF356">
            <v>4393492</v>
          </cell>
          <cell r="GG356">
            <v>4431949</v>
          </cell>
          <cell r="GH356">
            <v>4637662</v>
          </cell>
          <cell r="GI356">
            <v>4985688</v>
          </cell>
          <cell r="GJ356">
            <v>5071749</v>
          </cell>
          <cell r="GK356">
            <v>4866065</v>
          </cell>
          <cell r="GL356">
            <v>5011876</v>
          </cell>
          <cell r="GM356">
            <v>5215916</v>
          </cell>
          <cell r="GN356">
            <v>5339659.59</v>
          </cell>
          <cell r="GO356">
            <v>5737323</v>
          </cell>
          <cell r="GP356">
            <v>6099725.2400000002</v>
          </cell>
          <cell r="GQ356">
            <v>0.11363953050225434</v>
          </cell>
          <cell r="GR356">
            <v>7.2292023410127568E-2</v>
          </cell>
          <cell r="GS356">
            <v>4.910253057749802E-2</v>
          </cell>
          <cell r="GT356">
            <v>7.7414313295537857E-2</v>
          </cell>
          <cell r="GU356">
            <v>8.5661235750803755E-2</v>
          </cell>
          <cell r="GV356">
            <v>8.7321786280026945E-2</v>
          </cell>
          <cell r="GW356">
            <v>0.1221040830125138</v>
          </cell>
          <cell r="GX356">
            <v>0.12408384498345942</v>
          </cell>
          <cell r="GY356">
            <v>9.6473747812672303E-2</v>
          </cell>
          <cell r="GZ356">
            <v>12.278947368421052</v>
          </cell>
          <cell r="HA356">
            <v>12.108010801080109</v>
          </cell>
          <cell r="HB356">
            <v>12.363295880149813</v>
          </cell>
          <cell r="HC356">
            <v>11.710171017101711</v>
          </cell>
          <cell r="HD356">
            <v>11.464480874316941</v>
          </cell>
          <cell r="HE356">
            <v>11.477941176470589</v>
          </cell>
          <cell r="HF356">
            <v>11.274952919020716</v>
          </cell>
          <cell r="HG356">
            <v>11.126415094339624</v>
          </cell>
          <cell r="HH356">
            <v>6992</v>
          </cell>
          <cell r="HI356" t="str">
            <v>Y</v>
          </cell>
        </row>
        <row r="357">
          <cell r="A357">
            <v>352</v>
          </cell>
          <cell r="B357">
            <v>7002</v>
          </cell>
          <cell r="C357" t="str">
            <v>Whiting</v>
          </cell>
          <cell r="D357">
            <v>8.724731831304025</v>
          </cell>
          <cell r="E357">
            <v>347</v>
          </cell>
          <cell r="F357">
            <v>5.4</v>
          </cell>
          <cell r="G357">
            <v>1</v>
          </cell>
          <cell r="H357">
            <v>3.3247256261920892</v>
          </cell>
          <cell r="I357">
            <v>312</v>
          </cell>
          <cell r="J357">
            <v>0</v>
          </cell>
          <cell r="K357">
            <v>272</v>
          </cell>
          <cell r="L357">
            <v>0</v>
          </cell>
          <cell r="M357">
            <v>310</v>
          </cell>
          <cell r="N357">
            <v>0</v>
          </cell>
          <cell r="O357">
            <v>6</v>
          </cell>
          <cell r="P357">
            <v>1.2025924293913324</v>
          </cell>
          <cell r="Q357">
            <v>52</v>
          </cell>
          <cell r="R357">
            <v>0</v>
          </cell>
          <cell r="S357">
            <v>8</v>
          </cell>
          <cell r="T357">
            <v>9.9273242606953573</v>
          </cell>
          <cell r="U357">
            <v>325</v>
          </cell>
          <cell r="V357">
            <v>0.94284000000000001</v>
          </cell>
          <cell r="W357">
            <v>138</v>
          </cell>
          <cell r="X357">
            <v>0</v>
          </cell>
          <cell r="Y357">
            <v>1</v>
          </cell>
          <cell r="Z357">
            <v>0.67</v>
          </cell>
          <cell r="AA357">
            <v>81</v>
          </cell>
          <cell r="AB357">
            <v>0.33</v>
          </cell>
          <cell r="AC357">
            <v>1</v>
          </cell>
          <cell r="AD357">
            <v>1</v>
          </cell>
          <cell r="AE357">
            <v>78</v>
          </cell>
          <cell r="AF357">
            <v>0</v>
          </cell>
          <cell r="AG357">
            <v>19</v>
          </cell>
          <cell r="AH357">
            <v>1.39435</v>
          </cell>
          <cell r="AI357">
            <v>99</v>
          </cell>
          <cell r="AJ357">
            <v>3.3371899999999997</v>
          </cell>
          <cell r="AK357">
            <v>83</v>
          </cell>
          <cell r="AL357">
            <v>13.26451</v>
          </cell>
          <cell r="AM357">
            <v>283</v>
          </cell>
          <cell r="AN357">
            <v>1055157</v>
          </cell>
          <cell r="AO357">
            <v>339</v>
          </cell>
          <cell r="AP357">
            <v>79547316</v>
          </cell>
          <cell r="AQ357">
            <v>333</v>
          </cell>
          <cell r="AR357">
            <v>0</v>
          </cell>
          <cell r="AS357">
            <v>8.7375757087772982E-2</v>
          </cell>
          <cell r="AT357">
            <v>0</v>
          </cell>
          <cell r="AU357">
            <v>0</v>
          </cell>
          <cell r="AV357">
            <v>0</v>
          </cell>
          <cell r="AW357">
            <v>284</v>
          </cell>
          <cell r="AX357">
            <v>0</v>
          </cell>
          <cell r="AY357">
            <v>89</v>
          </cell>
          <cell r="AZ357">
            <v>2015</v>
          </cell>
          <cell r="BA357">
            <v>2014</v>
          </cell>
          <cell r="BB357">
            <v>0</v>
          </cell>
          <cell r="BC357">
            <v>267</v>
          </cell>
          <cell r="BD357">
            <v>79547316</v>
          </cell>
          <cell r="BE357">
            <v>334</v>
          </cell>
          <cell r="BF357">
            <v>195</v>
          </cell>
          <cell r="BG357">
            <v>347</v>
          </cell>
          <cell r="BH357">
            <v>407934.95384615386</v>
          </cell>
          <cell r="BI357">
            <v>46</v>
          </cell>
          <cell r="BJ357">
            <v>0</v>
          </cell>
          <cell r="BK357">
            <v>267</v>
          </cell>
          <cell r="BL357">
            <v>407934.95384615386</v>
          </cell>
          <cell r="BM357">
            <v>56</v>
          </cell>
          <cell r="BN357">
            <v>0</v>
          </cell>
          <cell r="BO357">
            <v>267</v>
          </cell>
          <cell r="BP357">
            <v>429556</v>
          </cell>
          <cell r="BQ357">
            <v>333</v>
          </cell>
          <cell r="BR357">
            <v>264473</v>
          </cell>
          <cell r="BS357">
            <v>344</v>
          </cell>
          <cell r="BT357">
            <v>0</v>
          </cell>
          <cell r="BU357">
            <v>272</v>
          </cell>
          <cell r="BV357">
            <v>0</v>
          </cell>
          <cell r="BW357">
            <v>310</v>
          </cell>
          <cell r="BX357">
            <v>0</v>
          </cell>
          <cell r="BY357">
            <v>6</v>
          </cell>
          <cell r="BZ357">
            <v>694029</v>
          </cell>
          <cell r="CA357">
            <v>350</v>
          </cell>
          <cell r="CB357">
            <v>95663</v>
          </cell>
          <cell r="CC357">
            <v>133</v>
          </cell>
          <cell r="CD357">
            <v>75000</v>
          </cell>
          <cell r="CE357">
            <v>287</v>
          </cell>
          <cell r="CF357">
            <v>0</v>
          </cell>
          <cell r="CG357">
            <v>2</v>
          </cell>
          <cell r="CH357">
            <v>53297</v>
          </cell>
          <cell r="CI357">
            <v>199</v>
          </cell>
          <cell r="CJ357">
            <v>26251</v>
          </cell>
          <cell r="CK357">
            <v>308</v>
          </cell>
          <cell r="CL357">
            <v>79548</v>
          </cell>
          <cell r="CM357">
            <v>245</v>
          </cell>
          <cell r="CN357">
            <v>0</v>
          </cell>
          <cell r="CO357">
            <v>19</v>
          </cell>
          <cell r="CP357">
            <v>110917</v>
          </cell>
          <cell r="CQ357">
            <v>158</v>
          </cell>
          <cell r="CR357">
            <v>1055157</v>
          </cell>
          <cell r="CS357">
            <v>339</v>
          </cell>
          <cell r="CT357">
            <v>195</v>
          </cell>
          <cell r="CU357">
            <v>347</v>
          </cell>
          <cell r="CV357">
            <v>5768</v>
          </cell>
          <cell r="CW357">
            <v>184</v>
          </cell>
          <cell r="CX357">
            <v>1159502</v>
          </cell>
          <cell r="CY357">
            <v>347</v>
          </cell>
          <cell r="CZ357">
            <v>190</v>
          </cell>
          <cell r="DA357">
            <v>347</v>
          </cell>
          <cell r="DB357">
            <v>5883</v>
          </cell>
          <cell r="DC357">
            <v>185</v>
          </cell>
          <cell r="DD357">
            <v>1136008</v>
          </cell>
          <cell r="DE357">
            <v>347</v>
          </cell>
          <cell r="DF357">
            <v>-23494</v>
          </cell>
          <cell r="DG357">
            <v>304</v>
          </cell>
          <cell r="DH357">
            <v>18238</v>
          </cell>
          <cell r="DI357">
            <v>200</v>
          </cell>
          <cell r="DJ357" t="str">
            <v>101</v>
          </cell>
          <cell r="DK357">
            <v>256</v>
          </cell>
          <cell r="DL357">
            <v>268</v>
          </cell>
          <cell r="DM357">
            <v>260</v>
          </cell>
          <cell r="DN357">
            <v>263.2</v>
          </cell>
          <cell r="DO357">
            <v>250.8</v>
          </cell>
          <cell r="DP357">
            <v>248.4</v>
          </cell>
          <cell r="DQ357">
            <v>244.4</v>
          </cell>
          <cell r="DR357">
            <v>345</v>
          </cell>
          <cell r="DS357">
            <v>220</v>
          </cell>
          <cell r="DT357">
            <v>352</v>
          </cell>
          <cell r="DU357">
            <v>212.8</v>
          </cell>
          <cell r="DV357">
            <v>352</v>
          </cell>
          <cell r="DW357">
            <v>206</v>
          </cell>
          <cell r="DX357">
            <v>351</v>
          </cell>
          <cell r="DY357">
            <v>205</v>
          </cell>
          <cell r="DZ357">
            <v>348</v>
          </cell>
          <cell r="EA357">
            <v>218</v>
          </cell>
          <cell r="EB357">
            <v>345</v>
          </cell>
          <cell r="EC357">
            <v>207</v>
          </cell>
          <cell r="ED357">
            <v>346</v>
          </cell>
          <cell r="EE357">
            <v>195</v>
          </cell>
          <cell r="EF357">
            <v>347</v>
          </cell>
          <cell r="EG357">
            <v>190</v>
          </cell>
          <cell r="EH357">
            <v>347</v>
          </cell>
          <cell r="EI357">
            <v>5553.4578947368418</v>
          </cell>
          <cell r="EJ357">
            <v>63</v>
          </cell>
          <cell r="EK357">
            <v>3652.7842105263157</v>
          </cell>
          <cell r="EL357">
            <v>128</v>
          </cell>
          <cell r="EM357">
            <v>367393</v>
          </cell>
          <cell r="EN357">
            <v>1435.12890625</v>
          </cell>
          <cell r="EO357">
            <v>467529</v>
          </cell>
          <cell r="EP357">
            <v>1744.5111940298507</v>
          </cell>
          <cell r="EQ357">
            <v>549407</v>
          </cell>
          <cell r="ER357">
            <v>2113.103846153846</v>
          </cell>
          <cell r="ES357">
            <v>565894</v>
          </cell>
          <cell r="ET357">
            <v>2150.0531914893618</v>
          </cell>
          <cell r="EU357">
            <v>594303</v>
          </cell>
          <cell r="EV357">
            <v>2369.6291866028705</v>
          </cell>
          <cell r="EW357">
            <v>539704</v>
          </cell>
          <cell r="EX357">
            <v>2172.7214170692432</v>
          </cell>
          <cell r="EY357">
            <v>459971</v>
          </cell>
          <cell r="EZ357">
            <v>1882.0417348608837</v>
          </cell>
          <cell r="FA357">
            <v>138255</v>
          </cell>
          <cell r="FB357">
            <v>565.69148936170211</v>
          </cell>
          <cell r="FC357">
            <v>143961</v>
          </cell>
          <cell r="FD357">
            <v>654.36818181818182</v>
          </cell>
          <cell r="FE357">
            <v>299536</v>
          </cell>
          <cell r="FF357">
            <v>1407.593984962406</v>
          </cell>
          <cell r="FG357">
            <v>328990</v>
          </cell>
          <cell r="FH357">
            <v>1597.0388349514562</v>
          </cell>
          <cell r="FI357">
            <v>457497</v>
          </cell>
          <cell r="FJ357">
            <v>2231.6926829268291</v>
          </cell>
          <cell r="FK357">
            <v>463006</v>
          </cell>
          <cell r="FL357">
            <v>2374.3897435897434</v>
          </cell>
          <cell r="FM357">
            <v>547800</v>
          </cell>
          <cell r="FN357">
            <v>2883.1578947368421</v>
          </cell>
          <cell r="FO357">
            <v>0.22232664363881943</v>
          </cell>
          <cell r="FP357">
            <v>0.25236547595335601</v>
          </cell>
          <cell r="FQ357">
            <v>0.26113046090317477</v>
          </cell>
          <cell r="FR357">
            <v>0.26234784104306047</v>
          </cell>
          <cell r="FS357">
            <v>0.26191086878344932</v>
          </cell>
          <cell r="FT357">
            <v>0.22209913193915756</v>
          </cell>
          <cell r="FU357">
            <v>0.18211747079898785</v>
          </cell>
          <cell r="FV357">
            <v>6.3226622544540576E-2</v>
          </cell>
          <cell r="FW357">
            <v>7.2466058827171456E-2</v>
          </cell>
          <cell r="FX357">
            <v>0.15808734661564849</v>
          </cell>
          <cell r="FY357">
            <v>0.1481642610634554</v>
          </cell>
          <cell r="FZ357">
            <v>0.21419933269658045</v>
          </cell>
          <cell r="GA357">
            <v>0.20147970346749475</v>
          </cell>
          <cell r="GB357">
            <v>0.23185245387253528</v>
          </cell>
          <cell r="GC357">
            <v>1285099</v>
          </cell>
          <cell r="GD357">
            <v>1385058</v>
          </cell>
          <cell r="GE357">
            <v>1554549</v>
          </cell>
          <cell r="GF357">
            <v>1591143</v>
          </cell>
          <cell r="GG357">
            <v>1674801</v>
          </cell>
          <cell r="GH357">
            <v>1890310</v>
          </cell>
          <cell r="GI357">
            <v>2065712</v>
          </cell>
          <cell r="GJ357">
            <v>2186658</v>
          </cell>
          <cell r="GK357">
            <v>1986599</v>
          </cell>
          <cell r="GL357">
            <v>1894750</v>
          </cell>
          <cell r="GM357">
            <v>2220441</v>
          </cell>
          <cell r="GN357">
            <v>2135846.9900000002</v>
          </cell>
          <cell r="GO357">
            <v>2292519</v>
          </cell>
          <cell r="GP357">
            <v>2362709.52</v>
          </cell>
          <cell r="GQ357">
            <v>0.19255625331454204</v>
          </cell>
          <cell r="GR357">
            <v>3.0627274931912692E-2</v>
          </cell>
          <cell r="GS357">
            <v>-6.2594719545005617E-2</v>
          </cell>
          <cell r="GT357">
            <v>1.3352719518492095E-2</v>
          </cell>
          <cell r="GU357">
            <v>9.3429071845895467E-2</v>
          </cell>
          <cell r="GV357">
            <v>0.17753850098204402</v>
          </cell>
          <cell r="GW357">
            <v>0.24206306835214891</v>
          </cell>
          <cell r="GX357">
            <v>0.2845179278239412</v>
          </cell>
          <cell r="GY357">
            <v>0.30070162953759838</v>
          </cell>
          <cell r="GZ357">
            <v>8.2070240295748604</v>
          </cell>
          <cell r="HA357">
            <v>8.7126345157433231</v>
          </cell>
          <cell r="HB357">
            <v>8.6057095573024398</v>
          </cell>
          <cell r="HC357">
            <v>8.8796680497925298</v>
          </cell>
          <cell r="HD357">
            <v>9.3632958801498116</v>
          </cell>
          <cell r="HE357">
            <v>9.1986917416189691</v>
          </cell>
          <cell r="HF357">
            <v>9.190283400809717</v>
          </cell>
          <cell r="HG357">
            <v>7.2222222222222223</v>
          </cell>
          <cell r="HH357">
            <v>7002</v>
          </cell>
          <cell r="HI357" t="str">
            <v>Y</v>
          </cell>
        </row>
        <row r="358">
          <cell r="A358">
            <v>353</v>
          </cell>
          <cell r="B358">
            <v>7029</v>
          </cell>
          <cell r="C358" t="str">
            <v>Williamsburg</v>
          </cell>
          <cell r="D358">
            <v>12.875564769846491</v>
          </cell>
          <cell r="E358">
            <v>129</v>
          </cell>
          <cell r="F358">
            <v>5.4</v>
          </cell>
          <cell r="G358">
            <v>1</v>
          </cell>
          <cell r="H358">
            <v>4.8887434133231116</v>
          </cell>
          <cell r="I358">
            <v>128</v>
          </cell>
          <cell r="J358">
            <v>1.0776349790066806</v>
          </cell>
          <cell r="K358">
            <v>57</v>
          </cell>
          <cell r="L358">
            <v>1.5091870023201184</v>
          </cell>
          <cell r="M358">
            <v>197</v>
          </cell>
          <cell r="N358">
            <v>0</v>
          </cell>
          <cell r="O358">
            <v>6</v>
          </cell>
          <cell r="P358">
            <v>0.19305520133678955</v>
          </cell>
          <cell r="Q358">
            <v>218</v>
          </cell>
          <cell r="R358">
            <v>0</v>
          </cell>
          <cell r="S358">
            <v>8</v>
          </cell>
          <cell r="T358">
            <v>13.068619971183281</v>
          </cell>
          <cell r="U358">
            <v>153</v>
          </cell>
          <cell r="V358">
            <v>0.86778</v>
          </cell>
          <cell r="W358">
            <v>168</v>
          </cell>
          <cell r="X358">
            <v>0</v>
          </cell>
          <cell r="Y358">
            <v>1</v>
          </cell>
          <cell r="Z358">
            <v>1.34</v>
          </cell>
          <cell r="AA358">
            <v>2</v>
          </cell>
          <cell r="AB358">
            <v>0.33</v>
          </cell>
          <cell r="AC358">
            <v>1</v>
          </cell>
          <cell r="AD358">
            <v>1.6700000000000002</v>
          </cell>
          <cell r="AE358">
            <v>2</v>
          </cell>
          <cell r="AF358">
            <v>0</v>
          </cell>
          <cell r="AG358">
            <v>19</v>
          </cell>
          <cell r="AH358">
            <v>0</v>
          </cell>
          <cell r="AI358">
            <v>184</v>
          </cell>
          <cell r="AJ358">
            <v>2.5377800000000001</v>
          </cell>
          <cell r="AK358">
            <v>152</v>
          </cell>
          <cell r="AL358">
            <v>15.606400000000001</v>
          </cell>
          <cell r="AM358">
            <v>147</v>
          </cell>
          <cell r="AN358">
            <v>4237640</v>
          </cell>
          <cell r="AO358">
            <v>94</v>
          </cell>
          <cell r="AP358">
            <v>265043364</v>
          </cell>
          <cell r="AQ358">
            <v>102</v>
          </cell>
          <cell r="AR358">
            <v>0.08</v>
          </cell>
          <cell r="AS358">
            <v>7.4985161346798654E-2</v>
          </cell>
          <cell r="AT358">
            <v>0</v>
          </cell>
          <cell r="AU358">
            <v>0.08</v>
          </cell>
          <cell r="AV358">
            <v>427284</v>
          </cell>
          <cell r="AW358">
            <v>43</v>
          </cell>
          <cell r="AX358">
            <v>0</v>
          </cell>
          <cell r="AY358">
            <v>89</v>
          </cell>
          <cell r="AZ358">
            <v>2020</v>
          </cell>
          <cell r="BA358">
            <v>2012</v>
          </cell>
          <cell r="BB358">
            <v>60638726</v>
          </cell>
          <cell r="BC358">
            <v>32</v>
          </cell>
          <cell r="BD358">
            <v>325682090</v>
          </cell>
          <cell r="BE358">
            <v>85</v>
          </cell>
          <cell r="BF358">
            <v>1096.2</v>
          </cell>
          <cell r="BG358">
            <v>101</v>
          </cell>
          <cell r="BH358">
            <v>241783.76573617951</v>
          </cell>
          <cell r="BI358">
            <v>249</v>
          </cell>
          <cell r="BJ358">
            <v>55317.21036307243</v>
          </cell>
          <cell r="BK358">
            <v>14</v>
          </cell>
          <cell r="BL358">
            <v>297100.97609925194</v>
          </cell>
          <cell r="BM358">
            <v>168</v>
          </cell>
          <cell r="BN358">
            <v>0.18618993141440476</v>
          </cell>
          <cell r="BO358">
            <v>11</v>
          </cell>
          <cell r="BP358">
            <v>1431234</v>
          </cell>
          <cell r="BQ358">
            <v>103</v>
          </cell>
          <cell r="BR358">
            <v>1295729</v>
          </cell>
          <cell r="BS358">
            <v>97</v>
          </cell>
          <cell r="BT358">
            <v>285620</v>
          </cell>
          <cell r="BU358">
            <v>60</v>
          </cell>
          <cell r="BV358">
            <v>400000</v>
          </cell>
          <cell r="BW358">
            <v>132</v>
          </cell>
          <cell r="BX358">
            <v>0</v>
          </cell>
          <cell r="BY358">
            <v>6</v>
          </cell>
          <cell r="BZ358">
            <v>3412583</v>
          </cell>
          <cell r="CA358">
            <v>99</v>
          </cell>
          <cell r="CB358">
            <v>51168</v>
          </cell>
          <cell r="CC358">
            <v>181</v>
          </cell>
          <cell r="CD358">
            <v>230000</v>
          </cell>
          <cell r="CE358">
            <v>115</v>
          </cell>
          <cell r="CF358">
            <v>0</v>
          </cell>
          <cell r="CG358">
            <v>2</v>
          </cell>
          <cell r="CH358">
            <v>436414</v>
          </cell>
          <cell r="CI358">
            <v>35</v>
          </cell>
          <cell r="CJ358">
            <v>107475</v>
          </cell>
          <cell r="CK358">
            <v>77</v>
          </cell>
          <cell r="CL358">
            <v>543889</v>
          </cell>
          <cell r="CM358">
            <v>38</v>
          </cell>
          <cell r="CN358">
            <v>0</v>
          </cell>
          <cell r="CO358">
            <v>19</v>
          </cell>
          <cell r="CP358">
            <v>0</v>
          </cell>
          <cell r="CQ358">
            <v>185</v>
          </cell>
          <cell r="CR358">
            <v>4237640</v>
          </cell>
          <cell r="CS358">
            <v>94</v>
          </cell>
          <cell r="CT358">
            <v>1096.2</v>
          </cell>
          <cell r="CU358">
            <v>101</v>
          </cell>
          <cell r="CV358">
            <v>5784</v>
          </cell>
          <cell r="CW358">
            <v>151</v>
          </cell>
          <cell r="CX358">
            <v>6340421</v>
          </cell>
          <cell r="CY358">
            <v>101</v>
          </cell>
          <cell r="CZ358">
            <v>1129</v>
          </cell>
          <cell r="DA358">
            <v>100</v>
          </cell>
          <cell r="DB358">
            <v>5899</v>
          </cell>
          <cell r="DC358">
            <v>151</v>
          </cell>
          <cell r="DD358">
            <v>6659971</v>
          </cell>
          <cell r="DE358">
            <v>101</v>
          </cell>
          <cell r="DF358">
            <v>319550</v>
          </cell>
          <cell r="DG358">
            <v>39</v>
          </cell>
          <cell r="DH358">
            <v>0</v>
          </cell>
          <cell r="DI358">
            <v>223</v>
          </cell>
          <cell r="DJ358" t="str">
            <v>No Guar</v>
          </cell>
          <cell r="DK358">
            <v>928.5</v>
          </cell>
          <cell r="DL358">
            <v>976.8</v>
          </cell>
          <cell r="DM358">
            <v>1020.5</v>
          </cell>
          <cell r="DN358">
            <v>1061.0999999999999</v>
          </cell>
          <cell r="DO358">
            <v>1086.7</v>
          </cell>
          <cell r="DP358">
            <v>1131.2</v>
          </cell>
          <cell r="DQ358">
            <v>1125.2</v>
          </cell>
          <cell r="DR358">
            <v>101</v>
          </cell>
          <cell r="DS358">
            <v>1122</v>
          </cell>
          <cell r="DT358">
            <v>100</v>
          </cell>
          <cell r="DU358">
            <v>1136.2</v>
          </cell>
          <cell r="DV358">
            <v>98</v>
          </cell>
          <cell r="DW358">
            <v>1136.9000000000001</v>
          </cell>
          <cell r="DX358">
            <v>98</v>
          </cell>
          <cell r="DY358">
            <v>1150.3</v>
          </cell>
          <cell r="DZ358">
            <v>98</v>
          </cell>
          <cell r="EA358">
            <v>1149.8</v>
          </cell>
          <cell r="EB358">
            <v>98</v>
          </cell>
          <cell r="EC358">
            <v>1068.4000000000001</v>
          </cell>
          <cell r="ED358">
            <v>105</v>
          </cell>
          <cell r="EE358">
            <v>1096.2</v>
          </cell>
          <cell r="EF358">
            <v>101</v>
          </cell>
          <cell r="EG358">
            <v>1129</v>
          </cell>
          <cell r="EH358">
            <v>100</v>
          </cell>
          <cell r="EI358">
            <v>3753.4455270150575</v>
          </cell>
          <cell r="EJ358">
            <v>257</v>
          </cell>
          <cell r="EK358">
            <v>3022.6598759964572</v>
          </cell>
          <cell r="EL358">
            <v>253</v>
          </cell>
          <cell r="EM358">
            <v>456649</v>
          </cell>
          <cell r="EN358">
            <v>491.81367797522887</v>
          </cell>
          <cell r="EO358">
            <v>619211</v>
          </cell>
          <cell r="EP358">
            <v>633.91789516789515</v>
          </cell>
          <cell r="EQ358">
            <v>701101</v>
          </cell>
          <cell r="ER358">
            <v>687.01714845663889</v>
          </cell>
          <cell r="ES358">
            <v>1042494</v>
          </cell>
          <cell r="ET358">
            <v>982.4653661294883</v>
          </cell>
          <cell r="EU358">
            <v>1079349</v>
          </cell>
          <cell r="EV358">
            <v>993.23548357412346</v>
          </cell>
          <cell r="EW358">
            <v>1129581</v>
          </cell>
          <cell r="EX358">
            <v>998.56877652050912</v>
          </cell>
          <cell r="EY358">
            <v>1249475</v>
          </cell>
          <cell r="EZ358">
            <v>1110.4470316388197</v>
          </cell>
          <cell r="FA358">
            <v>1159468</v>
          </cell>
          <cell r="FB358">
            <v>1030.4550302168502</v>
          </cell>
          <cell r="FC358">
            <v>901806</v>
          </cell>
          <cell r="FD358">
            <v>803.74866310160428</v>
          </cell>
          <cell r="FE358">
            <v>654010</v>
          </cell>
          <cell r="FF358">
            <v>575.61168808308389</v>
          </cell>
          <cell r="FG358">
            <v>950021</v>
          </cell>
          <cell r="FH358">
            <v>835.62406544111172</v>
          </cell>
          <cell r="FI358">
            <v>621254</v>
          </cell>
          <cell r="FJ358">
            <v>540.07997913587758</v>
          </cell>
          <cell r="FK358">
            <v>629006</v>
          </cell>
          <cell r="FL358">
            <v>573.80587484035755</v>
          </cell>
          <cell r="FM358">
            <v>987529</v>
          </cell>
          <cell r="FN358">
            <v>874.69353410097426</v>
          </cell>
          <cell r="FO358">
            <v>8.8025278239714191E-2</v>
          </cell>
          <cell r="FP358">
            <v>0.11148951815489566</v>
          </cell>
          <cell r="FQ358">
            <v>0.1132793925350748</v>
          </cell>
          <cell r="FR358">
            <v>0.14917647671610101</v>
          </cell>
          <cell r="FS358">
            <v>0.14302120534649498</v>
          </cell>
          <cell r="FT358">
            <v>0.14215192642003932</v>
          </cell>
          <cell r="FU358">
            <v>0.14465581299930119</v>
          </cell>
          <cell r="FV358">
            <v>0.14961987502298557</v>
          </cell>
          <cell r="FW358">
            <v>0.11273792569597517</v>
          </cell>
          <cell r="FX358">
            <v>7.7981758032505025E-2</v>
          </cell>
          <cell r="FY358">
            <v>0.10702381790581549</v>
          </cell>
          <cell r="FZ358">
            <v>6.6517074432266246E-2</v>
          </cell>
          <cell r="GA358">
            <v>6.5940994171039449E-2</v>
          </cell>
          <cell r="GB358">
            <v>0.10083482586020939</v>
          </cell>
          <cell r="GC358">
            <v>4731054</v>
          </cell>
          <cell r="GD358">
            <v>4934773</v>
          </cell>
          <cell r="GE358">
            <v>5488030</v>
          </cell>
          <cell r="GF358">
            <v>5945833</v>
          </cell>
          <cell r="GG358">
            <v>6467427</v>
          </cell>
          <cell r="GH358">
            <v>6816713</v>
          </cell>
          <cell r="GI358">
            <v>7388097</v>
          </cell>
          <cell r="GJ358">
            <v>7749425</v>
          </cell>
          <cell r="GK358">
            <v>7999136</v>
          </cell>
          <cell r="GL358">
            <v>8386705</v>
          </cell>
          <cell r="GM358">
            <v>8876725</v>
          </cell>
          <cell r="GN358">
            <v>9339767.3499999996</v>
          </cell>
          <cell r="GO358">
            <v>9531170</v>
          </cell>
          <cell r="GP358">
            <v>9793531.0699999984</v>
          </cell>
          <cell r="GQ358">
            <v>0.173963012081289</v>
          </cell>
          <cell r="GR358">
            <v>0.15027673078744835</v>
          </cell>
          <cell r="GS358">
            <v>0.1627633315810377</v>
          </cell>
          <cell r="GT358">
            <v>0.12285591645977344</v>
          </cell>
          <cell r="GU358">
            <v>6.4881502114253559E-2</v>
          </cell>
          <cell r="GV358">
            <v>3.9124151173581659E-2</v>
          </cell>
          <cell r="GW358">
            <v>5.9078585377564677E-2</v>
          </cell>
          <cell r="GX358">
            <v>0.11137555528487483</v>
          </cell>
          <cell r="GY358">
            <v>0.14892269129585595</v>
          </cell>
          <cell r="GZ358">
            <v>12.59468438538206</v>
          </cell>
          <cell r="HA358">
            <v>12.74585635359116</v>
          </cell>
          <cell r="HB358">
            <v>12.457608695652173</v>
          </cell>
          <cell r="HC358">
            <v>12.740821917808217</v>
          </cell>
          <cell r="HD358">
            <v>12.444919786096255</v>
          </cell>
          <cell r="HE358">
            <v>12.022950819672131</v>
          </cell>
          <cell r="HF358">
            <v>12.042553191489361</v>
          </cell>
          <cell r="HG358">
            <v>12.456818181818182</v>
          </cell>
          <cell r="HH358">
            <v>7029</v>
          </cell>
          <cell r="HI358" t="str">
            <v>Y</v>
          </cell>
        </row>
        <row r="359">
          <cell r="A359">
            <v>354</v>
          </cell>
          <cell r="B359">
            <v>7038</v>
          </cell>
          <cell r="C359" t="str">
            <v>Wilton</v>
          </cell>
          <cell r="D359">
            <v>13.699703210134251</v>
          </cell>
          <cell r="E359">
            <v>74</v>
          </cell>
          <cell r="F359">
            <v>5.4</v>
          </cell>
          <cell r="G359">
            <v>1</v>
          </cell>
          <cell r="H359">
            <v>6.2280621857241281</v>
          </cell>
          <cell r="I359">
            <v>16</v>
          </cell>
          <cell r="J359">
            <v>0.12636075051122111</v>
          </cell>
          <cell r="K359">
            <v>255</v>
          </cell>
          <cell r="L359">
            <v>1.945281577351796</v>
          </cell>
          <cell r="M359">
            <v>142</v>
          </cell>
          <cell r="N359">
            <v>0</v>
          </cell>
          <cell r="O359">
            <v>6</v>
          </cell>
          <cell r="P359">
            <v>6.8425978367238738E-2</v>
          </cell>
          <cell r="Q359">
            <v>294</v>
          </cell>
          <cell r="R359">
            <v>0</v>
          </cell>
          <cell r="S359">
            <v>8</v>
          </cell>
          <cell r="T359">
            <v>13.76812918850149</v>
          </cell>
          <cell r="U359">
            <v>113</v>
          </cell>
          <cell r="V359">
            <v>0.63583000000000001</v>
          </cell>
          <cell r="W359">
            <v>255</v>
          </cell>
          <cell r="X359">
            <v>0</v>
          </cell>
          <cell r="Y359">
            <v>1</v>
          </cell>
          <cell r="Z359">
            <v>0</v>
          </cell>
          <cell r="AA359">
            <v>249</v>
          </cell>
          <cell r="AB359">
            <v>0.33</v>
          </cell>
          <cell r="AC359">
            <v>1</v>
          </cell>
          <cell r="AD359">
            <v>0.33</v>
          </cell>
          <cell r="AE359">
            <v>244</v>
          </cell>
          <cell r="AF359">
            <v>0</v>
          </cell>
          <cell r="AG359">
            <v>19</v>
          </cell>
          <cell r="AH359">
            <v>0</v>
          </cell>
          <cell r="AI359">
            <v>184</v>
          </cell>
          <cell r="AJ359">
            <v>0.96582999999999997</v>
          </cell>
          <cell r="AK359">
            <v>334</v>
          </cell>
          <cell r="AL359">
            <v>14.73396</v>
          </cell>
          <cell r="AM359">
            <v>191</v>
          </cell>
          <cell r="AN359">
            <v>2784573</v>
          </cell>
          <cell r="AO359">
            <v>174</v>
          </cell>
          <cell r="AP359">
            <v>188729490</v>
          </cell>
          <cell r="AQ359">
            <v>176</v>
          </cell>
          <cell r="AR359">
            <v>0.09</v>
          </cell>
          <cell r="AS359">
            <v>7.8205408572951191E-2</v>
          </cell>
          <cell r="AT359">
            <v>0</v>
          </cell>
          <cell r="AU359">
            <v>0.09</v>
          </cell>
          <cell r="AV359">
            <v>340066</v>
          </cell>
          <cell r="AW359">
            <v>57</v>
          </cell>
          <cell r="AX359">
            <v>0</v>
          </cell>
          <cell r="AY359">
            <v>89</v>
          </cell>
          <cell r="AZ359">
            <v>0</v>
          </cell>
          <cell r="BA359">
            <v>2012</v>
          </cell>
          <cell r="BB359">
            <v>11639417</v>
          </cell>
          <cell r="BC359">
            <v>117</v>
          </cell>
          <cell r="BD359">
            <v>200368907</v>
          </cell>
          <cell r="BE359">
            <v>173</v>
          </cell>
          <cell r="BF359">
            <v>842</v>
          </cell>
          <cell r="BG359">
            <v>131</v>
          </cell>
          <cell r="BH359">
            <v>224144.28741092636</v>
          </cell>
          <cell r="BI359">
            <v>274</v>
          </cell>
          <cell r="BJ359">
            <v>13823.535629453681</v>
          </cell>
          <cell r="BK359">
            <v>113</v>
          </cell>
          <cell r="BL359">
            <v>237967.82304038006</v>
          </cell>
          <cell r="BM359">
            <v>267</v>
          </cell>
          <cell r="BN359">
            <v>5.8089936079753129E-2</v>
          </cell>
          <cell r="BO359">
            <v>89</v>
          </cell>
          <cell r="BP359">
            <v>1019139</v>
          </cell>
          <cell r="BQ359">
            <v>179</v>
          </cell>
          <cell r="BR359">
            <v>1175419</v>
          </cell>
          <cell r="BS359">
            <v>112</v>
          </cell>
          <cell r="BT359">
            <v>23848</v>
          </cell>
          <cell r="BU359">
            <v>256</v>
          </cell>
          <cell r="BV359">
            <v>367132</v>
          </cell>
          <cell r="BW359">
            <v>154</v>
          </cell>
          <cell r="BX359">
            <v>0</v>
          </cell>
          <cell r="BY359">
            <v>6</v>
          </cell>
          <cell r="BZ359">
            <v>2585538</v>
          </cell>
          <cell r="CA359">
            <v>147</v>
          </cell>
          <cell r="CB359">
            <v>12914</v>
          </cell>
          <cell r="CC359">
            <v>283</v>
          </cell>
          <cell r="CD359">
            <v>120000</v>
          </cell>
          <cell r="CE359">
            <v>228</v>
          </cell>
          <cell r="CF359">
            <v>0</v>
          </cell>
          <cell r="CG359">
            <v>2</v>
          </cell>
          <cell r="CH359">
            <v>0</v>
          </cell>
          <cell r="CI359">
            <v>249</v>
          </cell>
          <cell r="CJ359">
            <v>66121</v>
          </cell>
          <cell r="CK359">
            <v>162</v>
          </cell>
          <cell r="CL359">
            <v>66121</v>
          </cell>
          <cell r="CM359">
            <v>269</v>
          </cell>
          <cell r="CN359">
            <v>0</v>
          </cell>
          <cell r="CO359">
            <v>19</v>
          </cell>
          <cell r="CP359">
            <v>0</v>
          </cell>
          <cell r="CQ359">
            <v>185</v>
          </cell>
          <cell r="CR359">
            <v>2784573</v>
          </cell>
          <cell r="CS359">
            <v>174</v>
          </cell>
          <cell r="CT359">
            <v>842</v>
          </cell>
          <cell r="CU359">
            <v>131</v>
          </cell>
          <cell r="CV359">
            <v>5768</v>
          </cell>
          <cell r="CW359">
            <v>184</v>
          </cell>
          <cell r="CX359">
            <v>4968495</v>
          </cell>
          <cell r="CY359">
            <v>131</v>
          </cell>
          <cell r="CZ359">
            <v>800.6</v>
          </cell>
          <cell r="DA359">
            <v>133</v>
          </cell>
          <cell r="DB359">
            <v>5883</v>
          </cell>
          <cell r="DC359">
            <v>185</v>
          </cell>
          <cell r="DD359">
            <v>4905223</v>
          </cell>
          <cell r="DE359">
            <v>132</v>
          </cell>
          <cell r="DF359">
            <v>-63272</v>
          </cell>
          <cell r="DG359">
            <v>328</v>
          </cell>
          <cell r="DH359">
            <v>195293</v>
          </cell>
          <cell r="DI359">
            <v>22</v>
          </cell>
          <cell r="DJ359" t="str">
            <v>101</v>
          </cell>
          <cell r="DK359">
            <v>939.2</v>
          </cell>
          <cell r="DL359">
            <v>955.8</v>
          </cell>
          <cell r="DM359">
            <v>938.1</v>
          </cell>
          <cell r="DN359">
            <v>1004.8</v>
          </cell>
          <cell r="DO359">
            <v>950</v>
          </cell>
          <cell r="DP359">
            <v>920.7</v>
          </cell>
          <cell r="DQ359">
            <v>921.6</v>
          </cell>
          <cell r="DR359">
            <v>129</v>
          </cell>
          <cell r="DS359">
            <v>896.2</v>
          </cell>
          <cell r="DT359">
            <v>131</v>
          </cell>
          <cell r="DU359">
            <v>931.3</v>
          </cell>
          <cell r="DV359">
            <v>125</v>
          </cell>
          <cell r="DW359">
            <v>904</v>
          </cell>
          <cell r="DX359">
            <v>126</v>
          </cell>
          <cell r="DY359">
            <v>899</v>
          </cell>
          <cell r="DZ359">
            <v>128</v>
          </cell>
          <cell r="EA359">
            <v>880.4</v>
          </cell>
          <cell r="EB359">
            <v>130</v>
          </cell>
          <cell r="EC359">
            <v>887</v>
          </cell>
          <cell r="ED359">
            <v>124</v>
          </cell>
          <cell r="EE359">
            <v>842</v>
          </cell>
          <cell r="EF359">
            <v>131</v>
          </cell>
          <cell r="EG359">
            <v>800.6</v>
          </cell>
          <cell r="EH359">
            <v>133</v>
          </cell>
          <cell r="EI359">
            <v>3478.1076692480638</v>
          </cell>
          <cell r="EJ359">
            <v>298</v>
          </cell>
          <cell r="EK359">
            <v>3229.5003747189608</v>
          </cell>
          <cell r="EL359">
            <v>218</v>
          </cell>
          <cell r="EM359">
            <v>304516</v>
          </cell>
          <cell r="EN359">
            <v>324.22913117546847</v>
          </cell>
          <cell r="EO359">
            <v>293846</v>
          </cell>
          <cell r="EP359">
            <v>307.43460975099396</v>
          </cell>
          <cell r="EQ359">
            <v>254259</v>
          </cell>
          <cell r="ER359">
            <v>271.03613687240164</v>
          </cell>
          <cell r="ES359">
            <v>416713</v>
          </cell>
          <cell r="ET359">
            <v>414.72233280254778</v>
          </cell>
          <cell r="EU359">
            <v>453743</v>
          </cell>
          <cell r="EV359">
            <v>477.62421052631578</v>
          </cell>
          <cell r="EW359">
            <v>708580</v>
          </cell>
          <cell r="EX359">
            <v>769.61007928749859</v>
          </cell>
          <cell r="EY359">
            <v>1068683</v>
          </cell>
          <cell r="EZ359">
            <v>1159.5952690972222</v>
          </cell>
          <cell r="FA359">
            <v>1233266</v>
          </cell>
          <cell r="FB359">
            <v>1338.1792534722222</v>
          </cell>
          <cell r="FC359">
            <v>939942</v>
          </cell>
          <cell r="FD359">
            <v>1048.8083017183665</v>
          </cell>
          <cell r="FE359">
            <v>780400</v>
          </cell>
          <cell r="FF359">
            <v>837.96843122516918</v>
          </cell>
          <cell r="FG359">
            <v>1377502</v>
          </cell>
          <cell r="FH359">
            <v>1523.7853982300885</v>
          </cell>
          <cell r="FI359">
            <v>1509095</v>
          </cell>
          <cell r="FJ359">
            <v>1678.6373748609567</v>
          </cell>
          <cell r="FK359">
            <v>1513225</v>
          </cell>
          <cell r="FL359">
            <v>1797.1793349168647</v>
          </cell>
          <cell r="FM359">
            <v>1385588</v>
          </cell>
          <cell r="FN359">
            <v>1730.6869847614289</v>
          </cell>
          <cell r="FO359">
            <v>5.8602252863998533E-2</v>
          </cell>
          <cell r="FP359">
            <v>5.5281584350197852E-2</v>
          </cell>
          <cell r="FQ359">
            <v>4.4735806803050476E-2</v>
          </cell>
          <cell r="FR359">
            <v>7.0761898648756497E-2</v>
          </cell>
          <cell r="FS359">
            <v>6.8772624268933838E-2</v>
          </cell>
          <cell r="FT359">
            <v>0.10799812224891175</v>
          </cell>
          <cell r="FU359">
            <v>0.15252947910646875</v>
          </cell>
          <cell r="FV359">
            <v>0.19758900482122133</v>
          </cell>
          <cell r="FW359">
            <v>0.13678246259132612</v>
          </cell>
          <cell r="FX359">
            <v>0.11133091659839255</v>
          </cell>
          <cell r="FY359">
            <v>0.1979836881799526</v>
          </cell>
          <cell r="FZ359">
            <v>0.21094858427065943</v>
          </cell>
          <cell r="GA359">
            <v>0.20250493340010228</v>
          </cell>
          <cell r="GB359">
            <v>0.17381489410999823</v>
          </cell>
          <cell r="GC359">
            <v>4891803</v>
          </cell>
          <cell r="GD359">
            <v>5021595</v>
          </cell>
          <cell r="GE359">
            <v>5429309</v>
          </cell>
          <cell r="GF359">
            <v>5472233</v>
          </cell>
          <cell r="GG359">
            <v>6143984</v>
          </cell>
          <cell r="GH359">
            <v>5852460</v>
          </cell>
          <cell r="GI359">
            <v>5937720</v>
          </cell>
          <cell r="GJ359">
            <v>6241572</v>
          </cell>
          <cell r="GK359">
            <v>6871802</v>
          </cell>
          <cell r="GL359">
            <v>7009733</v>
          </cell>
          <cell r="GM359">
            <v>6957654</v>
          </cell>
          <cell r="GN359">
            <v>7153852.2300000004</v>
          </cell>
          <cell r="GO359">
            <v>7468404</v>
          </cell>
          <cell r="GP359">
            <v>7971629.8600000003</v>
          </cell>
          <cell r="GQ359">
            <v>0.13154179524773996</v>
          </cell>
          <cell r="GR359">
            <v>0.16967768569079353</v>
          </cell>
          <cell r="GS359">
            <v>0.20013756507546379</v>
          </cell>
          <cell r="GT359">
            <v>9.8837270370499233E-2</v>
          </cell>
          <cell r="GU359">
            <v>0.11893094104004452</v>
          </cell>
          <cell r="GV359">
            <v>0.13454697169270965</v>
          </cell>
          <cell r="GW359">
            <v>0.14823450563009108</v>
          </cell>
          <cell r="GX359">
            <v>0.1826423890540308</v>
          </cell>
          <cell r="GY359">
            <v>0.1880844686942183</v>
          </cell>
          <cell r="GZ359">
            <v>12.832653061224491</v>
          </cell>
          <cell r="HA359">
            <v>13.295200892857142</v>
          </cell>
          <cell r="HB359">
            <v>12.983561643835616</v>
          </cell>
          <cell r="HC359">
            <v>13.331920903954803</v>
          </cell>
          <cell r="HD359">
            <v>13.398550724637682</v>
          </cell>
          <cell r="HE359">
            <v>13.602962962962964</v>
          </cell>
          <cell r="HF359">
            <v>12.963909774436091</v>
          </cell>
          <cell r="HG359">
            <v>13.580645161290322</v>
          </cell>
          <cell r="HH359">
            <v>7038</v>
          </cell>
          <cell r="HI359" t="str">
            <v>Y</v>
          </cell>
        </row>
        <row r="360">
          <cell r="A360">
            <v>355</v>
          </cell>
          <cell r="B360">
            <v>7047</v>
          </cell>
          <cell r="C360" t="str">
            <v>Winfield-Mt Union</v>
          </cell>
          <cell r="D360">
            <v>10.450701976948455</v>
          </cell>
          <cell r="E360">
            <v>291</v>
          </cell>
          <cell r="F360">
            <v>5.4</v>
          </cell>
          <cell r="G360">
            <v>1</v>
          </cell>
          <cell r="H360">
            <v>5.0507006209997094</v>
          </cell>
          <cell r="I360">
            <v>107</v>
          </cell>
          <cell r="J360">
            <v>0</v>
          </cell>
          <cell r="K360">
            <v>272</v>
          </cell>
          <cell r="L360">
            <v>0</v>
          </cell>
          <cell r="M360">
            <v>310</v>
          </cell>
          <cell r="N360">
            <v>0</v>
          </cell>
          <cell r="O360">
            <v>6</v>
          </cell>
          <cell r="P360">
            <v>0.74740966887344518</v>
          </cell>
          <cell r="Q360">
            <v>93</v>
          </cell>
          <cell r="R360">
            <v>0</v>
          </cell>
          <cell r="S360">
            <v>8</v>
          </cell>
          <cell r="T360">
            <v>11.1981116458219</v>
          </cell>
          <cell r="U360">
            <v>284</v>
          </cell>
          <cell r="V360">
            <v>0.99263999999999997</v>
          </cell>
          <cell r="W360">
            <v>130</v>
          </cell>
          <cell r="X360">
            <v>0</v>
          </cell>
          <cell r="Y360">
            <v>1</v>
          </cell>
          <cell r="Z360">
            <v>1.34</v>
          </cell>
          <cell r="AA360">
            <v>2</v>
          </cell>
          <cell r="AB360">
            <v>0.33</v>
          </cell>
          <cell r="AC360">
            <v>1</v>
          </cell>
          <cell r="AD360">
            <v>1.6700000000000002</v>
          </cell>
          <cell r="AE360">
            <v>2</v>
          </cell>
          <cell r="AF360">
            <v>0</v>
          </cell>
          <cell r="AG360">
            <v>19</v>
          </cell>
          <cell r="AH360">
            <v>1.4541900000000001</v>
          </cell>
          <cell r="AI360">
            <v>93</v>
          </cell>
          <cell r="AJ360">
            <v>4.1168300000000002</v>
          </cell>
          <cell r="AK360">
            <v>45</v>
          </cell>
          <cell r="AL360">
            <v>15.31494</v>
          </cell>
          <cell r="AM360">
            <v>158</v>
          </cell>
          <cell r="AN360">
            <v>1550459</v>
          </cell>
          <cell r="AO360">
            <v>297</v>
          </cell>
          <cell r="AP360">
            <v>100741271</v>
          </cell>
          <cell r="AQ360">
            <v>299</v>
          </cell>
          <cell r="AR360">
            <v>7.0000000000000007E-2</v>
          </cell>
          <cell r="AS360">
            <v>7.8748564735222001E-2</v>
          </cell>
          <cell r="AT360">
            <v>0</v>
          </cell>
          <cell r="AU360">
            <v>7.0000000000000007E-2</v>
          </cell>
          <cell r="AV360">
            <v>95448</v>
          </cell>
          <cell r="AW360">
            <v>239</v>
          </cell>
          <cell r="AX360">
            <v>0</v>
          </cell>
          <cell r="AY360">
            <v>89</v>
          </cell>
          <cell r="AZ360">
            <v>2020</v>
          </cell>
          <cell r="BA360">
            <v>2012</v>
          </cell>
          <cell r="BB360">
            <v>2436314</v>
          </cell>
          <cell r="BC360">
            <v>207</v>
          </cell>
          <cell r="BD360">
            <v>103177585</v>
          </cell>
          <cell r="BE360">
            <v>301</v>
          </cell>
          <cell r="BF360">
            <v>388.5</v>
          </cell>
          <cell r="BG360">
            <v>276</v>
          </cell>
          <cell r="BH360">
            <v>259308.29086229086</v>
          </cell>
          <cell r="BI360">
            <v>212</v>
          </cell>
          <cell r="BJ360">
            <v>6271.0785070785068</v>
          </cell>
          <cell r="BK360">
            <v>179</v>
          </cell>
          <cell r="BL360">
            <v>265579.36936936935</v>
          </cell>
          <cell r="BM360">
            <v>225</v>
          </cell>
          <cell r="BN360">
            <v>2.3612822494343128E-2</v>
          </cell>
          <cell r="BO360">
            <v>180</v>
          </cell>
          <cell r="BP360">
            <v>544003</v>
          </cell>
          <cell r="BQ360">
            <v>299</v>
          </cell>
          <cell r="BR360">
            <v>508814</v>
          </cell>
          <cell r="BS360">
            <v>276</v>
          </cell>
          <cell r="BT360">
            <v>0</v>
          </cell>
          <cell r="BU360">
            <v>272</v>
          </cell>
          <cell r="BV360">
            <v>0</v>
          </cell>
          <cell r="BW360">
            <v>310</v>
          </cell>
          <cell r="BX360">
            <v>0</v>
          </cell>
          <cell r="BY360">
            <v>6</v>
          </cell>
          <cell r="BZ360">
            <v>1052817</v>
          </cell>
          <cell r="CA360">
            <v>317</v>
          </cell>
          <cell r="CB360">
            <v>75295</v>
          </cell>
          <cell r="CC360">
            <v>150</v>
          </cell>
          <cell r="CD360">
            <v>100000</v>
          </cell>
          <cell r="CE360">
            <v>248</v>
          </cell>
          <cell r="CF360">
            <v>0</v>
          </cell>
          <cell r="CG360">
            <v>2</v>
          </cell>
          <cell r="CH360">
            <v>138258</v>
          </cell>
          <cell r="CI360">
            <v>112</v>
          </cell>
          <cell r="CJ360">
            <v>34049</v>
          </cell>
          <cell r="CK360">
            <v>280</v>
          </cell>
          <cell r="CL360">
            <v>172307</v>
          </cell>
          <cell r="CM360">
            <v>141</v>
          </cell>
          <cell r="CN360">
            <v>0</v>
          </cell>
          <cell r="CO360">
            <v>19</v>
          </cell>
          <cell r="CP360">
            <v>150040</v>
          </cell>
          <cell r="CQ360">
            <v>145</v>
          </cell>
          <cell r="CR360">
            <v>1550459</v>
          </cell>
          <cell r="CS360">
            <v>297</v>
          </cell>
          <cell r="CT360">
            <v>388.5</v>
          </cell>
          <cell r="CU360">
            <v>276</v>
          </cell>
          <cell r="CV360">
            <v>5798</v>
          </cell>
          <cell r="CW360">
            <v>128</v>
          </cell>
          <cell r="CX360">
            <v>2252523</v>
          </cell>
          <cell r="CY360">
            <v>276</v>
          </cell>
          <cell r="CZ360">
            <v>380.3</v>
          </cell>
          <cell r="DA360">
            <v>277</v>
          </cell>
          <cell r="DB360">
            <v>5913</v>
          </cell>
          <cell r="DC360">
            <v>128</v>
          </cell>
          <cell r="DD360">
            <v>2275048</v>
          </cell>
          <cell r="DE360">
            <v>278</v>
          </cell>
          <cell r="DF360">
            <v>22525</v>
          </cell>
          <cell r="DG360">
            <v>240</v>
          </cell>
          <cell r="DH360">
            <v>26334</v>
          </cell>
          <cell r="DI360">
            <v>186</v>
          </cell>
          <cell r="DJ360" t="str">
            <v>101</v>
          </cell>
          <cell r="DK360">
            <v>445</v>
          </cell>
          <cell r="DL360">
            <v>457.8</v>
          </cell>
          <cell r="DM360">
            <v>431.2</v>
          </cell>
          <cell r="DN360">
            <v>432.1</v>
          </cell>
          <cell r="DO360">
            <v>432.7</v>
          </cell>
          <cell r="DP360">
            <v>424.6</v>
          </cell>
          <cell r="DQ360">
            <v>419.9</v>
          </cell>
          <cell r="DR360">
            <v>286</v>
          </cell>
          <cell r="DS360">
            <v>391.8</v>
          </cell>
          <cell r="DT360">
            <v>292</v>
          </cell>
          <cell r="DU360">
            <v>362.4</v>
          </cell>
          <cell r="DV360">
            <v>297</v>
          </cell>
          <cell r="DW360">
            <v>366.9</v>
          </cell>
          <cell r="DX360">
            <v>292</v>
          </cell>
          <cell r="DY360">
            <v>380.3</v>
          </cell>
          <cell r="DZ360">
            <v>285</v>
          </cell>
          <cell r="EA360">
            <v>382.6</v>
          </cell>
          <cell r="EB360">
            <v>286</v>
          </cell>
          <cell r="EC360">
            <v>382.5</v>
          </cell>
          <cell r="ED360">
            <v>282</v>
          </cell>
          <cell r="EE360">
            <v>388.5</v>
          </cell>
          <cell r="EF360">
            <v>276</v>
          </cell>
          <cell r="EG360">
            <v>380.3</v>
          </cell>
          <cell r="EH360">
            <v>277</v>
          </cell>
          <cell r="EI360">
            <v>4076.9366289771233</v>
          </cell>
          <cell r="EJ360">
            <v>212</v>
          </cell>
          <cell r="EK360">
            <v>2768.385485143308</v>
          </cell>
          <cell r="EL360">
            <v>297</v>
          </cell>
          <cell r="EM360">
            <v>71771</v>
          </cell>
          <cell r="EN360">
            <v>161.28314606741574</v>
          </cell>
          <cell r="EO360">
            <v>81770</v>
          </cell>
          <cell r="EP360">
            <v>178.61511577107908</v>
          </cell>
          <cell r="EQ360">
            <v>239739</v>
          </cell>
          <cell r="ER360">
            <v>555.98098330241191</v>
          </cell>
          <cell r="ES360">
            <v>446133</v>
          </cell>
          <cell r="ET360">
            <v>1032.4762786392039</v>
          </cell>
          <cell r="EU360">
            <v>616805</v>
          </cell>
          <cell r="EV360">
            <v>1425.4795470302749</v>
          </cell>
          <cell r="EW360">
            <v>954155</v>
          </cell>
          <cell r="EX360">
            <v>2247.1855864342911</v>
          </cell>
          <cell r="EY360">
            <v>1079324</v>
          </cell>
          <cell r="EZ360">
            <v>2570.4310550130986</v>
          </cell>
          <cell r="FA360">
            <v>1049038</v>
          </cell>
          <cell r="FB360">
            <v>2498.3043581805191</v>
          </cell>
          <cell r="FC360">
            <v>916981</v>
          </cell>
          <cell r="FD360">
            <v>2340.4313425216947</v>
          </cell>
          <cell r="FE360">
            <v>866697</v>
          </cell>
          <cell r="FF360">
            <v>2391.5480132450334</v>
          </cell>
          <cell r="FG360">
            <v>952166</v>
          </cell>
          <cell r="FH360">
            <v>2595.1648950667759</v>
          </cell>
          <cell r="FI360">
            <v>925942</v>
          </cell>
          <cell r="FJ360">
            <v>2434.7672889823821</v>
          </cell>
          <cell r="FK360">
            <v>1085738</v>
          </cell>
          <cell r="FL360">
            <v>2794.6924066924066</v>
          </cell>
          <cell r="FM360">
            <v>1206439</v>
          </cell>
          <cell r="FN360">
            <v>3172.3349986852486</v>
          </cell>
          <cell r="FO360">
            <v>2.2061221572789183E-2</v>
          </cell>
          <cell r="FP360">
            <v>2.5947576819360822E-2</v>
          </cell>
          <cell r="FQ360">
            <v>7.3178102153686864E-2</v>
          </cell>
          <cell r="FR360">
            <v>0.13365494828256658</v>
          </cell>
          <cell r="FS360">
            <v>0.16799781887868356</v>
          </cell>
          <cell r="FT360">
            <v>0.23500729537243836</v>
          </cell>
          <cell r="FU360">
            <v>0.24546592914054494</v>
          </cell>
          <cell r="FV360">
            <v>0.30336614330913914</v>
          </cell>
          <cell r="FW360">
            <v>0.26917002916020144</v>
          </cell>
          <cell r="FX360">
            <v>0.25814682877720124</v>
          </cell>
          <cell r="FY360">
            <v>0.26484309113686888</v>
          </cell>
          <cell r="FZ360">
            <v>0.26643121496008643</v>
          </cell>
          <cell r="GA360">
            <v>0.29811799864578936</v>
          </cell>
          <cell r="GB360">
            <v>0.33630885499741398</v>
          </cell>
          <cell r="GC360">
            <v>3181494</v>
          </cell>
          <cell r="GD360">
            <v>3069584</v>
          </cell>
          <cell r="GE360">
            <v>3036364</v>
          </cell>
          <cell r="GF360">
            <v>2891813</v>
          </cell>
          <cell r="GG360">
            <v>3054701</v>
          </cell>
          <cell r="GH360">
            <v>3105953</v>
          </cell>
          <cell r="GI360">
            <v>3317718</v>
          </cell>
          <cell r="GJ360">
            <v>3457993</v>
          </cell>
          <cell r="GK360">
            <v>3406698</v>
          </cell>
          <cell r="GL360">
            <v>3357380</v>
          </cell>
          <cell r="GM360">
            <v>3595208</v>
          </cell>
          <cell r="GN360">
            <v>3475351.04</v>
          </cell>
          <cell r="GO360">
            <v>3482178</v>
          </cell>
          <cell r="GP360">
            <v>3587294.78</v>
          </cell>
          <cell r="GQ360">
            <v>0.31130438491205198</v>
          </cell>
          <cell r="GR360">
            <v>0.31884635832004254</v>
          </cell>
          <cell r="GS360">
            <v>0.31433040013081315</v>
          </cell>
          <cell r="GT360">
            <v>0.28536333549877407</v>
          </cell>
          <cell r="GU360">
            <v>0.25000623319833398</v>
          </cell>
          <cell r="GV360">
            <v>0.12697370417297635</v>
          </cell>
          <cell r="GW360">
            <v>0.11454231197286444</v>
          </cell>
          <cell r="GX360">
            <v>0.1900933163711411</v>
          </cell>
          <cell r="GY360">
            <v>0.24513639786919192</v>
          </cell>
          <cell r="GZ360">
            <v>10.848192771084337</v>
          </cell>
          <cell r="HA360">
            <v>10.891139240506329</v>
          </cell>
          <cell r="HB360">
            <v>11.025641025641026</v>
          </cell>
          <cell r="HC360">
            <v>10.732323232323232</v>
          </cell>
          <cell r="HD360">
            <v>11.161616161616161</v>
          </cell>
          <cell r="HE360">
            <v>11.45945945945946</v>
          </cell>
          <cell r="HF360">
            <v>11.801075268817204</v>
          </cell>
          <cell r="HG360">
            <v>9.4756097560975618</v>
          </cell>
          <cell r="HH360">
            <v>7047</v>
          </cell>
          <cell r="HI360" t="str">
            <v>Y</v>
          </cell>
        </row>
        <row r="361">
          <cell r="A361">
            <v>356</v>
          </cell>
          <cell r="B361">
            <v>7056</v>
          </cell>
          <cell r="C361" t="str">
            <v>Winterset</v>
          </cell>
          <cell r="D361">
            <v>16.337832207810379</v>
          </cell>
          <cell r="E361">
            <v>5</v>
          </cell>
          <cell r="F361">
            <v>5.4</v>
          </cell>
          <cell r="G361">
            <v>1</v>
          </cell>
          <cell r="H361">
            <v>5.1690129056446183</v>
          </cell>
          <cell r="I361">
            <v>92</v>
          </cell>
          <cell r="J361">
            <v>0</v>
          </cell>
          <cell r="K361">
            <v>272</v>
          </cell>
          <cell r="L361">
            <v>5.7688186994941333</v>
          </cell>
          <cell r="M361">
            <v>1</v>
          </cell>
          <cell r="N361">
            <v>0</v>
          </cell>
          <cell r="O361">
            <v>6</v>
          </cell>
          <cell r="P361">
            <v>0.11180296289926972</v>
          </cell>
          <cell r="Q361">
            <v>263</v>
          </cell>
          <cell r="R361">
            <v>0</v>
          </cell>
          <cell r="S361">
            <v>8</v>
          </cell>
          <cell r="T361">
            <v>16.449635170709648</v>
          </cell>
          <cell r="U361">
            <v>10</v>
          </cell>
          <cell r="V361">
            <v>1.36598</v>
          </cell>
          <cell r="W361">
            <v>47</v>
          </cell>
          <cell r="X361">
            <v>0</v>
          </cell>
          <cell r="Y361">
            <v>1</v>
          </cell>
          <cell r="Z361">
            <v>0</v>
          </cell>
          <cell r="AA361">
            <v>249</v>
          </cell>
          <cell r="AB361">
            <v>0.33</v>
          </cell>
          <cell r="AC361">
            <v>1</v>
          </cell>
          <cell r="AD361">
            <v>0.33</v>
          </cell>
          <cell r="AE361">
            <v>244</v>
          </cell>
          <cell r="AF361">
            <v>0</v>
          </cell>
          <cell r="AG361">
            <v>19</v>
          </cell>
          <cell r="AH361">
            <v>2.3466499999999999</v>
          </cell>
          <cell r="AI361">
            <v>35</v>
          </cell>
          <cell r="AJ361">
            <v>4.0426299999999999</v>
          </cell>
          <cell r="AK361">
            <v>46</v>
          </cell>
          <cell r="AL361">
            <v>20.492270000000001</v>
          </cell>
          <cell r="AM361">
            <v>10</v>
          </cell>
          <cell r="AN361">
            <v>7579597</v>
          </cell>
          <cell r="AO361">
            <v>44</v>
          </cell>
          <cell r="AP361">
            <v>366036811</v>
          </cell>
          <cell r="AQ361">
            <v>64</v>
          </cell>
          <cell r="AR361">
            <v>0.04</v>
          </cell>
          <cell r="AS361">
            <v>3.6449538018382424E-2</v>
          </cell>
          <cell r="AT361">
            <v>0</v>
          </cell>
          <cell r="AU361">
            <v>0.04</v>
          </cell>
          <cell r="AV361">
            <v>308935</v>
          </cell>
          <cell r="AW361">
            <v>68</v>
          </cell>
          <cell r="AX361">
            <v>0</v>
          </cell>
          <cell r="AY361">
            <v>89</v>
          </cell>
          <cell r="AZ361">
            <v>0</v>
          </cell>
          <cell r="BA361">
            <v>2012</v>
          </cell>
          <cell r="BB361">
            <v>29392095</v>
          </cell>
          <cell r="BC361">
            <v>63</v>
          </cell>
          <cell r="BD361">
            <v>395428906</v>
          </cell>
          <cell r="BE361">
            <v>63</v>
          </cell>
          <cell r="BF361">
            <v>1739.2</v>
          </cell>
          <cell r="BG361">
            <v>55</v>
          </cell>
          <cell r="BH361">
            <v>210462.74781508738</v>
          </cell>
          <cell r="BI361">
            <v>293</v>
          </cell>
          <cell r="BJ361">
            <v>16899.778633854647</v>
          </cell>
          <cell r="BK361">
            <v>89</v>
          </cell>
          <cell r="BL361">
            <v>227362.52644894202</v>
          </cell>
          <cell r="BM361">
            <v>284</v>
          </cell>
          <cell r="BN361">
            <v>7.4329657124256876E-2</v>
          </cell>
          <cell r="BO361">
            <v>68</v>
          </cell>
          <cell r="BP361">
            <v>1976599</v>
          </cell>
          <cell r="BQ361">
            <v>65</v>
          </cell>
          <cell r="BR361">
            <v>1892049</v>
          </cell>
          <cell r="BS361">
            <v>57</v>
          </cell>
          <cell r="BT361">
            <v>0</v>
          </cell>
          <cell r="BU361">
            <v>272</v>
          </cell>
          <cell r="BV361">
            <v>2111600</v>
          </cell>
          <cell r="BW361">
            <v>17</v>
          </cell>
          <cell r="BX361">
            <v>0</v>
          </cell>
          <cell r="BY361">
            <v>6</v>
          </cell>
          <cell r="BZ361">
            <v>5980248</v>
          </cell>
          <cell r="CA361">
            <v>45</v>
          </cell>
          <cell r="CB361">
            <v>40924</v>
          </cell>
          <cell r="CC361">
            <v>200</v>
          </cell>
          <cell r="CD361">
            <v>500000</v>
          </cell>
          <cell r="CE361">
            <v>34</v>
          </cell>
          <cell r="CF361">
            <v>0</v>
          </cell>
          <cell r="CG361">
            <v>2</v>
          </cell>
          <cell r="CH361">
            <v>0</v>
          </cell>
          <cell r="CI361">
            <v>249</v>
          </cell>
          <cell r="CJ361">
            <v>130492</v>
          </cell>
          <cell r="CK361">
            <v>57</v>
          </cell>
          <cell r="CL361">
            <v>130492</v>
          </cell>
          <cell r="CM361">
            <v>180</v>
          </cell>
          <cell r="CN361">
            <v>0</v>
          </cell>
          <cell r="CO361">
            <v>19</v>
          </cell>
          <cell r="CP361">
            <v>927933</v>
          </cell>
          <cell r="CQ361">
            <v>21</v>
          </cell>
          <cell r="CR361">
            <v>7579597</v>
          </cell>
          <cell r="CS361">
            <v>44</v>
          </cell>
          <cell r="CT361">
            <v>1739.2</v>
          </cell>
          <cell r="CU361">
            <v>55</v>
          </cell>
          <cell r="CV361">
            <v>5768</v>
          </cell>
          <cell r="CW361">
            <v>184</v>
          </cell>
          <cell r="CX361">
            <v>10031706</v>
          </cell>
          <cell r="CY361">
            <v>55</v>
          </cell>
          <cell r="CZ361">
            <v>1713.2</v>
          </cell>
          <cell r="DA361">
            <v>55</v>
          </cell>
          <cell r="DB361">
            <v>5883</v>
          </cell>
          <cell r="DC361">
            <v>185</v>
          </cell>
          <cell r="DD361">
            <v>10132023</v>
          </cell>
          <cell r="DE361">
            <v>56</v>
          </cell>
          <cell r="DF361">
            <v>100317</v>
          </cell>
          <cell r="DG361">
            <v>109</v>
          </cell>
          <cell r="DH361">
            <v>53267</v>
          </cell>
          <cell r="DI361">
            <v>145</v>
          </cell>
          <cell r="DJ361" t="str">
            <v>101</v>
          </cell>
          <cell r="DK361">
            <v>1583.4</v>
          </cell>
          <cell r="DL361">
            <v>1616.9</v>
          </cell>
          <cell r="DM361">
            <v>1660.3</v>
          </cell>
          <cell r="DN361">
            <v>1719.4</v>
          </cell>
          <cell r="DO361">
            <v>1692</v>
          </cell>
          <cell r="DP361">
            <v>1610.9</v>
          </cell>
          <cell r="DQ361">
            <v>1611.6</v>
          </cell>
          <cell r="DR361">
            <v>61</v>
          </cell>
          <cell r="DS361">
            <v>1615.6</v>
          </cell>
          <cell r="DT361">
            <v>61</v>
          </cell>
          <cell r="DU361">
            <v>1629.2</v>
          </cell>
          <cell r="DV361">
            <v>60</v>
          </cell>
          <cell r="DW361">
            <v>1674.6</v>
          </cell>
          <cell r="DX361">
            <v>56</v>
          </cell>
          <cell r="DY361">
            <v>1679.8</v>
          </cell>
          <cell r="DZ361">
            <v>54</v>
          </cell>
          <cell r="EA361">
            <v>1693.9</v>
          </cell>
          <cell r="EB361">
            <v>55</v>
          </cell>
          <cell r="EC361">
            <v>1728.8</v>
          </cell>
          <cell r="ED361">
            <v>55</v>
          </cell>
          <cell r="EE361">
            <v>1739.2</v>
          </cell>
          <cell r="EF361">
            <v>55</v>
          </cell>
          <cell r="EG361">
            <v>1713.2</v>
          </cell>
          <cell r="EH361">
            <v>55</v>
          </cell>
          <cell r="EI361">
            <v>4424.2335979453655</v>
          </cell>
          <cell r="EJ361">
            <v>158</v>
          </cell>
          <cell r="EK361">
            <v>3490.6887695540509</v>
          </cell>
          <cell r="EL361">
            <v>157</v>
          </cell>
          <cell r="EM361">
            <v>1576784</v>
          </cell>
          <cell r="EN361">
            <v>995.82164961475303</v>
          </cell>
          <cell r="EO361">
            <v>1554123</v>
          </cell>
          <cell r="EP361">
            <v>961.17446966417208</v>
          </cell>
          <cell r="EQ361">
            <v>1528312</v>
          </cell>
          <cell r="ER361">
            <v>920.50352345961574</v>
          </cell>
          <cell r="ES361">
            <v>1438557</v>
          </cell>
          <cell r="ET361">
            <v>836.66220774688838</v>
          </cell>
          <cell r="EU361">
            <v>1017300</v>
          </cell>
          <cell r="EV361">
            <v>601.24113475177307</v>
          </cell>
          <cell r="EW361">
            <v>1173801</v>
          </cell>
          <cell r="EX361">
            <v>728.66161772921964</v>
          </cell>
          <cell r="EY361">
            <v>574856</v>
          </cell>
          <cell r="EZ361">
            <v>356.69893273765206</v>
          </cell>
          <cell r="FA361">
            <v>909147</v>
          </cell>
          <cell r="FB361">
            <v>564.1269545793001</v>
          </cell>
          <cell r="FC361">
            <v>1253416</v>
          </cell>
          <cell r="FD361">
            <v>775.82074770982922</v>
          </cell>
          <cell r="FE361">
            <v>1503524</v>
          </cell>
          <cell r="FF361">
            <v>922.8602995335134</v>
          </cell>
          <cell r="FG361">
            <v>2470497</v>
          </cell>
          <cell r="FH361">
            <v>1475.2758867789323</v>
          </cell>
          <cell r="FI361">
            <v>2256298</v>
          </cell>
          <cell r="FJ361">
            <v>1343.1944279080844</v>
          </cell>
          <cell r="FK361">
            <v>1724768</v>
          </cell>
          <cell r="FL361">
            <v>991.70193192272302</v>
          </cell>
          <cell r="FM361">
            <v>1066683</v>
          </cell>
          <cell r="FN361">
            <v>622.62607985057207</v>
          </cell>
          <cell r="FO361">
            <v>0.17625022062240164</v>
          </cell>
          <cell r="FP361">
            <v>0.16072438559589125</v>
          </cell>
          <cell r="FQ361">
            <v>0.1481003706211019</v>
          </cell>
          <cell r="FR361">
            <v>0.13339308043279402</v>
          </cell>
          <cell r="FS361">
            <v>8.8053350999976368E-2</v>
          </cell>
          <cell r="FT361">
            <v>0.10204768086453735</v>
          </cell>
          <cell r="FU361">
            <v>4.8261990399922627E-2</v>
          </cell>
          <cell r="FV361">
            <v>8.640783988716523E-2</v>
          </cell>
          <cell r="FW361">
            <v>0.11475929010556639</v>
          </cell>
          <cell r="FX361">
            <v>0.1291010392059902</v>
          </cell>
          <cell r="FY361">
            <v>0.19917924024939643</v>
          </cell>
          <cell r="FZ361">
            <v>0.16793867917523705</v>
          </cell>
          <cell r="GA361">
            <v>0.12091841935493369</v>
          </cell>
          <cell r="GB361">
            <v>6.7341797793707012E-2</v>
          </cell>
          <cell r="GC361">
            <v>7369497</v>
          </cell>
          <cell r="GD361">
            <v>8115368</v>
          </cell>
          <cell r="GE361">
            <v>8791122</v>
          </cell>
          <cell r="GF361">
            <v>9345788</v>
          </cell>
          <cell r="GG361">
            <v>10535923</v>
          </cell>
          <cell r="GH361">
            <v>10328675</v>
          </cell>
          <cell r="GI361">
            <v>11336298</v>
          </cell>
          <cell r="GJ361">
            <v>10521580</v>
          </cell>
          <cell r="GK361">
            <v>10922131</v>
          </cell>
          <cell r="GL361">
            <v>11646103</v>
          </cell>
          <cell r="GM361">
            <v>12403386</v>
          </cell>
          <cell r="GN361">
            <v>13435249.17</v>
          </cell>
          <cell r="GO361">
            <v>14795428</v>
          </cell>
          <cell r="GP361">
            <v>15839835.51</v>
          </cell>
          <cell r="GQ361">
            <v>2.2746291772228405E-2</v>
          </cell>
          <cell r="GR361">
            <v>2.0871012267569378E-2</v>
          </cell>
          <cell r="GS361">
            <v>6.7460061462786922E-2</v>
          </cell>
          <cell r="GT361">
            <v>9.1043275404371057E-2</v>
          </cell>
          <cell r="GU361">
            <v>8.1065567917331369E-2</v>
          </cell>
          <cell r="GV361">
            <v>7.5544376970433688E-2</v>
          </cell>
          <cell r="GW361">
            <v>4.2513395536085817E-2</v>
          </cell>
          <cell r="GX361">
            <v>-3.423504593181536E-2</v>
          </cell>
          <cell r="GY361">
            <v>-0.12116372965778988</v>
          </cell>
          <cell r="GZ361">
            <v>13.875</v>
          </cell>
          <cell r="HA361">
            <v>13.985281385281384</v>
          </cell>
          <cell r="HB361">
            <v>13.841841004184099</v>
          </cell>
          <cell r="HC361">
            <v>13.760493827160495</v>
          </cell>
          <cell r="HD361">
            <v>13.673403395311237</v>
          </cell>
          <cell r="HE361">
            <v>13.536907536907538</v>
          </cell>
          <cell r="HF361">
            <v>13.258435582822086</v>
          </cell>
          <cell r="HG361">
            <v>13.913600000000001</v>
          </cell>
          <cell r="HH361">
            <v>7056</v>
          </cell>
          <cell r="HI361" t="str">
            <v>Y</v>
          </cell>
        </row>
        <row r="362">
          <cell r="A362">
            <v>357</v>
          </cell>
          <cell r="B362">
            <v>7083</v>
          </cell>
          <cell r="C362" t="str">
            <v>Woden-Crystal Lake</v>
          </cell>
          <cell r="D362">
            <v>13.307277303740481</v>
          </cell>
          <cell r="E362">
            <v>100</v>
          </cell>
          <cell r="F362">
            <v>5.4</v>
          </cell>
          <cell r="G362">
            <v>1</v>
          </cell>
          <cell r="H362">
            <v>3.2405143970227299</v>
          </cell>
          <cell r="I362">
            <v>322</v>
          </cell>
          <cell r="J362">
            <v>4.6667559454368117</v>
          </cell>
          <cell r="K362">
            <v>1</v>
          </cell>
          <cell r="L362">
            <v>0</v>
          </cell>
          <cell r="M362">
            <v>310</v>
          </cell>
          <cell r="N362">
            <v>0</v>
          </cell>
          <cell r="O362">
            <v>6</v>
          </cell>
          <cell r="P362">
            <v>4.8177694114688543E-2</v>
          </cell>
          <cell r="Q362">
            <v>311</v>
          </cell>
          <cell r="R362">
            <v>0</v>
          </cell>
          <cell r="S362">
            <v>8</v>
          </cell>
          <cell r="T362">
            <v>13.355454997855169</v>
          </cell>
          <cell r="U362">
            <v>134</v>
          </cell>
          <cell r="V362">
            <v>1.09961</v>
          </cell>
          <cell r="W362">
            <v>98</v>
          </cell>
          <cell r="X362">
            <v>0</v>
          </cell>
          <cell r="Y362">
            <v>1</v>
          </cell>
          <cell r="Z362">
            <v>0.52400000000000002</v>
          </cell>
          <cell r="AA362">
            <v>177</v>
          </cell>
          <cell r="AB362">
            <v>0</v>
          </cell>
          <cell r="AC362">
            <v>329</v>
          </cell>
          <cell r="AD362">
            <v>0.52400000000000002</v>
          </cell>
          <cell r="AE362">
            <v>215</v>
          </cell>
          <cell r="AF362">
            <v>0</v>
          </cell>
          <cell r="AG362">
            <v>19</v>
          </cell>
          <cell r="AH362">
            <v>0</v>
          </cell>
          <cell r="AI362">
            <v>184</v>
          </cell>
          <cell r="AJ362">
            <v>1.62361</v>
          </cell>
          <cell r="AK362">
            <v>260</v>
          </cell>
          <cell r="AL362">
            <v>14.97906</v>
          </cell>
          <cell r="AM362">
            <v>173</v>
          </cell>
          <cell r="AN362">
            <v>1021660</v>
          </cell>
          <cell r="AO362">
            <v>341</v>
          </cell>
          <cell r="AP362">
            <v>68205838</v>
          </cell>
          <cell r="AQ362">
            <v>344</v>
          </cell>
          <cell r="AR362">
            <v>0.12</v>
          </cell>
          <cell r="AS362">
            <v>9.6014144905273935E-2</v>
          </cell>
          <cell r="AT362">
            <v>0</v>
          </cell>
          <cell r="AU362">
            <v>0.12</v>
          </cell>
          <cell r="AV362">
            <v>67619</v>
          </cell>
          <cell r="AW362">
            <v>266</v>
          </cell>
          <cell r="AX362">
            <v>0</v>
          </cell>
          <cell r="AY362">
            <v>89</v>
          </cell>
          <cell r="AZ362">
            <v>2015</v>
          </cell>
          <cell r="BA362">
            <v>2015</v>
          </cell>
          <cell r="BB362">
            <v>0</v>
          </cell>
          <cell r="BC362">
            <v>267</v>
          </cell>
          <cell r="BD362">
            <v>68205838</v>
          </cell>
          <cell r="BE362">
            <v>345</v>
          </cell>
          <cell r="BF362">
            <v>137</v>
          </cell>
          <cell r="BG362">
            <v>353</v>
          </cell>
          <cell r="BH362">
            <v>497852.83211678831</v>
          </cell>
          <cell r="BI362">
            <v>18</v>
          </cell>
          <cell r="BJ362">
            <v>0</v>
          </cell>
          <cell r="BK362">
            <v>267</v>
          </cell>
          <cell r="BL362">
            <v>497852.83211678831</v>
          </cell>
          <cell r="BM362">
            <v>20</v>
          </cell>
          <cell r="BN362">
            <v>0</v>
          </cell>
          <cell r="BO362">
            <v>267</v>
          </cell>
          <cell r="BP362">
            <v>368312</v>
          </cell>
          <cell r="BQ362">
            <v>344</v>
          </cell>
          <cell r="BR362">
            <v>221022</v>
          </cell>
          <cell r="BS362">
            <v>351</v>
          </cell>
          <cell r="BT362">
            <v>318300</v>
          </cell>
          <cell r="BU362">
            <v>55</v>
          </cell>
          <cell r="BV362">
            <v>0</v>
          </cell>
          <cell r="BW362">
            <v>310</v>
          </cell>
          <cell r="BX362">
            <v>0</v>
          </cell>
          <cell r="BY362">
            <v>6</v>
          </cell>
          <cell r="BZ362">
            <v>907634</v>
          </cell>
          <cell r="CA362">
            <v>337</v>
          </cell>
          <cell r="CB362">
            <v>3286</v>
          </cell>
          <cell r="CC362">
            <v>326</v>
          </cell>
          <cell r="CD362">
            <v>75000</v>
          </cell>
          <cell r="CE362">
            <v>287</v>
          </cell>
          <cell r="CF362">
            <v>0</v>
          </cell>
          <cell r="CG362">
            <v>2</v>
          </cell>
          <cell r="CH362">
            <v>35740</v>
          </cell>
          <cell r="CI362">
            <v>217</v>
          </cell>
          <cell r="CJ362">
            <v>0</v>
          </cell>
          <cell r="CK362">
            <v>329</v>
          </cell>
          <cell r="CL362">
            <v>35740</v>
          </cell>
          <cell r="CM362">
            <v>322</v>
          </cell>
          <cell r="CN362">
            <v>0</v>
          </cell>
          <cell r="CO362">
            <v>19</v>
          </cell>
          <cell r="CP362">
            <v>0</v>
          </cell>
          <cell r="CQ362">
            <v>185</v>
          </cell>
          <cell r="CR362">
            <v>1021660</v>
          </cell>
          <cell r="CS362">
            <v>341</v>
          </cell>
          <cell r="CT362">
            <v>137</v>
          </cell>
          <cell r="CU362">
            <v>353</v>
          </cell>
          <cell r="CV362">
            <v>5837</v>
          </cell>
          <cell r="CW362">
            <v>69</v>
          </cell>
          <cell r="CX362">
            <v>849317</v>
          </cell>
          <cell r="CY362">
            <v>354</v>
          </cell>
          <cell r="CZ362">
            <v>126</v>
          </cell>
          <cell r="DA362">
            <v>354</v>
          </cell>
          <cell r="DB362">
            <v>5952</v>
          </cell>
          <cell r="DC362">
            <v>69</v>
          </cell>
          <cell r="DD362">
            <v>807666</v>
          </cell>
          <cell r="DE362">
            <v>354</v>
          </cell>
          <cell r="DF362">
            <v>-41651</v>
          </cell>
          <cell r="DG362">
            <v>314</v>
          </cell>
          <cell r="DH362">
            <v>57714</v>
          </cell>
          <cell r="DI362">
            <v>134</v>
          </cell>
          <cell r="DJ362" t="str">
            <v>101</v>
          </cell>
          <cell r="DK362">
            <v>240.2</v>
          </cell>
          <cell r="DL362">
            <v>220.1</v>
          </cell>
          <cell r="DM362">
            <v>199.4</v>
          </cell>
          <cell r="DN362">
            <v>195.4</v>
          </cell>
          <cell r="DO362">
            <v>204.8</v>
          </cell>
          <cell r="DP362">
            <v>196.3</v>
          </cell>
          <cell r="DQ362">
            <v>159.80000000000001</v>
          </cell>
          <cell r="DR362">
            <v>365</v>
          </cell>
          <cell r="DS362">
            <v>177.1</v>
          </cell>
          <cell r="DT362">
            <v>362</v>
          </cell>
          <cell r="DU362">
            <v>159.1</v>
          </cell>
          <cell r="DV362">
            <v>365</v>
          </cell>
          <cell r="DW362">
            <v>154.80000000000001</v>
          </cell>
          <cell r="DX362">
            <v>357</v>
          </cell>
          <cell r="DY362">
            <v>148.80000000000001</v>
          </cell>
          <cell r="DZ362">
            <v>357</v>
          </cell>
          <cell r="EA362">
            <v>133</v>
          </cell>
          <cell r="EB362">
            <v>357</v>
          </cell>
          <cell r="EC362">
            <v>136</v>
          </cell>
          <cell r="ED362">
            <v>355</v>
          </cell>
          <cell r="EE362">
            <v>137</v>
          </cell>
          <cell r="EF362">
            <v>356</v>
          </cell>
          <cell r="EG362">
            <v>126</v>
          </cell>
          <cell r="EH362">
            <v>354</v>
          </cell>
          <cell r="EI362">
            <v>8108.4126984126988</v>
          </cell>
          <cell r="EJ362">
            <v>9</v>
          </cell>
          <cell r="EK362">
            <v>7203.4444444444443</v>
          </cell>
          <cell r="EL362">
            <v>8</v>
          </cell>
          <cell r="EM362">
            <v>233517</v>
          </cell>
          <cell r="EN362">
            <v>972.17735220649467</v>
          </cell>
          <cell r="EO362">
            <v>201228</v>
          </cell>
          <cell r="EP362">
            <v>914.25715583825536</v>
          </cell>
          <cell r="EQ362">
            <v>163476</v>
          </cell>
          <cell r="ER362">
            <v>819.83951855566693</v>
          </cell>
          <cell r="ES362">
            <v>252398</v>
          </cell>
          <cell r="ET362">
            <v>1291.6990788126918</v>
          </cell>
          <cell r="EU362">
            <v>228405</v>
          </cell>
          <cell r="EV362">
            <v>1115.2587890625</v>
          </cell>
          <cell r="EW362">
            <v>192195</v>
          </cell>
          <cell r="EX362">
            <v>979.08813041263363</v>
          </cell>
          <cell r="EY362">
            <v>185215</v>
          </cell>
          <cell r="EZ362">
            <v>1159.0425531914893</v>
          </cell>
          <cell r="FA362">
            <v>148459</v>
          </cell>
          <cell r="FB362">
            <v>929.03003754693361</v>
          </cell>
          <cell r="FC362">
            <v>21510</v>
          </cell>
          <cell r="FD362">
            <v>121.45680406549972</v>
          </cell>
          <cell r="FE362">
            <v>62127</v>
          </cell>
          <cell r="FF362">
            <v>390.49025769956006</v>
          </cell>
          <cell r="FG362">
            <v>110571</v>
          </cell>
          <cell r="FH362">
            <v>714.28294573643404</v>
          </cell>
          <cell r="FI362">
            <v>1862</v>
          </cell>
          <cell r="FJ362">
            <v>12.513440860215052</v>
          </cell>
          <cell r="FK362">
            <v>-120333</v>
          </cell>
          <cell r="FL362">
            <v>-878.34306569343062</v>
          </cell>
          <cell r="FM362">
            <v>-99422</v>
          </cell>
          <cell r="FN362">
            <v>-789.06349206349205</v>
          </cell>
          <cell r="FO362">
            <v>0.15030103072611675</v>
          </cell>
          <cell r="FP362">
            <v>0.1215110440706091</v>
          </cell>
          <cell r="FQ362">
            <v>0.10188912088254543</v>
          </cell>
          <cell r="FR362">
            <v>0.14895553252615004</v>
          </cell>
          <cell r="FS362">
            <v>0.12193520385528893</v>
          </cell>
          <cell r="FT362">
            <v>0.10176176326696586</v>
          </cell>
          <cell r="FU362">
            <v>9.7629873586932578E-2</v>
          </cell>
          <cell r="FV362">
            <v>8.3543374925226316E-2</v>
          </cell>
          <cell r="FW362">
            <v>1.2281946908415275E-2</v>
          </cell>
          <cell r="FX362">
            <v>3.7614178438945302E-2</v>
          </cell>
          <cell r="FY362">
            <v>6.1433964780104842E-2</v>
          </cell>
          <cell r="FZ362">
            <v>1.0899261480207629E-3</v>
          </cell>
          <cell r="GA362">
            <v>-7.6377754843230519E-2</v>
          </cell>
          <cell r="GB362">
            <v>-6.1040972366690045E-2</v>
          </cell>
          <cell r="GC362">
            <v>1320145</v>
          </cell>
          <cell r="GD362">
            <v>1454819</v>
          </cell>
          <cell r="GE362">
            <v>1440974</v>
          </cell>
          <cell r="GF362">
            <v>1442054</v>
          </cell>
          <cell r="GG362">
            <v>1644762</v>
          </cell>
          <cell r="GH362">
            <v>1696481</v>
          </cell>
          <cell r="GI362">
            <v>1711899</v>
          </cell>
          <cell r="GJ362">
            <v>1777029</v>
          </cell>
          <cell r="GK362">
            <v>1751351</v>
          </cell>
          <cell r="GL362">
            <v>1651691</v>
          </cell>
          <cell r="GM362">
            <v>1799835</v>
          </cell>
          <cell r="GN362">
            <v>1708372.63</v>
          </cell>
          <cell r="GO362">
            <v>1697693</v>
          </cell>
          <cell r="GP362">
            <v>1628774.84</v>
          </cell>
          <cell r="GQ362">
            <v>8.8347797104767978E-2</v>
          </cell>
          <cell r="GR362">
            <v>5.7945187444526966E-2</v>
          </cell>
          <cell r="GS362">
            <v>-8.712503687416262E-2</v>
          </cell>
          <cell r="GT362">
            <v>-0.11702483518601378</v>
          </cell>
          <cell r="GU362">
            <v>-0.1143423930785276</v>
          </cell>
          <cell r="GV362">
            <v>-0.10975421173847739</v>
          </cell>
          <cell r="GW362">
            <v>-0.1081676787415166</v>
          </cell>
          <cell r="GX362">
            <v>-0.1620374075813141</v>
          </cell>
          <cell r="GY362">
            <v>-8.4430824825828352E-2</v>
          </cell>
          <cell r="GZ362">
            <v>7.2533849129593815</v>
          </cell>
          <cell r="HA362">
            <v>6.7487948580610597</v>
          </cell>
          <cell r="HB362">
            <v>7.0144927536231885</v>
          </cell>
          <cell r="HC362">
            <v>7.774647887323944</v>
          </cell>
          <cell r="HD362">
            <v>7.4052132701421804</v>
          </cell>
          <cell r="HE362">
            <v>9.1986062717770043</v>
          </cell>
          <cell r="HF362">
            <v>9.0163934426229506</v>
          </cell>
          <cell r="HG362">
            <v>7.2105263157894735</v>
          </cell>
          <cell r="HH362">
            <v>7083</v>
          </cell>
          <cell r="HI362" t="str">
            <v>Y</v>
          </cell>
        </row>
        <row r="363">
          <cell r="A363">
            <v>358</v>
          </cell>
          <cell r="B363">
            <v>7092</v>
          </cell>
          <cell r="C363" t="str">
            <v>Woodbine</v>
          </cell>
          <cell r="D363">
            <v>13.665248135422388</v>
          </cell>
          <cell r="E363">
            <v>80</v>
          </cell>
          <cell r="F363">
            <v>5.4</v>
          </cell>
          <cell r="G363">
            <v>1</v>
          </cell>
          <cell r="H363">
            <v>4.4923876191346084</v>
          </cell>
          <cell r="I363">
            <v>180</v>
          </cell>
          <cell r="J363">
            <v>0.68500836467345416</v>
          </cell>
          <cell r="K363">
            <v>116</v>
          </cell>
          <cell r="L363">
            <v>3.087848740864831</v>
          </cell>
          <cell r="M363">
            <v>50</v>
          </cell>
          <cell r="N363">
            <v>0</v>
          </cell>
          <cell r="O363">
            <v>6</v>
          </cell>
          <cell r="P363">
            <v>5.5228380336610976E-2</v>
          </cell>
          <cell r="Q363">
            <v>305</v>
          </cell>
          <cell r="R363">
            <v>0</v>
          </cell>
          <cell r="S363">
            <v>8</v>
          </cell>
          <cell r="T363">
            <v>13.720476515759</v>
          </cell>
          <cell r="U363">
            <v>116</v>
          </cell>
          <cell r="V363">
            <v>0.52934999999999999</v>
          </cell>
          <cell r="W363">
            <v>285</v>
          </cell>
          <cell r="X363">
            <v>0</v>
          </cell>
          <cell r="Y363">
            <v>1</v>
          </cell>
          <cell r="Z363">
            <v>0.69928999999999997</v>
          </cell>
          <cell r="AA363">
            <v>77</v>
          </cell>
          <cell r="AB363">
            <v>0.33</v>
          </cell>
          <cell r="AC363">
            <v>1</v>
          </cell>
          <cell r="AD363">
            <v>1.02929</v>
          </cell>
          <cell r="AE363">
            <v>74</v>
          </cell>
          <cell r="AF363">
            <v>0</v>
          </cell>
          <cell r="AG363">
            <v>19</v>
          </cell>
          <cell r="AH363">
            <v>2.6464099999999999</v>
          </cell>
          <cell r="AI363">
            <v>25</v>
          </cell>
          <cell r="AJ363">
            <v>4.20505</v>
          </cell>
          <cell r="AK363">
            <v>42</v>
          </cell>
          <cell r="AL363">
            <v>17.925529999999998</v>
          </cell>
          <cell r="AM363">
            <v>44</v>
          </cell>
          <cell r="AN363">
            <v>2048017</v>
          </cell>
          <cell r="AO363">
            <v>251</v>
          </cell>
          <cell r="AP363">
            <v>113347521</v>
          </cell>
          <cell r="AQ363">
            <v>285</v>
          </cell>
          <cell r="AR363">
            <v>0.1</v>
          </cell>
          <cell r="AS363">
            <v>7.9703951906967579E-2</v>
          </cell>
          <cell r="AT363">
            <v>0.04</v>
          </cell>
          <cell r="AU363">
            <v>0.14000000000000001</v>
          </cell>
          <cell r="AV363">
            <v>188616</v>
          </cell>
          <cell r="AW363">
            <v>150</v>
          </cell>
          <cell r="AX363">
            <v>75447</v>
          </cell>
          <cell r="AY363">
            <v>51</v>
          </cell>
          <cell r="AZ363">
            <v>2011</v>
          </cell>
          <cell r="BA363">
            <v>2012</v>
          </cell>
          <cell r="BB363">
            <v>4408219</v>
          </cell>
          <cell r="BC363">
            <v>175</v>
          </cell>
          <cell r="BD363">
            <v>117755740</v>
          </cell>
          <cell r="BE363">
            <v>278</v>
          </cell>
          <cell r="BF363">
            <v>436.4</v>
          </cell>
          <cell r="BG363">
            <v>261</v>
          </cell>
          <cell r="BH363">
            <v>259733.0912007333</v>
          </cell>
          <cell r="BI363">
            <v>211</v>
          </cell>
          <cell r="BJ363">
            <v>10101.326764436297</v>
          </cell>
          <cell r="BK363">
            <v>137</v>
          </cell>
          <cell r="BL363">
            <v>269834.41796516959</v>
          </cell>
          <cell r="BM363">
            <v>211</v>
          </cell>
          <cell r="BN363">
            <v>3.7435279163461586E-2</v>
          </cell>
          <cell r="BO363">
            <v>137</v>
          </cell>
          <cell r="BP363">
            <v>612077</v>
          </cell>
          <cell r="BQ363">
            <v>286</v>
          </cell>
          <cell r="BR363">
            <v>509201</v>
          </cell>
          <cell r="BS363">
            <v>274</v>
          </cell>
          <cell r="BT363">
            <v>77644</v>
          </cell>
          <cell r="BU363">
            <v>170</v>
          </cell>
          <cell r="BV363">
            <v>350000</v>
          </cell>
          <cell r="BW363">
            <v>163</v>
          </cell>
          <cell r="BX363">
            <v>0</v>
          </cell>
          <cell r="BY363">
            <v>6</v>
          </cell>
          <cell r="BZ363">
            <v>1548922</v>
          </cell>
          <cell r="CA363">
            <v>264</v>
          </cell>
          <cell r="CB363">
            <v>6260</v>
          </cell>
          <cell r="CC363">
            <v>316</v>
          </cell>
          <cell r="CD363">
            <v>60000</v>
          </cell>
          <cell r="CE363">
            <v>311</v>
          </cell>
          <cell r="CF363">
            <v>0</v>
          </cell>
          <cell r="CG363">
            <v>2</v>
          </cell>
          <cell r="CH363">
            <v>82346</v>
          </cell>
          <cell r="CI363">
            <v>165</v>
          </cell>
          <cell r="CJ363">
            <v>38859</v>
          </cell>
          <cell r="CK363">
            <v>259</v>
          </cell>
          <cell r="CL363">
            <v>121205</v>
          </cell>
          <cell r="CM363">
            <v>193</v>
          </cell>
          <cell r="CN363">
            <v>0</v>
          </cell>
          <cell r="CO363">
            <v>19</v>
          </cell>
          <cell r="CP363">
            <v>311630</v>
          </cell>
          <cell r="CQ363">
            <v>90</v>
          </cell>
          <cell r="CR363">
            <v>2048017</v>
          </cell>
          <cell r="CS363">
            <v>251</v>
          </cell>
          <cell r="CT363">
            <v>436.4</v>
          </cell>
          <cell r="CU363">
            <v>261</v>
          </cell>
          <cell r="CV363">
            <v>5768</v>
          </cell>
          <cell r="CW363">
            <v>184</v>
          </cell>
          <cell r="CX363">
            <v>2614054</v>
          </cell>
          <cell r="CY363">
            <v>260</v>
          </cell>
          <cell r="CZ363">
            <v>431.2</v>
          </cell>
          <cell r="DA363">
            <v>259</v>
          </cell>
          <cell r="DB363">
            <v>5883</v>
          </cell>
          <cell r="DC363">
            <v>185</v>
          </cell>
          <cell r="DD363">
            <v>2603546</v>
          </cell>
          <cell r="DE363">
            <v>261</v>
          </cell>
          <cell r="DF363">
            <v>-10508</v>
          </cell>
          <cell r="DG363">
            <v>287</v>
          </cell>
          <cell r="DH363">
            <v>66796</v>
          </cell>
          <cell r="DI363">
            <v>123</v>
          </cell>
          <cell r="DJ363" t="str">
            <v>Scale down</v>
          </cell>
          <cell r="DK363">
            <v>605</v>
          </cell>
          <cell r="DL363">
            <v>620</v>
          </cell>
          <cell r="DM363">
            <v>608.20000000000005</v>
          </cell>
          <cell r="DN363">
            <v>621</v>
          </cell>
          <cell r="DO363">
            <v>636.1</v>
          </cell>
          <cell r="DP363">
            <v>578</v>
          </cell>
          <cell r="DQ363">
            <v>531</v>
          </cell>
          <cell r="DR363">
            <v>242</v>
          </cell>
          <cell r="DS363">
            <v>520</v>
          </cell>
          <cell r="DT363">
            <v>245</v>
          </cell>
          <cell r="DU363">
            <v>480</v>
          </cell>
          <cell r="DV363">
            <v>261</v>
          </cell>
          <cell r="DW363">
            <v>490.6</v>
          </cell>
          <cell r="DX363">
            <v>254</v>
          </cell>
          <cell r="DY363">
            <v>468.2</v>
          </cell>
          <cell r="DZ363">
            <v>260</v>
          </cell>
          <cell r="EA363">
            <v>436.6</v>
          </cell>
          <cell r="EB363">
            <v>270</v>
          </cell>
          <cell r="EC363">
            <v>438.8</v>
          </cell>
          <cell r="ED363">
            <v>265</v>
          </cell>
          <cell r="EE363">
            <v>436.4</v>
          </cell>
          <cell r="EF363">
            <v>260</v>
          </cell>
          <cell r="EG363">
            <v>431.2</v>
          </cell>
          <cell r="EH363">
            <v>259</v>
          </cell>
          <cell r="EI363">
            <v>4749.5756029684599</v>
          </cell>
          <cell r="EJ363">
            <v>122</v>
          </cell>
          <cell r="EK363">
            <v>3592.1196660482374</v>
          </cell>
          <cell r="EL363">
            <v>137</v>
          </cell>
          <cell r="EM363">
            <v>534647</v>
          </cell>
          <cell r="EN363">
            <v>883.71404958677681</v>
          </cell>
          <cell r="EO363">
            <v>439714</v>
          </cell>
          <cell r="EP363">
            <v>709.2161290322581</v>
          </cell>
          <cell r="EQ363">
            <v>406379</v>
          </cell>
          <cell r="ER363">
            <v>668.16672147319957</v>
          </cell>
          <cell r="ES363">
            <v>531141</v>
          </cell>
          <cell r="ET363">
            <v>855.29951690821258</v>
          </cell>
          <cell r="EU363">
            <v>874617</v>
          </cell>
          <cell r="EV363">
            <v>1374.9677723628361</v>
          </cell>
          <cell r="EW363">
            <v>1173623</v>
          </cell>
          <cell r="EX363">
            <v>2030.4896193771626</v>
          </cell>
          <cell r="EY363">
            <v>1602395</v>
          </cell>
          <cell r="EZ363">
            <v>3017.6930320150659</v>
          </cell>
          <cell r="FA363">
            <v>1843584</v>
          </cell>
          <cell r="FB363">
            <v>3471.9096045197739</v>
          </cell>
          <cell r="FC363">
            <v>2023149</v>
          </cell>
          <cell r="FD363">
            <v>3890.6711538461536</v>
          </cell>
          <cell r="FE363">
            <v>2129616</v>
          </cell>
          <cell r="FF363">
            <v>4436.7</v>
          </cell>
          <cell r="FG363">
            <v>1918005</v>
          </cell>
          <cell r="FH363">
            <v>3909.5087647778228</v>
          </cell>
          <cell r="FI363">
            <v>1936742</v>
          </cell>
          <cell r="FJ363">
            <v>4136.5698419478858</v>
          </cell>
          <cell r="FK363">
            <v>1712907</v>
          </cell>
          <cell r="FL363">
            <v>3925.0847846012834</v>
          </cell>
          <cell r="FM363">
            <v>1372505</v>
          </cell>
          <cell r="FN363">
            <v>3182.9893320964752</v>
          </cell>
          <cell r="FO363">
            <v>0.164365516034989</v>
          </cell>
          <cell r="FP363">
            <v>0.12250307292670777</v>
          </cell>
          <cell r="FQ363">
            <v>0.11335840513441922</v>
          </cell>
          <cell r="FR363">
            <v>0.13937697972327762</v>
          </cell>
          <cell r="FS363">
            <v>0.20212721703548506</v>
          </cell>
          <cell r="FT363">
            <v>0.2457871863112456</v>
          </cell>
          <cell r="FU363">
            <v>0.30642177834950513</v>
          </cell>
          <cell r="FV363">
            <v>0.47511977962250379</v>
          </cell>
          <cell r="FW363">
            <v>0.4983290088884707</v>
          </cell>
          <cell r="FX363">
            <v>0.52279951933049951</v>
          </cell>
          <cell r="FY363">
            <v>0.40683424602123297</v>
          </cell>
          <cell r="FZ363">
            <v>0.44045740524371196</v>
          </cell>
          <cell r="GA363">
            <v>0.40523829092295016</v>
          </cell>
          <cell r="GB363">
            <v>0.28855647994955835</v>
          </cell>
          <cell r="GC363">
            <v>2718146</v>
          </cell>
          <cell r="GD363">
            <v>3149698</v>
          </cell>
          <cell r="GE363">
            <v>3178525</v>
          </cell>
          <cell r="GF363">
            <v>3279682</v>
          </cell>
          <cell r="GG363">
            <v>3452445</v>
          </cell>
          <cell r="GH363">
            <v>3601333</v>
          </cell>
          <cell r="GI363">
            <v>3626982</v>
          </cell>
          <cell r="GJ363">
            <v>3880251</v>
          </cell>
          <cell r="GK363">
            <v>4059866</v>
          </cell>
          <cell r="GL363">
            <v>4073485</v>
          </cell>
          <cell r="GM363">
            <v>4714463</v>
          </cell>
          <cell r="GN363">
            <v>4397115.3099999996</v>
          </cell>
          <cell r="GO363">
            <v>4450748</v>
          </cell>
          <cell r="GP363">
            <v>4756451.84</v>
          </cell>
          <cell r="GQ363">
            <v>0.12294377282586261</v>
          </cell>
          <cell r="GR363">
            <v>0.17434350255996095</v>
          </cell>
          <cell r="GS363">
            <v>0.17517987160100523</v>
          </cell>
          <cell r="GT363">
            <v>0.14189474572850536</v>
          </cell>
          <cell r="GU363">
            <v>8.317148036437863E-2</v>
          </cell>
          <cell r="GV363">
            <v>-7.9570264857595427E-3</v>
          </cell>
          <cell r="GW363">
            <v>2.2628245892982709E-3</v>
          </cell>
          <cell r="GX363">
            <v>-3.6914399751287123E-2</v>
          </cell>
          <cell r="GY363">
            <v>-7.082289299235657E-2</v>
          </cell>
          <cell r="GZ363">
            <v>10.864461045891142</v>
          </cell>
          <cell r="HA363">
            <v>10.117647058823529</v>
          </cell>
          <cell r="HB363">
            <v>10.854545454545455</v>
          </cell>
          <cell r="HC363">
            <v>10.824096385542168</v>
          </cell>
          <cell r="HD363">
            <v>10.693404203913989</v>
          </cell>
          <cell r="HE363">
            <v>9.8779083160562084</v>
          </cell>
          <cell r="HF363">
            <v>9.8514391829155059</v>
          </cell>
          <cell r="HG363">
            <v>10.148837209302325</v>
          </cell>
          <cell r="HH363">
            <v>7092</v>
          </cell>
          <cell r="HI363" t="str">
            <v>Y</v>
          </cell>
        </row>
        <row r="364">
          <cell r="A364">
            <v>359</v>
          </cell>
          <cell r="B364">
            <v>7098</v>
          </cell>
          <cell r="C364" t="str">
            <v>Woodbury Central</v>
          </cell>
          <cell r="D364">
            <v>13.304954023147971</v>
          </cell>
          <cell r="E364">
            <v>101</v>
          </cell>
          <cell r="F364">
            <v>5.4</v>
          </cell>
          <cell r="G364">
            <v>1</v>
          </cell>
          <cell r="H364">
            <v>4.6830128186633475</v>
          </cell>
          <cell r="I364">
            <v>155</v>
          </cell>
          <cell r="J364">
            <v>1.0896152362954947</v>
          </cell>
          <cell r="K364">
            <v>55</v>
          </cell>
          <cell r="L364">
            <v>2.1323233040031422</v>
          </cell>
          <cell r="M364">
            <v>126</v>
          </cell>
          <cell r="N364">
            <v>0</v>
          </cell>
          <cell r="O364">
            <v>6</v>
          </cell>
          <cell r="P364">
            <v>0.35884406003773811</v>
          </cell>
          <cell r="Q364">
            <v>167</v>
          </cell>
          <cell r="R364">
            <v>0</v>
          </cell>
          <cell r="S364">
            <v>8</v>
          </cell>
          <cell r="T364">
            <v>13.663798083185709</v>
          </cell>
          <cell r="U364">
            <v>122</v>
          </cell>
          <cell r="V364">
            <v>0.92079999999999995</v>
          </cell>
          <cell r="W364">
            <v>149</v>
          </cell>
          <cell r="X364">
            <v>0</v>
          </cell>
          <cell r="Y364">
            <v>1</v>
          </cell>
          <cell r="Z364">
            <v>0</v>
          </cell>
          <cell r="AA364">
            <v>249</v>
          </cell>
          <cell r="AB364">
            <v>0.33</v>
          </cell>
          <cell r="AC364">
            <v>1</v>
          </cell>
          <cell r="AD364">
            <v>0.33</v>
          </cell>
          <cell r="AE364">
            <v>244</v>
          </cell>
          <cell r="AF364">
            <v>0</v>
          </cell>
          <cell r="AG364">
            <v>19</v>
          </cell>
          <cell r="AH364">
            <v>0</v>
          </cell>
          <cell r="AI364">
            <v>184</v>
          </cell>
          <cell r="AJ364">
            <v>1.2507999999999999</v>
          </cell>
          <cell r="AK364">
            <v>299</v>
          </cell>
          <cell r="AL364">
            <v>14.9146</v>
          </cell>
          <cell r="AM364">
            <v>178</v>
          </cell>
          <cell r="AN364">
            <v>1943907</v>
          </cell>
          <cell r="AO364">
            <v>268</v>
          </cell>
          <cell r="AP364">
            <v>130321232</v>
          </cell>
          <cell r="AQ364">
            <v>252</v>
          </cell>
          <cell r="AR364">
            <v>0.05</v>
          </cell>
          <cell r="AS364">
            <v>5.1469857147481701E-2</v>
          </cell>
          <cell r="AT364">
            <v>0</v>
          </cell>
          <cell r="AU364">
            <v>0.05</v>
          </cell>
          <cell r="AV364">
            <v>123238</v>
          </cell>
          <cell r="AW364">
            <v>208</v>
          </cell>
          <cell r="AX364">
            <v>0</v>
          </cell>
          <cell r="AY364">
            <v>89</v>
          </cell>
          <cell r="AZ364">
            <v>0</v>
          </cell>
          <cell r="BA364">
            <v>2015</v>
          </cell>
          <cell r="BB364">
            <v>659569</v>
          </cell>
          <cell r="BC364">
            <v>240</v>
          </cell>
          <cell r="BD364">
            <v>130980801</v>
          </cell>
          <cell r="BE364">
            <v>256</v>
          </cell>
          <cell r="BF364">
            <v>594.1</v>
          </cell>
          <cell r="BG364">
            <v>198</v>
          </cell>
          <cell r="BH364">
            <v>219359.08432923749</v>
          </cell>
          <cell r="BI364">
            <v>280</v>
          </cell>
          <cell r="BJ364">
            <v>1110.1986197609829</v>
          </cell>
          <cell r="BK364">
            <v>246</v>
          </cell>
          <cell r="BL364">
            <v>220469.28294899847</v>
          </cell>
          <cell r="BM364">
            <v>297</v>
          </cell>
          <cell r="BN364">
            <v>5.0356158686187908E-3</v>
          </cell>
          <cell r="BO364">
            <v>240</v>
          </cell>
          <cell r="BP364">
            <v>703735</v>
          </cell>
          <cell r="BQ364">
            <v>258</v>
          </cell>
          <cell r="BR364">
            <v>610296</v>
          </cell>
          <cell r="BS364">
            <v>240</v>
          </cell>
          <cell r="BT364">
            <v>142000</v>
          </cell>
          <cell r="BU364">
            <v>106</v>
          </cell>
          <cell r="BV364">
            <v>277887</v>
          </cell>
          <cell r="BW364">
            <v>202</v>
          </cell>
          <cell r="BX364">
            <v>0</v>
          </cell>
          <cell r="BY364">
            <v>6</v>
          </cell>
          <cell r="BZ364">
            <v>1733918</v>
          </cell>
          <cell r="CA364">
            <v>240</v>
          </cell>
          <cell r="CB364">
            <v>46765</v>
          </cell>
          <cell r="CC364">
            <v>189</v>
          </cell>
          <cell r="CD364">
            <v>120000</v>
          </cell>
          <cell r="CE364">
            <v>228</v>
          </cell>
          <cell r="CF364">
            <v>0</v>
          </cell>
          <cell r="CG364">
            <v>2</v>
          </cell>
          <cell r="CH364">
            <v>0</v>
          </cell>
          <cell r="CI364">
            <v>249</v>
          </cell>
          <cell r="CJ364">
            <v>43224</v>
          </cell>
          <cell r="CK364">
            <v>241</v>
          </cell>
          <cell r="CL364">
            <v>43224</v>
          </cell>
          <cell r="CM364">
            <v>309</v>
          </cell>
          <cell r="CN364">
            <v>0</v>
          </cell>
          <cell r="CO364">
            <v>19</v>
          </cell>
          <cell r="CP364">
            <v>0</v>
          </cell>
          <cell r="CQ364">
            <v>185</v>
          </cell>
          <cell r="CR364">
            <v>1943907</v>
          </cell>
          <cell r="CS364">
            <v>268</v>
          </cell>
          <cell r="CT364">
            <v>594.1</v>
          </cell>
          <cell r="CU364">
            <v>198</v>
          </cell>
          <cell r="CV364">
            <v>5768</v>
          </cell>
          <cell r="CW364">
            <v>184</v>
          </cell>
          <cell r="CX364">
            <v>3426769</v>
          </cell>
          <cell r="CY364">
            <v>201</v>
          </cell>
          <cell r="CZ364">
            <v>588.1</v>
          </cell>
          <cell r="DA364">
            <v>201</v>
          </cell>
          <cell r="DB364">
            <v>5883</v>
          </cell>
          <cell r="DC364">
            <v>185</v>
          </cell>
          <cell r="DD364">
            <v>3461037</v>
          </cell>
          <cell r="DE364">
            <v>202</v>
          </cell>
          <cell r="DF364">
            <v>34268</v>
          </cell>
          <cell r="DG364">
            <v>209</v>
          </cell>
          <cell r="DH364">
            <v>1245</v>
          </cell>
          <cell r="DI364">
            <v>221</v>
          </cell>
          <cell r="DJ364" t="str">
            <v>101</v>
          </cell>
          <cell r="DK364">
            <v>634.79999999999995</v>
          </cell>
          <cell r="DL364">
            <v>626</v>
          </cell>
          <cell r="DM364">
            <v>625.20000000000005</v>
          </cell>
          <cell r="DN364">
            <v>622.4</v>
          </cell>
          <cell r="DO364">
            <v>625</v>
          </cell>
          <cell r="DP364">
            <v>629.1</v>
          </cell>
          <cell r="DQ364">
            <v>589.9</v>
          </cell>
          <cell r="DR364">
            <v>218</v>
          </cell>
          <cell r="DS364">
            <v>594.9</v>
          </cell>
          <cell r="DT364">
            <v>215</v>
          </cell>
          <cell r="DU364">
            <v>603.4</v>
          </cell>
          <cell r="DV364">
            <v>207</v>
          </cell>
          <cell r="DW364">
            <v>595.5</v>
          </cell>
          <cell r="DX364">
            <v>208</v>
          </cell>
          <cell r="DY364">
            <v>596.70000000000005</v>
          </cell>
          <cell r="DZ364">
            <v>209</v>
          </cell>
          <cell r="EA364">
            <v>626.1</v>
          </cell>
          <cell r="EB364">
            <v>195</v>
          </cell>
          <cell r="EC364">
            <v>603.1</v>
          </cell>
          <cell r="ED364">
            <v>198</v>
          </cell>
          <cell r="EE364">
            <v>594.1</v>
          </cell>
          <cell r="EF364">
            <v>198</v>
          </cell>
          <cell r="EG364">
            <v>588.1</v>
          </cell>
          <cell r="EH364">
            <v>201</v>
          </cell>
          <cell r="EI364">
            <v>3305.4021424927732</v>
          </cell>
          <cell r="EJ364">
            <v>318</v>
          </cell>
          <cell r="EK364">
            <v>2948.3387179051178</v>
          </cell>
          <cell r="EL364">
            <v>267</v>
          </cell>
          <cell r="EM364">
            <v>901045</v>
          </cell>
          <cell r="EN364">
            <v>1419.415563957152</v>
          </cell>
          <cell r="EO364">
            <v>825759</v>
          </cell>
          <cell r="EP364">
            <v>1319.1038338658147</v>
          </cell>
          <cell r="EQ364">
            <v>853545</v>
          </cell>
          <cell r="ER364">
            <v>1365.2351247600766</v>
          </cell>
          <cell r="ES364">
            <v>769792</v>
          </cell>
          <cell r="ET364">
            <v>1236.8123393316196</v>
          </cell>
          <cell r="EU364">
            <v>854311</v>
          </cell>
          <cell r="EV364">
            <v>1366.8976</v>
          </cell>
          <cell r="EW364">
            <v>802996</v>
          </cell>
          <cell r="EX364">
            <v>1276.420282943888</v>
          </cell>
          <cell r="EY364">
            <v>1005647</v>
          </cell>
          <cell r="EZ364">
            <v>1704.7753856585862</v>
          </cell>
          <cell r="FA364">
            <v>1064151</v>
          </cell>
          <cell r="FB364">
            <v>1803.9515172063063</v>
          </cell>
          <cell r="FC364">
            <v>1054757</v>
          </cell>
          <cell r="FD364">
            <v>1772.9988233316524</v>
          </cell>
          <cell r="FE364">
            <v>1071405</v>
          </cell>
          <cell r="FF364">
            <v>1775.6131919124959</v>
          </cell>
          <cell r="FG364">
            <v>969566</v>
          </cell>
          <cell r="FH364">
            <v>1628.1544920235096</v>
          </cell>
          <cell r="FI364">
            <v>684002</v>
          </cell>
          <cell r="FJ364">
            <v>1146.3080274844981</v>
          </cell>
          <cell r="FK364">
            <v>424105</v>
          </cell>
          <cell r="FL364">
            <v>713.86130281097451</v>
          </cell>
          <cell r="FM364">
            <v>152295</v>
          </cell>
          <cell r="FN364">
            <v>258.96106104404009</v>
          </cell>
          <cell r="FO364">
            <v>0.20094562384144241</v>
          </cell>
          <cell r="FP364">
            <v>0.19125461194786905</v>
          </cell>
          <cell r="FQ364">
            <v>0.1912946795764531</v>
          </cell>
          <cell r="FR364">
            <v>0.16886599100556596</v>
          </cell>
          <cell r="FS364">
            <v>0.18181611164127418</v>
          </cell>
          <cell r="FT364">
            <v>0.16641559133266809</v>
          </cell>
          <cell r="FU364">
            <v>0.19904933445494583</v>
          </cell>
          <cell r="FV364">
            <v>0.25253346008840738</v>
          </cell>
          <cell r="FW364">
            <v>0.24351899758802931</v>
          </cell>
          <cell r="FX364">
            <v>0.24804567130606062</v>
          </cell>
          <cell r="FY364">
            <v>0.19792490021752907</v>
          </cell>
          <cell r="FZ364">
            <v>0.1377969264267857</v>
          </cell>
          <cell r="GA364">
            <v>8.2228292597427546E-2</v>
          </cell>
          <cell r="GB364">
            <v>2.8439436442805336E-2</v>
          </cell>
          <cell r="GC364">
            <v>3582979</v>
          </cell>
          <cell r="GD364">
            <v>3491831</v>
          </cell>
          <cell r="GE364">
            <v>3608393</v>
          </cell>
          <cell r="GF364">
            <v>3788805</v>
          </cell>
          <cell r="GG364">
            <v>3844453</v>
          </cell>
          <cell r="GH364">
            <v>4022249</v>
          </cell>
          <cell r="GI364">
            <v>4046603</v>
          </cell>
          <cell r="GJ364">
            <v>4213901</v>
          </cell>
          <cell r="GK364">
            <v>4331313</v>
          </cell>
          <cell r="GL364">
            <v>4319386</v>
          </cell>
          <cell r="GM364">
            <v>4898656</v>
          </cell>
          <cell r="GN364">
            <v>4963840.76</v>
          </cell>
          <cell r="GO364">
            <v>5417550</v>
          </cell>
          <cell r="GP364">
            <v>5355063.92</v>
          </cell>
          <cell r="GQ364">
            <v>0.1116759664421476</v>
          </cell>
          <cell r="GR364">
            <v>0.15332084860612785</v>
          </cell>
          <cell r="GS364">
            <v>0.16805738880070437</v>
          </cell>
          <cell r="GT364">
            <v>0.13765097369916429</v>
          </cell>
          <cell r="GU364">
            <v>0.13459545556025765</v>
          </cell>
          <cell r="GV364">
            <v>0.12933328847591632</v>
          </cell>
          <cell r="GW364">
            <v>5.2609407612311414E-2</v>
          </cell>
          <cell r="GX364">
            <v>-7.702050982902546E-3</v>
          </cell>
          <cell r="GY364">
            <v>-1.0891052104656648E-2</v>
          </cell>
          <cell r="GZ364">
            <v>12.91544579321892</v>
          </cell>
          <cell r="HA364">
            <v>13.313291818767446</v>
          </cell>
          <cell r="HB364">
            <v>13.466144132375353</v>
          </cell>
          <cell r="HC364">
            <v>13.460873324686556</v>
          </cell>
          <cell r="HD364">
            <v>13.625</v>
          </cell>
          <cell r="HE364">
            <v>13.073839662447259</v>
          </cell>
          <cell r="HF364">
            <v>12.790794979079498</v>
          </cell>
          <cell r="HG364">
            <v>12.640425531914895</v>
          </cell>
          <cell r="HH364">
            <v>7098</v>
          </cell>
          <cell r="HI364" t="str">
            <v>Y</v>
          </cell>
        </row>
        <row r="365">
          <cell r="A365">
            <v>360</v>
          </cell>
          <cell r="B365">
            <v>7110</v>
          </cell>
          <cell r="C365" t="str">
            <v>Woodward-Granger</v>
          </cell>
          <cell r="D365">
            <v>14.454584622064843</v>
          </cell>
          <cell r="E365">
            <v>45</v>
          </cell>
          <cell r="F365">
            <v>5.4</v>
          </cell>
          <cell r="G365">
            <v>1</v>
          </cell>
          <cell r="H365">
            <v>5.6952483823765201</v>
          </cell>
          <cell r="I365">
            <v>46</v>
          </cell>
          <cell r="J365">
            <v>1.9827945056237202</v>
          </cell>
          <cell r="K365">
            <v>11</v>
          </cell>
          <cell r="L365">
            <v>1.3765417509000046</v>
          </cell>
          <cell r="M365">
            <v>216</v>
          </cell>
          <cell r="N365">
            <v>0</v>
          </cell>
          <cell r="O365">
            <v>6</v>
          </cell>
          <cell r="P365">
            <v>1.2824615592917308E-2</v>
          </cell>
          <cell r="Q365">
            <v>334</v>
          </cell>
          <cell r="R365">
            <v>0</v>
          </cell>
          <cell r="S365">
            <v>8</v>
          </cell>
          <cell r="T365">
            <v>14.46740923765776</v>
          </cell>
          <cell r="U365">
            <v>70</v>
          </cell>
          <cell r="V365">
            <v>1.2379</v>
          </cell>
          <cell r="W365">
            <v>63</v>
          </cell>
          <cell r="X365">
            <v>0</v>
          </cell>
          <cell r="Y365">
            <v>1</v>
          </cell>
          <cell r="Z365">
            <v>1.34</v>
          </cell>
          <cell r="AA365">
            <v>2</v>
          </cell>
          <cell r="AB365">
            <v>0.33</v>
          </cell>
          <cell r="AC365">
            <v>1</v>
          </cell>
          <cell r="AD365">
            <v>1.6700000000000002</v>
          </cell>
          <cell r="AE365">
            <v>2</v>
          </cell>
          <cell r="AF365">
            <v>0</v>
          </cell>
          <cell r="AG365">
            <v>19</v>
          </cell>
          <cell r="AH365">
            <v>2.4077099999999998</v>
          </cell>
          <cell r="AI365">
            <v>33</v>
          </cell>
          <cell r="AJ365">
            <v>5.3156099999999995</v>
          </cell>
          <cell r="AK365">
            <v>14</v>
          </cell>
          <cell r="AL365">
            <v>19.78302</v>
          </cell>
          <cell r="AM365">
            <v>16</v>
          </cell>
          <cell r="AN365">
            <v>4007896</v>
          </cell>
          <cell r="AO365">
            <v>108</v>
          </cell>
          <cell r="AP365">
            <v>201955371</v>
          </cell>
          <cell r="AQ365">
            <v>163</v>
          </cell>
          <cell r="AR365">
            <v>0.08</v>
          </cell>
          <cell r="AS365">
            <v>8.0372473827142604E-2</v>
          </cell>
          <cell r="AT365">
            <v>0</v>
          </cell>
          <cell r="AU365">
            <v>0.08</v>
          </cell>
          <cell r="AV365">
            <v>352408</v>
          </cell>
          <cell r="AW365">
            <v>52</v>
          </cell>
          <cell r="AX365">
            <v>0</v>
          </cell>
          <cell r="AY365">
            <v>89</v>
          </cell>
          <cell r="AZ365">
            <v>2018</v>
          </cell>
          <cell r="BA365">
            <v>2011</v>
          </cell>
          <cell r="BB365">
            <v>3092157</v>
          </cell>
          <cell r="BC365">
            <v>197</v>
          </cell>
          <cell r="BD365">
            <v>205047528</v>
          </cell>
          <cell r="BE365">
            <v>169</v>
          </cell>
          <cell r="BF365">
            <v>800.8</v>
          </cell>
          <cell r="BG365">
            <v>136</v>
          </cell>
          <cell r="BH365">
            <v>252192.02172827173</v>
          </cell>
          <cell r="BI365">
            <v>230</v>
          </cell>
          <cell r="BJ365">
            <v>3861.3349150849153</v>
          </cell>
          <cell r="BK365">
            <v>204</v>
          </cell>
          <cell r="BL365">
            <v>256053.35664335664</v>
          </cell>
          <cell r="BM365">
            <v>242</v>
          </cell>
          <cell r="BN365">
            <v>1.5080196431336641E-2</v>
          </cell>
          <cell r="BO365">
            <v>205</v>
          </cell>
          <cell r="BP365">
            <v>1090559</v>
          </cell>
          <cell r="BQ365">
            <v>163</v>
          </cell>
          <cell r="BR365">
            <v>1150186</v>
          </cell>
          <cell r="BS365">
            <v>114</v>
          </cell>
          <cell r="BT365">
            <v>400436</v>
          </cell>
          <cell r="BU365">
            <v>41</v>
          </cell>
          <cell r="BV365">
            <v>278000</v>
          </cell>
          <cell r="BW365">
            <v>201</v>
          </cell>
          <cell r="BX365">
            <v>0</v>
          </cell>
          <cell r="BY365">
            <v>6</v>
          </cell>
          <cell r="BZ365">
            <v>2919181</v>
          </cell>
          <cell r="CA365">
            <v>125</v>
          </cell>
          <cell r="CB365">
            <v>2590</v>
          </cell>
          <cell r="CC365">
            <v>331</v>
          </cell>
          <cell r="CD365">
            <v>250000</v>
          </cell>
          <cell r="CE365">
            <v>99</v>
          </cell>
          <cell r="CF365">
            <v>0</v>
          </cell>
          <cell r="CG365">
            <v>2</v>
          </cell>
          <cell r="CH365">
            <v>274764</v>
          </cell>
          <cell r="CI365">
            <v>57</v>
          </cell>
          <cell r="CJ365">
            <v>67666</v>
          </cell>
          <cell r="CK365">
            <v>156</v>
          </cell>
          <cell r="CL365">
            <v>342430</v>
          </cell>
          <cell r="CM365">
            <v>65</v>
          </cell>
          <cell r="CN365">
            <v>0</v>
          </cell>
          <cell r="CO365">
            <v>19</v>
          </cell>
          <cell r="CP365">
            <v>493695</v>
          </cell>
          <cell r="CQ365">
            <v>52</v>
          </cell>
          <cell r="CR365">
            <v>4007896</v>
          </cell>
          <cell r="CS365">
            <v>108</v>
          </cell>
          <cell r="CT365">
            <v>800.8</v>
          </cell>
          <cell r="CU365">
            <v>136</v>
          </cell>
          <cell r="CV365">
            <v>5860</v>
          </cell>
          <cell r="CW365">
            <v>48</v>
          </cell>
          <cell r="CX365">
            <v>4692688</v>
          </cell>
          <cell r="CY365">
            <v>136</v>
          </cell>
          <cell r="CZ365">
            <v>766.9</v>
          </cell>
          <cell r="DA365">
            <v>140</v>
          </cell>
          <cell r="DB365">
            <v>5975</v>
          </cell>
          <cell r="DC365">
            <v>48</v>
          </cell>
          <cell r="DD365">
            <v>4739615</v>
          </cell>
          <cell r="DE365">
            <v>135</v>
          </cell>
          <cell r="DF365">
            <v>46927</v>
          </cell>
          <cell r="DG365">
            <v>174</v>
          </cell>
          <cell r="DH365">
            <v>157387</v>
          </cell>
          <cell r="DI365">
            <v>45</v>
          </cell>
          <cell r="DJ365" t="str">
            <v>101</v>
          </cell>
          <cell r="DK365">
            <v>721</v>
          </cell>
          <cell r="DL365">
            <v>704.2</v>
          </cell>
          <cell r="DM365">
            <v>742.8</v>
          </cell>
          <cell r="DN365">
            <v>689.4</v>
          </cell>
          <cell r="DO365">
            <v>674.4</v>
          </cell>
          <cell r="DP365">
            <v>682.6</v>
          </cell>
          <cell r="DQ365">
            <v>683.8</v>
          </cell>
          <cell r="DR365">
            <v>189</v>
          </cell>
          <cell r="DS365">
            <v>658.9</v>
          </cell>
          <cell r="DT365">
            <v>195</v>
          </cell>
          <cell r="DU365">
            <v>688.9</v>
          </cell>
          <cell r="DV365">
            <v>176</v>
          </cell>
          <cell r="DW365">
            <v>701.2</v>
          </cell>
          <cell r="DX365">
            <v>168</v>
          </cell>
          <cell r="DY365">
            <v>747.7</v>
          </cell>
          <cell r="DZ365">
            <v>151</v>
          </cell>
          <cell r="EA365">
            <v>770.9</v>
          </cell>
          <cell r="EB365">
            <v>145</v>
          </cell>
          <cell r="EC365">
            <v>774</v>
          </cell>
          <cell r="ED365">
            <v>139</v>
          </cell>
          <cell r="EE365">
            <v>800.8</v>
          </cell>
          <cell r="EF365">
            <v>136</v>
          </cell>
          <cell r="EG365">
            <v>766.9</v>
          </cell>
          <cell r="EH365">
            <v>140</v>
          </cell>
          <cell r="EI365">
            <v>5226.0998826444129</v>
          </cell>
          <cell r="EJ365">
            <v>82</v>
          </cell>
          <cell r="EK365">
            <v>3806.4689007693314</v>
          </cell>
          <cell r="EL365">
            <v>114</v>
          </cell>
          <cell r="EM365">
            <v>160066</v>
          </cell>
          <cell r="EN365">
            <v>222.00554785020805</v>
          </cell>
          <cell r="EO365">
            <v>119290</v>
          </cell>
          <cell r="EP365">
            <v>169.39789832433968</v>
          </cell>
          <cell r="EQ365">
            <v>563427</v>
          </cell>
          <cell r="ER365">
            <v>758.51777059773838</v>
          </cell>
          <cell r="ES365">
            <v>767764</v>
          </cell>
          <cell r="ET365">
            <v>1113.6698578474036</v>
          </cell>
          <cell r="EU365">
            <v>996819</v>
          </cell>
          <cell r="EV365">
            <v>1478.0827402135233</v>
          </cell>
          <cell r="EW365">
            <v>463687</v>
          </cell>
          <cell r="EX365">
            <v>679.29534134192795</v>
          </cell>
          <cell r="EY365">
            <v>370248</v>
          </cell>
          <cell r="EZ365">
            <v>541.45656624744083</v>
          </cell>
          <cell r="FA365">
            <v>177770</v>
          </cell>
          <cell r="FB365">
            <v>259.97367651360048</v>
          </cell>
          <cell r="FC365">
            <v>84720</v>
          </cell>
          <cell r="FD365">
            <v>128.57793291850052</v>
          </cell>
          <cell r="FE365">
            <v>130454</v>
          </cell>
          <cell r="FF365">
            <v>189.36565539265496</v>
          </cell>
          <cell r="FG365">
            <v>140847</v>
          </cell>
          <cell r="FH365">
            <v>200.8656588705077</v>
          </cell>
          <cell r="FI365">
            <v>478878</v>
          </cell>
          <cell r="FJ365">
            <v>640.46810218001872</v>
          </cell>
          <cell r="FK365">
            <v>351320</v>
          </cell>
          <cell r="FL365">
            <v>438.71128871128872</v>
          </cell>
          <cell r="FM365">
            <v>571352</v>
          </cell>
          <cell r="FN365">
            <v>745.0149954361716</v>
          </cell>
          <cell r="FO365">
            <v>4.2077453681310592E-2</v>
          </cell>
          <cell r="FP365">
            <v>2.6317147996839031E-2</v>
          </cell>
          <cell r="FQ365">
            <v>0.1114391756981674</v>
          </cell>
          <cell r="FR365">
            <v>0.13560808098149671</v>
          </cell>
          <cell r="FS365">
            <v>0.16674941526738449</v>
          </cell>
          <cell r="FT365">
            <v>7.6118082368082374E-2</v>
          </cell>
          <cell r="FU365">
            <v>5.5878781402837405E-2</v>
          </cell>
          <cell r="FV365">
            <v>2.7507091853447563E-2</v>
          </cell>
          <cell r="FW365">
            <v>1.3463548776600123E-2</v>
          </cell>
          <cell r="FX365">
            <v>1.7562927405875624E-2</v>
          </cell>
          <cell r="FY365">
            <v>1.6392746209511325E-2</v>
          </cell>
          <cell r="FZ365">
            <v>5.4804263634333307E-2</v>
          </cell>
          <cell r="GA365">
            <v>3.5986278259604758E-2</v>
          </cell>
          <cell r="GB365">
            <v>5.6018786094714688E-2</v>
          </cell>
          <cell r="GC365">
            <v>3644014</v>
          </cell>
          <cell r="GD365">
            <v>4413496</v>
          </cell>
          <cell r="GE365">
            <v>4492488</v>
          </cell>
          <cell r="GF365">
            <v>4893875</v>
          </cell>
          <cell r="GG365">
            <v>4981127</v>
          </cell>
          <cell r="GH365">
            <v>5627993</v>
          </cell>
          <cell r="GI365">
            <v>6255666</v>
          </cell>
          <cell r="GJ365">
            <v>6462697</v>
          </cell>
          <cell r="GK365">
            <v>6292546</v>
          </cell>
          <cell r="GL365">
            <v>7427805</v>
          </cell>
          <cell r="GM365">
            <v>8592032</v>
          </cell>
          <cell r="GN365">
            <v>8737969.7899999991</v>
          </cell>
          <cell r="GO365">
            <v>9777830</v>
          </cell>
          <cell r="GP365">
            <v>10199292.77</v>
          </cell>
          <cell r="GQ365">
            <v>0.15876760328053544</v>
          </cell>
          <cell r="GR365">
            <v>0.10753195961200078</v>
          </cell>
          <cell r="GS365">
            <v>4.7938119375831319E-2</v>
          </cell>
          <cell r="GT365">
            <v>8.5070351254485036E-3</v>
          </cell>
          <cell r="GU365">
            <v>2.6230726569148006E-2</v>
          </cell>
          <cell r="GV365">
            <v>1.4137988964131466E-2</v>
          </cell>
          <cell r="GW365">
            <v>2.9019063526553989E-2</v>
          </cell>
          <cell r="GX365">
            <v>3.6908564544340841E-2</v>
          </cell>
          <cell r="GY365">
            <v>4.2446644751210579E-2</v>
          </cell>
          <cell r="GZ365">
            <v>13.205370650529499</v>
          </cell>
          <cell r="HA365">
            <v>13.975271637317347</v>
          </cell>
          <cell r="HB365">
            <v>14.313129393881814</v>
          </cell>
          <cell r="HC365">
            <v>14.292760260701073</v>
          </cell>
          <cell r="HD365">
            <v>12.975789642456309</v>
          </cell>
          <cell r="HE365">
            <v>12.893939393939394</v>
          </cell>
          <cell r="HF365">
            <v>13.333333333333334</v>
          </cell>
          <cell r="HG365">
            <v>12.916129032258064</v>
          </cell>
          <cell r="HH365">
            <v>7110</v>
          </cell>
          <cell r="HI365" t="str">
            <v>Y</v>
          </cell>
        </row>
        <row r="366">
          <cell r="A366">
            <v>361</v>
          </cell>
          <cell r="HH366">
            <v>0</v>
          </cell>
          <cell r="HI366" t="str">
            <v>Member</v>
          </cell>
        </row>
        <row r="367">
          <cell r="A367">
            <v>362</v>
          </cell>
          <cell r="Z367">
            <v>169.56962000000001</v>
          </cell>
          <cell r="AN367">
            <v>1986959819</v>
          </cell>
          <cell r="AP367">
            <v>125394881806</v>
          </cell>
          <cell r="AX367">
            <v>11247151</v>
          </cell>
          <cell r="BB367">
            <v>8493943894</v>
          </cell>
          <cell r="BD367">
            <v>133888825700</v>
          </cell>
          <cell r="BF367">
            <v>476704.9</v>
          </cell>
          <cell r="BP367">
            <v>676768126</v>
          </cell>
          <cell r="BR367">
            <v>573425913</v>
          </cell>
          <cell r="BT367">
            <v>90965243</v>
          </cell>
          <cell r="BV367">
            <v>207313402</v>
          </cell>
          <cell r="BX367">
            <v>555488</v>
          </cell>
          <cell r="BZ367">
            <v>1548330842</v>
          </cell>
          <cell r="CB367">
            <v>98265550</v>
          </cell>
          <cell r="CD367">
            <v>107751110</v>
          </cell>
          <cell r="CH367">
            <v>86509518</v>
          </cell>
          <cell r="CJ367">
            <v>41115528</v>
          </cell>
          <cell r="CL367">
            <v>127625046</v>
          </cell>
          <cell r="CP367">
            <v>102771431</v>
          </cell>
          <cell r="CR367">
            <v>1986959819</v>
          </cell>
          <cell r="CX367">
            <v>2772576938</v>
          </cell>
          <cell r="CZ367">
            <v>474227.29999999981</v>
          </cell>
          <cell r="DD367">
            <v>2826067886</v>
          </cell>
          <cell r="DF367">
            <v>53490948</v>
          </cell>
          <cell r="DH367">
            <v>25075561</v>
          </cell>
        </row>
        <row r="368">
          <cell r="A368">
            <v>363</v>
          </cell>
          <cell r="B368">
            <v>9500</v>
          </cell>
          <cell r="C368" t="str">
            <v>State Minimum</v>
          </cell>
          <cell r="D368">
            <v>7.3846352183607573</v>
          </cell>
          <cell r="E368">
            <v>1</v>
          </cell>
          <cell r="F368">
            <v>4.4000000000000004</v>
          </cell>
          <cell r="G368">
            <v>1</v>
          </cell>
          <cell r="H368">
            <v>1.2638197601082992</v>
          </cell>
          <cell r="I368">
            <v>1</v>
          </cell>
          <cell r="J368">
            <v>0</v>
          </cell>
          <cell r="K368">
            <v>1</v>
          </cell>
          <cell r="L368">
            <v>0</v>
          </cell>
          <cell r="M368">
            <v>1</v>
          </cell>
          <cell r="N368">
            <v>0</v>
          </cell>
          <cell r="O368">
            <v>1</v>
          </cell>
          <cell r="P368">
            <v>0</v>
          </cell>
          <cell r="Q368">
            <v>1</v>
          </cell>
          <cell r="R368">
            <v>0</v>
          </cell>
          <cell r="S368">
            <v>1</v>
          </cell>
          <cell r="T368">
            <v>7.7768325952913306</v>
          </cell>
          <cell r="U368">
            <v>1</v>
          </cell>
          <cell r="V368">
            <v>0</v>
          </cell>
          <cell r="W368">
            <v>1</v>
          </cell>
          <cell r="X368">
            <v>0</v>
          </cell>
          <cell r="Y368">
            <v>1</v>
          </cell>
          <cell r="Z368">
            <v>0</v>
          </cell>
          <cell r="AA368">
            <v>1</v>
          </cell>
          <cell r="AB368">
            <v>0</v>
          </cell>
          <cell r="AC368">
            <v>1</v>
          </cell>
          <cell r="AD368">
            <v>0</v>
          </cell>
          <cell r="AE368">
            <v>1</v>
          </cell>
          <cell r="AF368">
            <v>0</v>
          </cell>
          <cell r="AG368">
            <v>1</v>
          </cell>
          <cell r="AH368">
            <v>0</v>
          </cell>
          <cell r="AI368">
            <v>1</v>
          </cell>
          <cell r="AJ368">
            <v>0</v>
          </cell>
          <cell r="AK368">
            <v>1</v>
          </cell>
          <cell r="AL368">
            <v>8.3430999999999997</v>
          </cell>
          <cell r="AM368">
            <v>1</v>
          </cell>
          <cell r="AN368">
            <v>460388</v>
          </cell>
          <cell r="AO368">
            <v>1</v>
          </cell>
          <cell r="AP368">
            <v>29498233</v>
          </cell>
          <cell r="AQ368">
            <v>1</v>
          </cell>
          <cell r="AR368">
            <v>0</v>
          </cell>
          <cell r="AS368">
            <v>0</v>
          </cell>
          <cell r="AT368">
            <v>0</v>
          </cell>
          <cell r="AU368">
            <v>0</v>
          </cell>
          <cell r="AV368">
            <v>0</v>
          </cell>
          <cell r="AW368">
            <v>1</v>
          </cell>
          <cell r="AX368">
            <v>0</v>
          </cell>
          <cell r="AY368">
            <v>1</v>
          </cell>
          <cell r="AZ368">
            <v>0</v>
          </cell>
          <cell r="BA368">
            <v>0</v>
          </cell>
          <cell r="BB368">
            <v>0</v>
          </cell>
          <cell r="BC368">
            <v>1</v>
          </cell>
          <cell r="BD368">
            <v>29498233</v>
          </cell>
          <cell r="BE368">
            <v>1</v>
          </cell>
          <cell r="BF368">
            <v>74</v>
          </cell>
          <cell r="BG368">
            <v>1</v>
          </cell>
          <cell r="BH368">
            <v>140215.33901699376</v>
          </cell>
          <cell r="BI368">
            <v>1</v>
          </cell>
          <cell r="BJ368">
            <v>0</v>
          </cell>
          <cell r="BK368">
            <v>1</v>
          </cell>
          <cell r="BL368">
            <v>140215.33901699376</v>
          </cell>
          <cell r="BM368">
            <v>1</v>
          </cell>
          <cell r="BN368">
            <v>0</v>
          </cell>
          <cell r="BO368">
            <v>1</v>
          </cell>
          <cell r="BP368">
            <v>159290</v>
          </cell>
          <cell r="BQ368">
            <v>1</v>
          </cell>
          <cell r="BR368">
            <v>159290</v>
          </cell>
          <cell r="BS368">
            <v>1</v>
          </cell>
          <cell r="BT368">
            <v>159290</v>
          </cell>
          <cell r="BU368">
            <v>1</v>
          </cell>
          <cell r="BV368">
            <v>0</v>
          </cell>
          <cell r="BW368">
            <v>1</v>
          </cell>
          <cell r="BX368">
            <v>0</v>
          </cell>
          <cell r="BY368">
            <v>1</v>
          </cell>
          <cell r="BZ368">
            <v>412311</v>
          </cell>
          <cell r="CA368">
            <v>1</v>
          </cell>
          <cell r="CB368">
            <v>0</v>
          </cell>
          <cell r="CC368">
            <v>1</v>
          </cell>
          <cell r="CD368">
            <v>0</v>
          </cell>
          <cell r="CE368">
            <v>1</v>
          </cell>
          <cell r="CF368">
            <v>0</v>
          </cell>
          <cell r="CG368">
            <v>1</v>
          </cell>
          <cell r="CH368">
            <v>0</v>
          </cell>
          <cell r="CI368">
            <v>1</v>
          </cell>
          <cell r="CJ368">
            <v>0</v>
          </cell>
          <cell r="CK368">
            <v>1</v>
          </cell>
          <cell r="CL368">
            <v>0</v>
          </cell>
          <cell r="CM368">
            <v>1</v>
          </cell>
          <cell r="CN368">
            <v>0</v>
          </cell>
          <cell r="CO368">
            <v>1</v>
          </cell>
          <cell r="CP368">
            <v>0</v>
          </cell>
          <cell r="CQ368">
            <v>1</v>
          </cell>
          <cell r="CR368">
            <v>460388</v>
          </cell>
          <cell r="CS368">
            <v>1</v>
          </cell>
          <cell r="CT368">
            <v>74</v>
          </cell>
          <cell r="CU368">
            <v>1</v>
          </cell>
          <cell r="CV368">
            <v>5768</v>
          </cell>
          <cell r="CW368">
            <v>1</v>
          </cell>
          <cell r="CX368">
            <v>487118</v>
          </cell>
          <cell r="CY368">
            <v>1</v>
          </cell>
          <cell r="CZ368">
            <v>70</v>
          </cell>
          <cell r="DA368">
            <v>1</v>
          </cell>
          <cell r="DB368">
            <v>5883</v>
          </cell>
          <cell r="DC368">
            <v>1</v>
          </cell>
          <cell r="DD368">
            <v>464279</v>
          </cell>
          <cell r="DE368">
            <v>1</v>
          </cell>
          <cell r="DF368">
            <v>-292906</v>
          </cell>
          <cell r="DG368">
            <v>1</v>
          </cell>
          <cell r="DH368">
            <v>0</v>
          </cell>
          <cell r="DI368">
            <v>1</v>
          </cell>
          <cell r="DJ368">
            <v>0</v>
          </cell>
          <cell r="DK368">
            <v>117.2</v>
          </cell>
          <cell r="DL368">
            <v>115.7</v>
          </cell>
          <cell r="DM368">
            <v>114.3</v>
          </cell>
          <cell r="DN368">
            <v>113.4</v>
          </cell>
          <cell r="DO368">
            <v>113.2</v>
          </cell>
          <cell r="DP368">
            <v>99.5</v>
          </cell>
          <cell r="DQ368">
            <v>94.7</v>
          </cell>
          <cell r="DR368">
            <v>1</v>
          </cell>
          <cell r="DS368">
            <v>96</v>
          </cell>
          <cell r="DT368">
            <v>1</v>
          </cell>
          <cell r="DU368">
            <v>97</v>
          </cell>
          <cell r="DV368">
            <v>1</v>
          </cell>
          <cell r="DW368">
            <v>91.9</v>
          </cell>
          <cell r="DX368">
            <v>1</v>
          </cell>
          <cell r="DY368">
            <v>86.1</v>
          </cell>
          <cell r="DZ368">
            <v>1</v>
          </cell>
          <cell r="EA368">
            <v>91</v>
          </cell>
          <cell r="EB368">
            <v>1</v>
          </cell>
          <cell r="EC368">
            <v>78</v>
          </cell>
          <cell r="ED368">
            <v>1</v>
          </cell>
          <cell r="EE368">
            <v>74</v>
          </cell>
          <cell r="EF368">
            <v>1</v>
          </cell>
          <cell r="EG368">
            <v>70</v>
          </cell>
          <cell r="EH368">
            <v>1</v>
          </cell>
          <cell r="EI368">
            <v>2224.7091062394607</v>
          </cell>
          <cell r="EJ368">
            <v>1</v>
          </cell>
          <cell r="EK368">
            <v>1621.853377972358</v>
          </cell>
          <cell r="EL368">
            <v>1</v>
          </cell>
          <cell r="EM368">
            <v>-284059</v>
          </cell>
          <cell r="EN368">
            <v>-289.41314314824251</v>
          </cell>
          <cell r="EO368">
            <v>-451860</v>
          </cell>
          <cell r="EP368">
            <v>-343.76569037656901</v>
          </cell>
          <cell r="EQ368">
            <v>-268322</v>
          </cell>
          <cell r="ER368">
            <v>-264.01849847485983</v>
          </cell>
          <cell r="ES368">
            <v>-507688</v>
          </cell>
          <cell r="ET368">
            <v>-657.54176920088071</v>
          </cell>
          <cell r="EU368">
            <v>-408971</v>
          </cell>
          <cell r="EV368">
            <v>-646.69671094244154</v>
          </cell>
          <cell r="EW368">
            <v>-428018</v>
          </cell>
          <cell r="EX368">
            <v>-476.875</v>
          </cell>
          <cell r="EY368">
            <v>-372191</v>
          </cell>
          <cell r="EZ368">
            <v>-594.17464878671774</v>
          </cell>
          <cell r="FA368">
            <v>8152</v>
          </cell>
          <cell r="FB368">
            <v>26.76296782665791</v>
          </cell>
          <cell r="FC368">
            <v>-388055</v>
          </cell>
          <cell r="FD368">
            <v>-488.30376242607269</v>
          </cell>
          <cell r="FE368">
            <v>-311475</v>
          </cell>
          <cell r="FF368">
            <v>-639.57905544147843</v>
          </cell>
          <cell r="FG368">
            <v>-372858</v>
          </cell>
          <cell r="FH368">
            <v>-1055.9558198810535</v>
          </cell>
          <cell r="FI368">
            <v>-640183</v>
          </cell>
          <cell r="FJ368">
            <v>-1026.427769761103</v>
          </cell>
          <cell r="FK368">
            <v>-605217</v>
          </cell>
          <cell r="FL368">
            <v>-1105.6682361463238</v>
          </cell>
          <cell r="FM368">
            <v>-548660</v>
          </cell>
          <cell r="FN368">
            <v>-1432.1472868217054</v>
          </cell>
          <cell r="FO368">
            <v>-6.0643434096520454E-2</v>
          </cell>
          <cell r="FP368">
            <v>-6.8241282916307877E-2</v>
          </cell>
          <cell r="FQ368">
            <v>-5.6774399405515194E-2</v>
          </cell>
          <cell r="FR368">
            <v>-0.11123136934595197</v>
          </cell>
          <cell r="FS368">
            <v>-9.1412229096631145E-2</v>
          </cell>
          <cell r="FT368">
            <v>-7.9084801174774996E-2</v>
          </cell>
          <cell r="FU368">
            <v>-9.9337396603336875E-2</v>
          </cell>
          <cell r="FV368">
            <v>3.0782685268189234E-3</v>
          </cell>
          <cell r="FW368">
            <v>-5.6661895866107641E-2</v>
          </cell>
          <cell r="FX368">
            <v>-7.7199335264091243E-2</v>
          </cell>
          <cell r="FY368">
            <v>-9.0044810127499361E-2</v>
          </cell>
          <cell r="FZ368">
            <v>-9.7951537668754446E-2</v>
          </cell>
          <cell r="GA368">
            <v>-0.11348677545882635</v>
          </cell>
          <cell r="GB368">
            <v>-0.1147058126542321</v>
          </cell>
          <cell r="GC368">
            <v>711745</v>
          </cell>
          <cell r="GD368">
            <v>737140</v>
          </cell>
          <cell r="GE368">
            <v>799609</v>
          </cell>
          <cell r="GF368">
            <v>866197</v>
          </cell>
          <cell r="GG368">
            <v>898131</v>
          </cell>
          <cell r="GH368">
            <v>856843</v>
          </cell>
          <cell r="GI368">
            <v>837496</v>
          </cell>
          <cell r="GJ368">
            <v>940041</v>
          </cell>
          <cell r="GK368">
            <v>959075</v>
          </cell>
          <cell r="GL368">
            <v>965997</v>
          </cell>
          <cell r="GM368">
            <v>0</v>
          </cell>
          <cell r="GN368">
            <v>1112451.03</v>
          </cell>
          <cell r="GO368">
            <v>1125783</v>
          </cell>
          <cell r="GP368">
            <v>1069603.5900000001</v>
          </cell>
          <cell r="GQ368">
            <v>-0.16574501142223028</v>
          </cell>
          <cell r="GR368">
            <v>-0.20840010885670224</v>
          </cell>
          <cell r="GS368">
            <v>-0.11274638053549756</v>
          </cell>
          <cell r="GT368">
            <v>-0.11813929705314601</v>
          </cell>
          <cell r="GU368">
            <v>-0.23792241197038508</v>
          </cell>
          <cell r="GV368">
            <v>-0.22313996070829711</v>
          </cell>
          <cell r="GW368">
            <v>-0.17930543400753529</v>
          </cell>
          <cell r="GX368">
            <v>-0.17555577034242612</v>
          </cell>
          <cell r="GY368">
            <v>-0.23235467298422335</v>
          </cell>
          <cell r="GZ368">
            <v>5.5</v>
          </cell>
          <cell r="HA368">
            <v>5.0909090909090908</v>
          </cell>
          <cell r="HB368">
            <v>4.6216216216216219</v>
          </cell>
          <cell r="HC368">
            <v>5.1756756756756754</v>
          </cell>
          <cell r="HD368">
            <v>3.341176470588235</v>
          </cell>
          <cell r="HE368">
            <v>3.333333333333333</v>
          </cell>
          <cell r="HF368">
            <v>4.083333333333333</v>
          </cell>
          <cell r="HG368">
            <v>3.9130434782608696</v>
          </cell>
        </row>
        <row r="369">
          <cell r="A369">
            <v>364</v>
          </cell>
          <cell r="B369">
            <v>9501</v>
          </cell>
          <cell r="C369" t="str">
            <v>State Maximum</v>
          </cell>
          <cell r="D369">
            <v>17.535607554039146</v>
          </cell>
          <cell r="E369">
            <v>359</v>
          </cell>
          <cell r="F369">
            <v>5.4</v>
          </cell>
          <cell r="G369">
            <v>359</v>
          </cell>
          <cell r="H369">
            <v>8.6308873553255818</v>
          </cell>
          <cell r="I369">
            <v>359</v>
          </cell>
          <cell r="J369">
            <v>4.6667559454368117</v>
          </cell>
          <cell r="K369">
            <v>272</v>
          </cell>
          <cell r="L369">
            <v>5.7688186994941333</v>
          </cell>
          <cell r="M369">
            <v>310</v>
          </cell>
          <cell r="N369">
            <v>2.1897600000000002</v>
          </cell>
          <cell r="O369">
            <v>6</v>
          </cell>
          <cell r="P369">
            <v>2.2611089415677728</v>
          </cell>
          <cell r="Q369">
            <v>342</v>
          </cell>
          <cell r="R369">
            <v>1.2164032168415599</v>
          </cell>
          <cell r="S369">
            <v>8</v>
          </cell>
          <cell r="T369">
            <v>18.312037380687013</v>
          </cell>
          <cell r="U369">
            <v>359</v>
          </cell>
          <cell r="V369">
            <v>3.7265000000000001</v>
          </cell>
          <cell r="W369">
            <v>347</v>
          </cell>
          <cell r="X369">
            <v>0.2</v>
          </cell>
          <cell r="Y369">
            <v>1</v>
          </cell>
          <cell r="Z369">
            <v>1.34473</v>
          </cell>
          <cell r="AA369">
            <v>249</v>
          </cell>
          <cell r="AB369">
            <v>0.33</v>
          </cell>
          <cell r="AC369">
            <v>329</v>
          </cell>
          <cell r="AD369">
            <v>1.6747300000000001</v>
          </cell>
          <cell r="AE369">
            <v>350</v>
          </cell>
          <cell r="AF369">
            <v>0.13500000000000001</v>
          </cell>
          <cell r="AG369">
            <v>19</v>
          </cell>
          <cell r="AH369">
            <v>4.05</v>
          </cell>
          <cell r="AI369">
            <v>185</v>
          </cell>
          <cell r="AJ369">
            <v>7.0235799999999999</v>
          </cell>
          <cell r="AK369">
            <v>359</v>
          </cell>
          <cell r="AL369">
            <v>23.628509999999999</v>
          </cell>
          <cell r="AM369">
            <v>359</v>
          </cell>
          <cell r="AN369">
            <v>113255903</v>
          </cell>
          <cell r="AO369">
            <v>359</v>
          </cell>
          <cell r="AP369">
            <v>6383416237</v>
          </cell>
          <cell r="AQ369">
            <v>359</v>
          </cell>
          <cell r="AR369">
            <v>0.17</v>
          </cell>
          <cell r="AS369">
            <v>0.10413291668906002</v>
          </cell>
          <cell r="AT369">
            <v>0.08</v>
          </cell>
          <cell r="AU369">
            <v>0.2</v>
          </cell>
          <cell r="AV369">
            <v>6078039</v>
          </cell>
          <cell r="AW369">
            <v>284</v>
          </cell>
          <cell r="AX369">
            <v>435875</v>
          </cell>
          <cell r="AY369">
            <v>89</v>
          </cell>
          <cell r="AZ369">
            <v>2022</v>
          </cell>
          <cell r="BA369">
            <v>2020</v>
          </cell>
          <cell r="BB369">
            <v>656551890</v>
          </cell>
          <cell r="BC369">
            <v>267</v>
          </cell>
          <cell r="BD369">
            <v>7039968127</v>
          </cell>
          <cell r="BE369">
            <v>359</v>
          </cell>
          <cell r="BF369">
            <v>30783</v>
          </cell>
          <cell r="BG369">
            <v>359</v>
          </cell>
          <cell r="BH369">
            <v>1034132.4043715848</v>
          </cell>
          <cell r="BI369">
            <v>359</v>
          </cell>
          <cell r="BJ369">
            <v>233351.53178186872</v>
          </cell>
          <cell r="BK369">
            <v>267</v>
          </cell>
          <cell r="BL369">
            <v>1152601.6803278688</v>
          </cell>
          <cell r="BM369">
            <v>359</v>
          </cell>
          <cell r="BN369">
            <v>0.41364569135690027</v>
          </cell>
          <cell r="BO369">
            <v>267</v>
          </cell>
          <cell r="BP369">
            <v>34470448</v>
          </cell>
          <cell r="BQ369">
            <v>359</v>
          </cell>
          <cell r="BR369">
            <v>34470448</v>
          </cell>
          <cell r="BS369">
            <v>359</v>
          </cell>
          <cell r="BT369">
            <v>34470448</v>
          </cell>
          <cell r="BU369">
            <v>272</v>
          </cell>
          <cell r="BV369">
            <v>9400000</v>
          </cell>
          <cell r="BW369">
            <v>310</v>
          </cell>
          <cell r="BX369">
            <v>194979</v>
          </cell>
          <cell r="BY369">
            <v>6</v>
          </cell>
          <cell r="BZ369">
            <v>83193734</v>
          </cell>
          <cell r="CA369">
            <v>359</v>
          </cell>
          <cell r="CB369">
            <v>12516843</v>
          </cell>
          <cell r="CC369">
            <v>342</v>
          </cell>
          <cell r="CD369">
            <v>9925191</v>
          </cell>
          <cell r="CE369">
            <v>347</v>
          </cell>
          <cell r="CF369">
            <v>22070</v>
          </cell>
          <cell r="CG369">
            <v>2</v>
          </cell>
          <cell r="CH369">
            <v>6222479</v>
          </cell>
          <cell r="CI369">
            <v>249</v>
          </cell>
          <cell r="CJ369">
            <v>2323194</v>
          </cell>
          <cell r="CK369">
            <v>329</v>
          </cell>
          <cell r="CL369">
            <v>7754880</v>
          </cell>
          <cell r="CM369">
            <v>350</v>
          </cell>
          <cell r="CN369">
            <v>861761</v>
          </cell>
          <cell r="CO369">
            <v>19</v>
          </cell>
          <cell r="CP369">
            <v>8927723</v>
          </cell>
          <cell r="CQ369">
            <v>185</v>
          </cell>
          <cell r="CR369">
            <v>113256000</v>
          </cell>
          <cell r="CS369">
            <v>359</v>
          </cell>
          <cell r="CT369">
            <v>30783</v>
          </cell>
          <cell r="CU369">
            <v>359</v>
          </cell>
          <cell r="CV369">
            <v>5943</v>
          </cell>
          <cell r="CW369">
            <v>184</v>
          </cell>
          <cell r="CX369">
            <v>179650000</v>
          </cell>
          <cell r="CY369">
            <v>359</v>
          </cell>
          <cell r="CZ369">
            <v>30953.9</v>
          </cell>
          <cell r="DA369">
            <v>359</v>
          </cell>
          <cell r="DB369">
            <v>6058</v>
          </cell>
          <cell r="DC369">
            <v>185</v>
          </cell>
          <cell r="DD369">
            <v>184207000</v>
          </cell>
          <cell r="DE369">
            <v>359</v>
          </cell>
          <cell r="DF369">
            <v>4557000</v>
          </cell>
          <cell r="DG369">
            <v>359</v>
          </cell>
          <cell r="DH369">
            <v>2364214</v>
          </cell>
          <cell r="DI369">
            <v>223</v>
          </cell>
          <cell r="DJ369">
            <v>0</v>
          </cell>
          <cell r="DK369">
            <v>32109.4</v>
          </cell>
          <cell r="DL369">
            <v>32032.799999999999</v>
          </cell>
          <cell r="DM369">
            <v>32122</v>
          </cell>
          <cell r="DN369">
            <v>32063</v>
          </cell>
          <cell r="DO369">
            <v>32200.2</v>
          </cell>
          <cell r="DP369">
            <v>32345</v>
          </cell>
          <cell r="DQ369">
            <v>32580.400000000001</v>
          </cell>
          <cell r="DR369">
            <v>370</v>
          </cell>
          <cell r="DS369">
            <v>32459.1</v>
          </cell>
          <cell r="DT369">
            <v>370</v>
          </cell>
          <cell r="DU369">
            <v>32139.4</v>
          </cell>
          <cell r="DV369">
            <v>370</v>
          </cell>
          <cell r="DW369">
            <v>31873.599999999999</v>
          </cell>
          <cell r="DX369">
            <v>362</v>
          </cell>
          <cell r="DY369">
            <v>31548.6</v>
          </cell>
          <cell r="DZ369">
            <v>362</v>
          </cell>
          <cell r="EA369">
            <v>31218.400000000001</v>
          </cell>
          <cell r="EB369">
            <v>362</v>
          </cell>
          <cell r="EC369">
            <v>31128.799999999999</v>
          </cell>
          <cell r="ED369">
            <v>362</v>
          </cell>
          <cell r="EE369">
            <v>30783</v>
          </cell>
          <cell r="EF369">
            <v>362</v>
          </cell>
          <cell r="EG369">
            <v>30953.9</v>
          </cell>
          <cell r="EH369">
            <v>359</v>
          </cell>
          <cell r="EI369">
            <v>10636.860465116279</v>
          </cell>
          <cell r="EJ369">
            <v>359</v>
          </cell>
          <cell r="EK369">
            <v>9954.3565891472863</v>
          </cell>
          <cell r="EL369">
            <v>359</v>
          </cell>
          <cell r="EM369">
            <v>23122927</v>
          </cell>
          <cell r="EN369">
            <v>7441.0557620817845</v>
          </cell>
          <cell r="EO369">
            <v>23861200</v>
          </cell>
          <cell r="EP369">
            <v>7838.6043829296414</v>
          </cell>
          <cell r="EQ369">
            <v>23101994</v>
          </cell>
          <cell r="ER369">
            <v>8225.8253968253975</v>
          </cell>
          <cell r="ES369">
            <v>23281110</v>
          </cell>
          <cell r="ET369">
            <v>7208.567375886525</v>
          </cell>
          <cell r="EU369">
            <v>25397607</v>
          </cell>
          <cell r="EV369">
            <v>6472.6887417218541</v>
          </cell>
          <cell r="EW369">
            <v>26656031</v>
          </cell>
          <cell r="EX369">
            <v>6373.2730375426618</v>
          </cell>
          <cell r="EY369">
            <v>31886266</v>
          </cell>
          <cell r="EZ369">
            <v>7540.4538904899127</v>
          </cell>
          <cell r="FA369">
            <v>30860887</v>
          </cell>
          <cell r="FB369">
            <v>9088.0943804034578</v>
          </cell>
          <cell r="FC369">
            <v>30347296</v>
          </cell>
          <cell r="FD369">
            <v>11221.181953765847</v>
          </cell>
          <cell r="FE369">
            <v>27264143</v>
          </cell>
          <cell r="FF369">
            <v>14282.168724279836</v>
          </cell>
          <cell r="FG369">
            <v>32156995</v>
          </cell>
          <cell r="FH369">
            <v>13686.961685823755</v>
          </cell>
          <cell r="FI369">
            <v>26577332</v>
          </cell>
          <cell r="FJ369">
            <v>14668.913934426229</v>
          </cell>
          <cell r="FK369">
            <v>24455107</v>
          </cell>
          <cell r="FL369">
            <v>15641.042118975249</v>
          </cell>
          <cell r="FM369">
            <v>22039035</v>
          </cell>
          <cell r="FN369">
            <v>14613.800328677075</v>
          </cell>
          <cell r="FO369">
            <v>0.56402593402766132</v>
          </cell>
          <cell r="FP369">
            <v>0.56758627985378984</v>
          </cell>
          <cell r="FQ369">
            <v>0.56304663851942316</v>
          </cell>
          <cell r="FR369">
            <v>0.54685841353124964</v>
          </cell>
          <cell r="FS369">
            <v>0.50162452015644454</v>
          </cell>
          <cell r="FT369">
            <v>0.48179823067666505</v>
          </cell>
          <cell r="FU369">
            <v>0.50988515569031911</v>
          </cell>
          <cell r="FV369">
            <v>1.268291493563164</v>
          </cell>
          <cell r="FW369">
            <v>1.5528571443313757</v>
          </cell>
          <cell r="FX369">
            <v>1.6652313789653741</v>
          </cell>
          <cell r="FY369">
            <v>1.6940795136328393</v>
          </cell>
          <cell r="FZ369">
            <v>1.6406069530897471</v>
          </cell>
          <cell r="GA369">
            <v>1.5971881296291042</v>
          </cell>
          <cell r="GB369">
            <v>1.4465223407304948</v>
          </cell>
          <cell r="GC369">
            <v>185876616</v>
          </cell>
          <cell r="GD369">
            <v>201209232</v>
          </cell>
          <cell r="GE369">
            <v>206562359</v>
          </cell>
          <cell r="GF369">
            <v>211508679</v>
          </cell>
          <cell r="GG369">
            <v>230143116</v>
          </cell>
          <cell r="GH369">
            <v>242337922</v>
          </cell>
          <cell r="GI369">
            <v>259437335</v>
          </cell>
          <cell r="GJ369">
            <v>274915088</v>
          </cell>
          <cell r="GK369">
            <v>268258682</v>
          </cell>
          <cell r="GL369">
            <v>267703212</v>
          </cell>
          <cell r="GM369">
            <v>148352282</v>
          </cell>
          <cell r="GN369">
            <v>301559749.45999998</v>
          </cell>
          <cell r="GO369">
            <v>328729766</v>
          </cell>
          <cell r="GP369">
            <v>339475434.90999997</v>
          </cell>
          <cell r="GQ369">
            <v>0.52668607946217438</v>
          </cell>
          <cell r="GR369">
            <v>0.54250165189627608</v>
          </cell>
          <cell r="GS369">
            <v>0.56521587376248528</v>
          </cell>
          <cell r="GT369">
            <v>0.46132536222993148</v>
          </cell>
          <cell r="GU369">
            <v>0.4687037041647889</v>
          </cell>
          <cell r="GV369">
            <v>0.5261715834503462</v>
          </cell>
          <cell r="GW369">
            <v>0.5089389520323353</v>
          </cell>
          <cell r="GX369">
            <v>0.5868151457610179</v>
          </cell>
          <cell r="GY369">
            <v>0.62047999833137757</v>
          </cell>
          <cell r="GZ369">
            <v>17.860878661087867</v>
          </cell>
          <cell r="HA369">
            <v>17.517084282460139</v>
          </cell>
          <cell r="HB369">
            <v>20.158264947245019</v>
          </cell>
          <cell r="HC369">
            <v>18.941538461538464</v>
          </cell>
          <cell r="HD369">
            <v>20.70694087403599</v>
          </cell>
          <cell r="HE369">
            <v>19.544419134396357</v>
          </cell>
          <cell r="HF369">
            <v>17.387341772151899</v>
          </cell>
          <cell r="HG369">
            <v>20.3</v>
          </cell>
        </row>
        <row r="370">
          <cell r="A370">
            <v>365</v>
          </cell>
          <cell r="B370">
            <v>9502</v>
          </cell>
          <cell r="C370" t="str">
            <v>Average (Mean)</v>
          </cell>
          <cell r="D370">
            <v>12.171287293351506</v>
          </cell>
          <cell r="E370">
            <v>180</v>
          </cell>
          <cell r="F370">
            <v>5.3958217270195332</v>
          </cell>
          <cell r="G370">
            <v>2.9916434540389973</v>
          </cell>
          <cell r="H370">
            <v>4.5016503918075346</v>
          </cell>
          <cell r="I370">
            <v>180</v>
          </cell>
          <cell r="J370">
            <v>0.55257963748952321</v>
          </cell>
          <cell r="K370">
            <v>169.33704735376045</v>
          </cell>
          <cell r="L370">
            <v>1.7130431264720114</v>
          </cell>
          <cell r="M370">
            <v>176.58774373259052</v>
          </cell>
          <cell r="N370">
            <v>1.842983286908078E-2</v>
          </cell>
          <cell r="O370">
            <v>5.9582172701949858</v>
          </cell>
          <cell r="P370">
            <v>0.52520292574799932</v>
          </cell>
          <cell r="Q370">
            <v>179.57381615598885</v>
          </cell>
          <cell r="R370">
            <v>9.2069175341246649E-3</v>
          </cell>
          <cell r="S370">
            <v>7.922005571030641</v>
          </cell>
          <cell r="T370">
            <v>12.696490219099504</v>
          </cell>
          <cell r="U370">
            <v>180</v>
          </cell>
          <cell r="V370">
            <v>0.89002467966573806</v>
          </cell>
          <cell r="W370">
            <v>179.78272980501393</v>
          </cell>
          <cell r="X370">
            <v>5.5710306406685239E-4</v>
          </cell>
          <cell r="Y370">
            <v>1</v>
          </cell>
          <cell r="Z370">
            <v>0.4849637604456824</v>
          </cell>
          <cell r="AA370">
            <v>152.48189415041782</v>
          </cell>
          <cell r="AB370">
            <v>0.29888186629526337</v>
          </cell>
          <cell r="AC370">
            <v>41.818941504178269</v>
          </cell>
          <cell r="AD370">
            <v>0.78384562674094815</v>
          </cell>
          <cell r="AE370">
            <v>158.29805013927577</v>
          </cell>
          <cell r="AF370">
            <v>6.7688022284122552E-3</v>
          </cell>
          <cell r="AG370">
            <v>18.097493036211699</v>
          </cell>
          <cell r="AH370">
            <v>0.81689247910863483</v>
          </cell>
          <cell r="AI370">
            <v>137.58217270194987</v>
          </cell>
          <cell r="AJ370">
            <v>2.4980886908077999</v>
          </cell>
          <cell r="AK370">
            <v>179.99721448467966</v>
          </cell>
          <cell r="AL370">
            <v>15.195609470752098</v>
          </cell>
          <cell r="AM370">
            <v>180</v>
          </cell>
          <cell r="AN370">
            <v>5534707.0167130921</v>
          </cell>
          <cell r="AO370">
            <v>180</v>
          </cell>
          <cell r="AP370">
            <v>349289364.36211699</v>
          </cell>
          <cell r="AQ370">
            <v>180</v>
          </cell>
          <cell r="AR370">
            <v>6.1002785515320297E-2</v>
          </cell>
          <cell r="AS370">
            <v>7.3495533002544758E-2</v>
          </cell>
          <cell r="AT370">
            <v>9.6935933147632245E-3</v>
          </cell>
          <cell r="AU370">
            <v>7.0696378830083506E-2</v>
          </cell>
          <cell r="AV370">
            <v>234825.93036211698</v>
          </cell>
          <cell r="AW370">
            <v>172.06128133704735</v>
          </cell>
          <cell r="AX370">
            <v>31329.111420612815</v>
          </cell>
          <cell r="AY370">
            <v>78.091922005571035</v>
          </cell>
          <cell r="AZ370">
            <v>1426.1114206128134</v>
          </cell>
          <cell r="BA370">
            <v>1917.7158774373258</v>
          </cell>
          <cell r="BB370">
            <v>23660010.846796658</v>
          </cell>
          <cell r="BC370">
            <v>168.08356545961001</v>
          </cell>
          <cell r="BD370">
            <v>372949375.20891362</v>
          </cell>
          <cell r="BE370">
            <v>180</v>
          </cell>
          <cell r="BF370">
            <v>1327.8688022284123</v>
          </cell>
          <cell r="BG370">
            <v>179.98885793871867</v>
          </cell>
          <cell r="BH370">
            <v>302448.37105433986</v>
          </cell>
          <cell r="BI370">
            <v>180</v>
          </cell>
          <cell r="BJ370">
            <v>13029.459602472569</v>
          </cell>
          <cell r="BK370">
            <v>168.08356545961001</v>
          </cell>
          <cell r="BL370">
            <v>315477.83065681206</v>
          </cell>
          <cell r="BM370">
            <v>180</v>
          </cell>
          <cell r="BN370">
            <v>4.0799932731687097E-2</v>
          </cell>
          <cell r="BO370">
            <v>168.08356545961001</v>
          </cell>
          <cell r="BP370">
            <v>1885147.9832869081</v>
          </cell>
          <cell r="BQ370">
            <v>180</v>
          </cell>
          <cell r="BR370">
            <v>1885147.9832869081</v>
          </cell>
          <cell r="BS370">
            <v>180</v>
          </cell>
          <cell r="BT370">
            <v>1885147.9832869081</v>
          </cell>
          <cell r="BU370">
            <v>169.25626740947075</v>
          </cell>
          <cell r="BV370">
            <v>577474.6573816156</v>
          </cell>
          <cell r="BW370">
            <v>175.76880222841226</v>
          </cell>
          <cell r="BX370">
            <v>1547.3203342618385</v>
          </cell>
          <cell r="BY370">
            <v>5.9582172701949858</v>
          </cell>
          <cell r="BZ370">
            <v>4312899.281337047</v>
          </cell>
          <cell r="CA370">
            <v>180</v>
          </cell>
          <cell r="CB370">
            <v>273720.19498607243</v>
          </cell>
          <cell r="CC370">
            <v>179.57381615598885</v>
          </cell>
          <cell r="CD370">
            <v>300142.36768802226</v>
          </cell>
          <cell r="CE370">
            <v>177.17827298050139</v>
          </cell>
          <cell r="CF370">
            <v>61.476323119777156</v>
          </cell>
          <cell r="CG370">
            <v>1.9972144846796658</v>
          </cell>
          <cell r="CH370">
            <v>240973.58774373258</v>
          </cell>
          <cell r="CI370">
            <v>162.99442896935932</v>
          </cell>
          <cell r="CJ370">
            <v>114527.93314763231</v>
          </cell>
          <cell r="CK370">
            <v>178.70473537604457</v>
          </cell>
          <cell r="CL370">
            <v>355501.5208913649</v>
          </cell>
          <cell r="CM370">
            <v>179.87465181058496</v>
          </cell>
          <cell r="CN370">
            <v>6021.5988857938719</v>
          </cell>
          <cell r="CO370">
            <v>18.52367688022284</v>
          </cell>
          <cell r="CP370">
            <v>286271.39554317546</v>
          </cell>
          <cell r="CQ370">
            <v>137.59052924791087</v>
          </cell>
          <cell r="CR370">
            <v>5531750.3676880226</v>
          </cell>
          <cell r="CS370">
            <v>180</v>
          </cell>
          <cell r="CT370">
            <v>1327.8688022284123</v>
          </cell>
          <cell r="CU370">
            <v>179.98885793871867</v>
          </cell>
          <cell r="CV370">
            <v>5801.8384401114208</v>
          </cell>
          <cell r="CW370">
            <v>136.61002785515319</v>
          </cell>
          <cell r="CX370">
            <v>7723055.5376044568</v>
          </cell>
          <cell r="CY370">
            <v>180</v>
          </cell>
          <cell r="CZ370">
            <v>1320.9674094707516</v>
          </cell>
          <cell r="DA370">
            <v>179.98050139275767</v>
          </cell>
          <cell r="DB370">
            <v>5916.880222841226</v>
          </cell>
          <cell r="DC370">
            <v>137.09192200557104</v>
          </cell>
          <cell r="DD370">
            <v>7872055.3927576598</v>
          </cell>
          <cell r="DE370">
            <v>180</v>
          </cell>
          <cell r="DF370">
            <v>148999.85515320333</v>
          </cell>
          <cell r="DG370">
            <v>180</v>
          </cell>
          <cell r="DH370">
            <v>69848.359331476327</v>
          </cell>
          <cell r="DI370">
            <v>154.04735376044567</v>
          </cell>
          <cell r="DJ370" t="e">
            <v>#DIV/0!</v>
          </cell>
          <cell r="DK370">
            <v>1393.6278551532025</v>
          </cell>
          <cell r="DL370">
            <v>1396.4554317548746</v>
          </cell>
          <cell r="DM370">
            <v>1395.2403899721444</v>
          </cell>
          <cell r="DN370">
            <v>1388.2855153203343</v>
          </cell>
          <cell r="DO370">
            <v>1378.5022284122563</v>
          </cell>
          <cell r="DP370">
            <v>1369.7922005571036</v>
          </cell>
          <cell r="DQ370">
            <v>1356.6785515320323</v>
          </cell>
          <cell r="DR370">
            <v>180.49582172701949</v>
          </cell>
          <cell r="DS370">
            <v>1349.8654596100273</v>
          </cell>
          <cell r="DT370">
            <v>180.47353760445682</v>
          </cell>
          <cell r="DU370">
            <v>1344.3713091921995</v>
          </cell>
          <cell r="DV370">
            <v>180.49860724233983</v>
          </cell>
          <cell r="DW370">
            <v>1341.9763231197758</v>
          </cell>
          <cell r="DX370">
            <v>180.0891364902507</v>
          </cell>
          <cell r="DY370">
            <v>1342.5676880222827</v>
          </cell>
          <cell r="DZ370">
            <v>180.06128133704735</v>
          </cell>
          <cell r="EA370">
            <v>1341.6752089136487</v>
          </cell>
          <cell r="EB370">
            <v>180.07520891364902</v>
          </cell>
          <cell r="EC370">
            <v>1336.2384401114195</v>
          </cell>
          <cell r="ED370">
            <v>180.06406685236769</v>
          </cell>
          <cell r="EE370">
            <v>1327.4036211699165</v>
          </cell>
          <cell r="EF370">
            <v>180.06768802228413</v>
          </cell>
          <cell r="EG370">
            <v>1320.1874651810581</v>
          </cell>
          <cell r="EH370">
            <v>179.97771587743733</v>
          </cell>
          <cell r="EI370">
            <v>4534.197238257294</v>
          </cell>
          <cell r="EJ370">
            <v>180</v>
          </cell>
          <cell r="EK370">
            <v>3629.2956842982048</v>
          </cell>
          <cell r="EL370">
            <v>180</v>
          </cell>
          <cell r="EM370">
            <v>841938.03621169913</v>
          </cell>
          <cell r="EN370">
            <v>797.28177603715437</v>
          </cell>
          <cell r="EO370">
            <v>829034.9860724234</v>
          </cell>
          <cell r="EP370">
            <v>793.28099097872223</v>
          </cell>
          <cell r="EQ370">
            <v>909216.30083565461</v>
          </cell>
          <cell r="ER370">
            <v>862.80507475263448</v>
          </cell>
          <cell r="ES370">
            <v>992821.56545961008</v>
          </cell>
          <cell r="ET370">
            <v>958.18439207668644</v>
          </cell>
          <cell r="EU370">
            <v>1083520.9275766017</v>
          </cell>
          <cell r="EV370">
            <v>1065.4671799058583</v>
          </cell>
          <cell r="EW370">
            <v>1130932.2005571031</v>
          </cell>
          <cell r="EX370">
            <v>1112.9045472536843</v>
          </cell>
          <cell r="EY370">
            <v>1299488.6044568245</v>
          </cell>
          <cell r="EZ370">
            <v>1277.3345256182413</v>
          </cell>
          <cell r="FA370">
            <v>1378649.8635097493</v>
          </cell>
          <cell r="FB370">
            <v>1425.8485892300271</v>
          </cell>
          <cell r="FC370">
            <v>1445959.286908078</v>
          </cell>
          <cell r="FD370">
            <v>1502.1759040637003</v>
          </cell>
          <cell r="FE370">
            <v>1502291.7715877437</v>
          </cell>
          <cell r="FF370">
            <v>1576.3303959111174</v>
          </cell>
          <cell r="FG370">
            <v>1926786.2729805014</v>
          </cell>
          <cell r="FH370">
            <v>1903.8337699853473</v>
          </cell>
          <cell r="FI370">
            <v>1887689.7883008358</v>
          </cell>
          <cell r="FJ370">
            <v>1851.577126860599</v>
          </cell>
          <cell r="FK370">
            <v>1898479.43454039</v>
          </cell>
          <cell r="FL370">
            <v>1845.7931774811821</v>
          </cell>
          <cell r="FM370">
            <v>1901378.0111420613</v>
          </cell>
          <cell r="FN370">
            <v>1885.4251314067842</v>
          </cell>
          <cell r="FO370">
            <v>0.11972390313527677</v>
          </cell>
          <cell r="FP370">
            <v>0.1132844334334337</v>
          </cell>
          <cell r="FQ370">
            <v>0.11912308944642525</v>
          </cell>
          <cell r="FR370">
            <v>0.12620286169150566</v>
          </cell>
          <cell r="FS370">
            <v>0.13141933558561153</v>
          </cell>
          <cell r="FT370">
            <v>0.13034532072677363</v>
          </cell>
          <cell r="FU370">
            <v>0.141662690222604</v>
          </cell>
          <cell r="FV370">
            <v>0.19686963608787564</v>
          </cell>
          <cell r="FW370">
            <v>0.19906100242955505</v>
          </cell>
          <cell r="FX370">
            <v>0.19745333032213852</v>
          </cell>
          <cell r="FY370">
            <v>0.22377030721047422</v>
          </cell>
          <cell r="FZ370">
            <v>0.21191023962297223</v>
          </cell>
          <cell r="GA370">
            <v>0.19238565461792748</v>
          </cell>
          <cell r="GB370">
            <v>0.18703967349839642</v>
          </cell>
          <cell r="GC370">
            <v>7296930.0334261842</v>
          </cell>
          <cell r="GD370">
            <v>7731095.9275766015</v>
          </cell>
          <cell r="GE370">
            <v>8013742.0557103064</v>
          </cell>
          <cell r="GF370">
            <v>8350957.2339832867</v>
          </cell>
          <cell r="GG370">
            <v>8743459.855153203</v>
          </cell>
          <cell r="GH370">
            <v>9154404.2506963797</v>
          </cell>
          <cell r="GI370">
            <v>9476394.0501392763</v>
          </cell>
          <cell r="GJ370">
            <v>9752888.7437325902</v>
          </cell>
          <cell r="GK370">
            <v>9939872.5543175489</v>
          </cell>
          <cell r="GL370">
            <v>10363834.646239555</v>
          </cell>
          <cell r="GM370">
            <v>10256503.810584959</v>
          </cell>
          <cell r="GN370">
            <v>11415740.058440115</v>
          </cell>
          <cell r="GO370">
            <v>12164056.064066852</v>
          </cell>
          <cell r="GP370">
            <v>12735151.242924796</v>
          </cell>
          <cell r="GQ370">
            <v>0.12396156031263547</v>
          </cell>
          <cell r="GR370">
            <v>0.11460671120237589</v>
          </cell>
          <cell r="GS370">
            <v>0.1311835311671854</v>
          </cell>
          <cell r="GT370">
            <v>0.12987280186695296</v>
          </cell>
          <cell r="GU370">
            <v>0.12375480466925372</v>
          </cell>
          <cell r="GV370">
            <v>0.11920540906278683</v>
          </cell>
          <cell r="GW370">
            <v>0.10759720694946877</v>
          </cell>
          <cell r="GX370">
            <v>0.1046683228131174</v>
          </cell>
          <cell r="GY370">
            <v>9.5952322630128969E-2</v>
          </cell>
          <cell r="GZ370">
            <v>12.320254055282343</v>
          </cell>
          <cell r="HA370">
            <v>12.250168897249971</v>
          </cell>
          <cell r="HB370">
            <v>12.179261104821968</v>
          </cell>
          <cell r="HC370">
            <v>12.119333060614411</v>
          </cell>
          <cell r="HD370">
            <v>12.037242454919989</v>
          </cell>
          <cell r="HE370">
            <v>11.923603032447341</v>
          </cell>
          <cell r="HF370">
            <v>11.831927675855834</v>
          </cell>
          <cell r="HG370">
            <v>12.114266819659461</v>
          </cell>
        </row>
        <row r="371">
          <cell r="A371">
            <v>366</v>
          </cell>
          <cell r="B371">
            <v>9503</v>
          </cell>
          <cell r="C371" t="str">
            <v>Median</v>
          </cell>
          <cell r="D371">
            <v>12.183351570398816</v>
          </cell>
          <cell r="E371">
            <v>180</v>
          </cell>
          <cell r="F371">
            <v>5.4</v>
          </cell>
          <cell r="G371">
            <v>1</v>
          </cell>
          <cell r="H371">
            <v>4.4923876191346084</v>
          </cell>
          <cell r="I371">
            <v>180</v>
          </cell>
          <cell r="J371">
            <v>0.38856099610106004</v>
          </cell>
          <cell r="K371">
            <v>180</v>
          </cell>
          <cell r="L371">
            <v>1.6200688336224811</v>
          </cell>
          <cell r="M371">
            <v>180</v>
          </cell>
          <cell r="N371">
            <v>0</v>
          </cell>
          <cell r="O371">
            <v>6</v>
          </cell>
          <cell r="P371">
            <v>0.28216350717159572</v>
          </cell>
          <cell r="Q371">
            <v>180</v>
          </cell>
          <cell r="R371">
            <v>0</v>
          </cell>
          <cell r="S371">
            <v>8</v>
          </cell>
          <cell r="T371">
            <v>12.696459737455161</v>
          </cell>
          <cell r="U371">
            <v>180</v>
          </cell>
          <cell r="V371">
            <v>0.83692</v>
          </cell>
          <cell r="W371">
            <v>180</v>
          </cell>
          <cell r="X371">
            <v>0</v>
          </cell>
          <cell r="Y371">
            <v>1</v>
          </cell>
          <cell r="Z371">
            <v>0.5</v>
          </cell>
          <cell r="AA371">
            <v>179</v>
          </cell>
          <cell r="AB371">
            <v>0.33</v>
          </cell>
          <cell r="AC371">
            <v>1</v>
          </cell>
          <cell r="AD371">
            <v>0.73</v>
          </cell>
          <cell r="AE371">
            <v>180</v>
          </cell>
          <cell r="AF371">
            <v>0</v>
          </cell>
          <cell r="AG371">
            <v>19</v>
          </cell>
          <cell r="AH371">
            <v>0.15</v>
          </cell>
          <cell r="AI371">
            <v>180</v>
          </cell>
          <cell r="AJ371">
            <v>2.27624</v>
          </cell>
          <cell r="AK371">
            <v>180</v>
          </cell>
          <cell r="AL371">
            <v>14.88974</v>
          </cell>
          <cell r="AM371">
            <v>180</v>
          </cell>
          <cell r="AN371">
            <v>2733828</v>
          </cell>
          <cell r="AO371">
            <v>180</v>
          </cell>
          <cell r="AP371">
            <v>188566313</v>
          </cell>
          <cell r="AQ371">
            <v>180</v>
          </cell>
          <cell r="AR371">
            <v>7.0000000000000007E-2</v>
          </cell>
          <cell r="AS371">
            <v>7.9613247560405873E-2</v>
          </cell>
          <cell r="AT371">
            <v>0</v>
          </cell>
          <cell r="AU371">
            <v>7.0000000000000007E-2</v>
          </cell>
          <cell r="AV371">
            <v>143599</v>
          </cell>
          <cell r="AW371">
            <v>180</v>
          </cell>
          <cell r="AX371">
            <v>0</v>
          </cell>
          <cell r="AY371">
            <v>89</v>
          </cell>
          <cell r="AZ371">
            <v>2013</v>
          </cell>
          <cell r="BA371">
            <v>2012</v>
          </cell>
          <cell r="BB371">
            <v>4064558</v>
          </cell>
          <cell r="BC371">
            <v>180</v>
          </cell>
          <cell r="BD371">
            <v>193938590</v>
          </cell>
          <cell r="BE371">
            <v>180</v>
          </cell>
          <cell r="BF371">
            <v>643.79999999999995</v>
          </cell>
          <cell r="BG371">
            <v>180</v>
          </cell>
          <cell r="BH371">
            <v>276599.31763285026</v>
          </cell>
          <cell r="BI371">
            <v>180</v>
          </cell>
          <cell r="BJ371">
            <v>6182.8083769633504</v>
          </cell>
          <cell r="BK371">
            <v>180</v>
          </cell>
          <cell r="BL371">
            <v>289859.23194748361</v>
          </cell>
          <cell r="BM371">
            <v>180</v>
          </cell>
          <cell r="BN371">
            <v>2.3612822494343128E-2</v>
          </cell>
          <cell r="BO371">
            <v>180</v>
          </cell>
          <cell r="BP371">
            <v>1017604</v>
          </cell>
          <cell r="BQ371">
            <v>180</v>
          </cell>
          <cell r="BR371">
            <v>1017604</v>
          </cell>
          <cell r="BS371">
            <v>180</v>
          </cell>
          <cell r="BT371">
            <v>1017604</v>
          </cell>
          <cell r="BU371">
            <v>180</v>
          </cell>
          <cell r="BV371">
            <v>333900</v>
          </cell>
          <cell r="BW371">
            <v>180</v>
          </cell>
          <cell r="BX371">
            <v>0</v>
          </cell>
          <cell r="BY371">
            <v>6</v>
          </cell>
          <cell r="BZ371">
            <v>2190782</v>
          </cell>
          <cell r="CA371">
            <v>180</v>
          </cell>
          <cell r="CB371">
            <v>51518</v>
          </cell>
          <cell r="CC371">
            <v>180</v>
          </cell>
          <cell r="CD371">
            <v>160000</v>
          </cell>
          <cell r="CE371">
            <v>179</v>
          </cell>
          <cell r="CF371">
            <v>0</v>
          </cell>
          <cell r="CG371">
            <v>2</v>
          </cell>
          <cell r="CH371">
            <v>67209</v>
          </cell>
          <cell r="CI371">
            <v>180</v>
          </cell>
          <cell r="CJ371">
            <v>60456</v>
          </cell>
          <cell r="CK371">
            <v>180</v>
          </cell>
          <cell r="CL371">
            <v>130492</v>
          </cell>
          <cell r="CM371">
            <v>180</v>
          </cell>
          <cell r="CN371">
            <v>0</v>
          </cell>
          <cell r="CO371">
            <v>19</v>
          </cell>
          <cell r="CP371">
            <v>37970</v>
          </cell>
          <cell r="CQ371">
            <v>180</v>
          </cell>
          <cell r="CR371">
            <v>2733159</v>
          </cell>
          <cell r="CS371">
            <v>180</v>
          </cell>
          <cell r="CT371">
            <v>643.79999999999995</v>
          </cell>
          <cell r="CU371">
            <v>180</v>
          </cell>
          <cell r="CV371">
            <v>5771</v>
          </cell>
          <cell r="CW371">
            <v>178</v>
          </cell>
          <cell r="CX371">
            <v>3769965</v>
          </cell>
          <cell r="CY371">
            <v>180</v>
          </cell>
          <cell r="CZ371">
            <v>631.5</v>
          </cell>
          <cell r="DA371">
            <v>180</v>
          </cell>
          <cell r="DB371">
            <v>5886</v>
          </cell>
          <cell r="DC371">
            <v>179</v>
          </cell>
          <cell r="DD371">
            <v>3765739</v>
          </cell>
          <cell r="DE371">
            <v>180</v>
          </cell>
          <cell r="DF371">
            <v>42920</v>
          </cell>
          <cell r="DG371">
            <v>180</v>
          </cell>
          <cell r="DH371">
            <v>30129</v>
          </cell>
          <cell r="DI371">
            <v>180</v>
          </cell>
          <cell r="DJ371" t="e">
            <v>#NUM!</v>
          </cell>
          <cell r="DK371">
            <v>748</v>
          </cell>
          <cell r="DL371">
            <v>742.8</v>
          </cell>
          <cell r="DM371">
            <v>733</v>
          </cell>
          <cell r="DN371">
            <v>725.6</v>
          </cell>
          <cell r="DO371">
            <v>725.3</v>
          </cell>
          <cell r="DP371">
            <v>713</v>
          </cell>
          <cell r="DQ371">
            <v>700.8</v>
          </cell>
          <cell r="DR371">
            <v>180</v>
          </cell>
          <cell r="DS371">
            <v>695.1</v>
          </cell>
          <cell r="DT371">
            <v>180</v>
          </cell>
          <cell r="DU371">
            <v>680.4</v>
          </cell>
          <cell r="DV371">
            <v>180</v>
          </cell>
          <cell r="DW371">
            <v>669.1</v>
          </cell>
          <cell r="DX371">
            <v>180</v>
          </cell>
          <cell r="DY371">
            <v>672</v>
          </cell>
          <cell r="DZ371">
            <v>180</v>
          </cell>
          <cell r="EA371">
            <v>660.9</v>
          </cell>
          <cell r="EB371">
            <v>180</v>
          </cell>
          <cell r="EC371">
            <v>655.4</v>
          </cell>
          <cell r="ED371">
            <v>180</v>
          </cell>
          <cell r="EE371">
            <v>643.79999999999995</v>
          </cell>
          <cell r="EF371">
            <v>180</v>
          </cell>
          <cell r="EG371">
            <v>631.5</v>
          </cell>
          <cell r="EH371">
            <v>180</v>
          </cell>
          <cell r="EI371">
            <v>4266.2615859938205</v>
          </cell>
          <cell r="EJ371">
            <v>180</v>
          </cell>
          <cell r="EK371">
            <v>3380.6714183891659</v>
          </cell>
          <cell r="EL371">
            <v>180</v>
          </cell>
          <cell r="EM371">
            <v>489986</v>
          </cell>
          <cell r="EN371">
            <v>621.76008968609869</v>
          </cell>
          <cell r="EO371">
            <v>507242</v>
          </cell>
          <cell r="EP371">
            <v>607.37019914651501</v>
          </cell>
          <cell r="EQ371">
            <v>546556</v>
          </cell>
          <cell r="ER371">
            <v>670.54847113670644</v>
          </cell>
          <cell r="ES371">
            <v>611436</v>
          </cell>
          <cell r="ET371">
            <v>783.12513099979037</v>
          </cell>
          <cell r="EU371">
            <v>673600</v>
          </cell>
          <cell r="EV371">
            <v>838.10321100917429</v>
          </cell>
          <cell r="EW371">
            <v>665061</v>
          </cell>
          <cell r="EX371">
            <v>885.91709034024245</v>
          </cell>
          <cell r="EY371">
            <v>724717</v>
          </cell>
          <cell r="EZ371">
            <v>1083.6935297037896</v>
          </cell>
          <cell r="FA371">
            <v>891273</v>
          </cell>
          <cell r="FB371">
            <v>1142.168721109399</v>
          </cell>
          <cell r="FC371">
            <v>916981</v>
          </cell>
          <cell r="FD371">
            <v>1225.9135285913528</v>
          </cell>
          <cell r="FE371">
            <v>956847</v>
          </cell>
          <cell r="FF371">
            <v>1323.0758029978588</v>
          </cell>
          <cell r="FG371">
            <v>1141878</v>
          </cell>
          <cell r="FH371">
            <v>1627.4646226415093</v>
          </cell>
          <cell r="FI371">
            <v>1105869</v>
          </cell>
          <cell r="FJ371">
            <v>1561.1672442093745</v>
          </cell>
          <cell r="FK371">
            <v>1065313</v>
          </cell>
          <cell r="FL371">
            <v>1476.4402173913045</v>
          </cell>
          <cell r="FM371">
            <v>1055220</v>
          </cell>
          <cell r="FN371">
            <v>1522.5676855895197</v>
          </cell>
          <cell r="FO371">
            <v>0.10537131952999025</v>
          </cell>
          <cell r="FP371">
            <v>9.8543361979820721E-2</v>
          </cell>
          <cell r="FQ371">
            <v>0.10508992009285754</v>
          </cell>
          <cell r="FR371">
            <v>0.11846956469908215</v>
          </cell>
          <cell r="FS371">
            <v>0.11670028314221369</v>
          </cell>
          <cell r="FT371">
            <v>0.11739284435117202</v>
          </cell>
          <cell r="FU371">
            <v>0.12930182746961918</v>
          </cell>
          <cell r="FV371">
            <v>0.15947593668140875</v>
          </cell>
          <cell r="FW371">
            <v>0.16337465081559027</v>
          </cell>
          <cell r="FX371">
            <v>0.16603228051458149</v>
          </cell>
          <cell r="FY371">
            <v>0.2006652357461991</v>
          </cell>
          <cell r="FZ371">
            <v>0.18515355095322067</v>
          </cell>
          <cell r="GA371">
            <v>0.16524922846931445</v>
          </cell>
          <cell r="GB371">
            <v>0.15789528993883856</v>
          </cell>
          <cell r="GC371">
            <v>3928830</v>
          </cell>
          <cell r="GD371">
            <v>4037997</v>
          </cell>
          <cell r="GE371">
            <v>4162057</v>
          </cell>
          <cell r="GF371">
            <v>4392435</v>
          </cell>
          <cell r="GG371">
            <v>4517637</v>
          </cell>
          <cell r="GH371">
            <v>4731357</v>
          </cell>
          <cell r="GI371">
            <v>4897978</v>
          </cell>
          <cell r="GJ371">
            <v>4941523</v>
          </cell>
          <cell r="GK371">
            <v>5000960</v>
          </cell>
          <cell r="GL371">
            <v>5356011</v>
          </cell>
          <cell r="GM371">
            <v>5779700</v>
          </cell>
          <cell r="GN371">
            <v>5660361.1399999997</v>
          </cell>
          <cell r="GO371">
            <v>5959794</v>
          </cell>
          <cell r="GP371">
            <v>6099725.2400000002</v>
          </cell>
          <cell r="GQ371">
            <v>0.11628218597305594</v>
          </cell>
          <cell r="GR371">
            <v>0.10519303741680418</v>
          </cell>
          <cell r="GS371">
            <v>0.11867013207661657</v>
          </cell>
          <cell r="GT371">
            <v>0.11560636009534329</v>
          </cell>
          <cell r="GU371">
            <v>0.11728055998683164</v>
          </cell>
          <cell r="GV371">
            <v>0.10671005410684457</v>
          </cell>
          <cell r="GW371">
            <v>9.6373661113126591E-2</v>
          </cell>
          <cell r="GX371">
            <v>9.7008987501694802E-2</v>
          </cell>
          <cell r="GY371">
            <v>8.1947132183508326E-2</v>
          </cell>
          <cell r="GZ371">
            <v>12.369942196531792</v>
          </cell>
          <cell r="HA371">
            <v>12.367202729044834</v>
          </cell>
          <cell r="HB371">
            <v>12.408083759435112</v>
          </cell>
          <cell r="HC371">
            <v>12.406521739130437</v>
          </cell>
          <cell r="HD371">
            <v>12.239080459770115</v>
          </cell>
          <cell r="HE371">
            <v>12.120300751879698</v>
          </cell>
          <cell r="HF371">
            <v>12.066339066339067</v>
          </cell>
          <cell r="HG371">
            <v>12.40948275862069</v>
          </cell>
        </row>
        <row r="372">
          <cell r="A372">
            <v>367</v>
          </cell>
          <cell r="B372">
            <v>9504</v>
          </cell>
          <cell r="C372" t="str">
            <v>Count &gt; 0</v>
          </cell>
          <cell r="D372">
            <v>359</v>
          </cell>
          <cell r="E372">
            <v>359</v>
          </cell>
          <cell r="F372">
            <v>359</v>
          </cell>
          <cell r="G372">
            <v>359</v>
          </cell>
          <cell r="H372">
            <v>359</v>
          </cell>
          <cell r="I372">
            <v>359</v>
          </cell>
          <cell r="J372">
            <v>359</v>
          </cell>
          <cell r="K372">
            <v>359</v>
          </cell>
          <cell r="L372">
            <v>359</v>
          </cell>
          <cell r="M372">
            <v>359</v>
          </cell>
          <cell r="N372">
            <v>359</v>
          </cell>
          <cell r="O372">
            <v>359</v>
          </cell>
          <cell r="P372">
            <v>359</v>
          </cell>
          <cell r="Q372">
            <v>359</v>
          </cell>
          <cell r="R372">
            <v>359</v>
          </cell>
          <cell r="S372">
            <v>359</v>
          </cell>
          <cell r="T372">
            <v>359</v>
          </cell>
          <cell r="U372">
            <v>359</v>
          </cell>
          <cell r="V372">
            <v>359</v>
          </cell>
          <cell r="W372">
            <v>359</v>
          </cell>
          <cell r="X372">
            <v>359</v>
          </cell>
          <cell r="Y372">
            <v>359</v>
          </cell>
          <cell r="Z372">
            <v>359</v>
          </cell>
          <cell r="AA372">
            <v>359</v>
          </cell>
          <cell r="AB372">
            <v>359</v>
          </cell>
          <cell r="AC372">
            <v>359</v>
          </cell>
          <cell r="AD372">
            <v>359</v>
          </cell>
          <cell r="AE372">
            <v>359</v>
          </cell>
          <cell r="AF372">
            <v>359</v>
          </cell>
          <cell r="AG372">
            <v>359</v>
          </cell>
          <cell r="AH372">
            <v>359</v>
          </cell>
          <cell r="AI372">
            <v>359</v>
          </cell>
          <cell r="AJ372">
            <v>359</v>
          </cell>
          <cell r="AK372">
            <v>359</v>
          </cell>
          <cell r="AL372">
            <v>359</v>
          </cell>
          <cell r="AM372">
            <v>359</v>
          </cell>
          <cell r="AN372">
            <v>359</v>
          </cell>
          <cell r="AO372">
            <v>359</v>
          </cell>
          <cell r="AP372">
            <v>359</v>
          </cell>
          <cell r="AQ372">
            <v>359</v>
          </cell>
          <cell r="AR372">
            <v>359</v>
          </cell>
          <cell r="AS372">
            <v>359</v>
          </cell>
          <cell r="AT372">
            <v>359</v>
          </cell>
          <cell r="AU372">
            <v>359</v>
          </cell>
          <cell r="AV372">
            <v>359</v>
          </cell>
          <cell r="AW372">
            <v>359</v>
          </cell>
          <cell r="AX372">
            <v>359</v>
          </cell>
          <cell r="AY372">
            <v>359</v>
          </cell>
          <cell r="AZ372">
            <v>359</v>
          </cell>
          <cell r="BA372">
            <v>359</v>
          </cell>
          <cell r="BB372">
            <v>359</v>
          </cell>
          <cell r="BC372">
            <v>359</v>
          </cell>
          <cell r="BD372">
            <v>359</v>
          </cell>
          <cell r="BE372">
            <v>359</v>
          </cell>
          <cell r="BF372">
            <v>359</v>
          </cell>
          <cell r="BG372">
            <v>359</v>
          </cell>
          <cell r="BH372">
            <v>359</v>
          </cell>
          <cell r="BI372">
            <v>359</v>
          </cell>
          <cell r="BJ372">
            <v>359</v>
          </cell>
          <cell r="BK372">
            <v>359</v>
          </cell>
          <cell r="BL372">
            <v>359</v>
          </cell>
          <cell r="BM372">
            <v>359</v>
          </cell>
          <cell r="BN372">
            <v>359</v>
          </cell>
          <cell r="BO372">
            <v>359</v>
          </cell>
          <cell r="BP372">
            <v>359</v>
          </cell>
          <cell r="BQ372">
            <v>359</v>
          </cell>
          <cell r="BR372">
            <v>359</v>
          </cell>
          <cell r="BS372">
            <v>359</v>
          </cell>
          <cell r="BT372">
            <v>359</v>
          </cell>
          <cell r="BU372">
            <v>359</v>
          </cell>
          <cell r="BV372">
            <v>359</v>
          </cell>
          <cell r="BW372">
            <v>359</v>
          </cell>
          <cell r="BX372">
            <v>359</v>
          </cell>
          <cell r="BY372">
            <v>359</v>
          </cell>
          <cell r="BZ372">
            <v>359</v>
          </cell>
          <cell r="CA372">
            <v>359</v>
          </cell>
          <cell r="CB372">
            <v>359</v>
          </cell>
          <cell r="CC372">
            <v>359</v>
          </cell>
          <cell r="CD372">
            <v>359</v>
          </cell>
          <cell r="CE372">
            <v>359</v>
          </cell>
          <cell r="CF372">
            <v>359</v>
          </cell>
          <cell r="CG372">
            <v>359</v>
          </cell>
          <cell r="CH372">
            <v>359</v>
          </cell>
          <cell r="CI372">
            <v>359</v>
          </cell>
          <cell r="CJ372">
            <v>359</v>
          </cell>
          <cell r="CK372">
            <v>359</v>
          </cell>
          <cell r="CL372">
            <v>359</v>
          </cell>
          <cell r="CM372">
            <v>359</v>
          </cell>
          <cell r="CN372">
            <v>359</v>
          </cell>
          <cell r="CO372">
            <v>359</v>
          </cell>
          <cell r="CP372">
            <v>359</v>
          </cell>
          <cell r="CQ372">
            <v>359</v>
          </cell>
          <cell r="CR372">
            <v>359</v>
          </cell>
          <cell r="CS372">
            <v>359</v>
          </cell>
          <cell r="CT372">
            <v>359</v>
          </cell>
          <cell r="CU372">
            <v>359</v>
          </cell>
          <cell r="CV372">
            <v>359</v>
          </cell>
          <cell r="CW372">
            <v>359</v>
          </cell>
          <cell r="CX372">
            <v>359</v>
          </cell>
          <cell r="CY372">
            <v>359</v>
          </cell>
          <cell r="CZ372">
            <v>359</v>
          </cell>
          <cell r="DA372">
            <v>359</v>
          </cell>
          <cell r="DB372">
            <v>359</v>
          </cell>
          <cell r="DC372">
            <v>359</v>
          </cell>
          <cell r="DD372">
            <v>359</v>
          </cell>
          <cell r="DE372">
            <v>359</v>
          </cell>
          <cell r="DF372">
            <v>359</v>
          </cell>
          <cell r="DG372">
            <v>359</v>
          </cell>
          <cell r="DH372">
            <v>359</v>
          </cell>
          <cell r="DI372">
            <v>359</v>
          </cell>
          <cell r="DJ372">
            <v>0</v>
          </cell>
          <cell r="DK372">
            <v>359</v>
          </cell>
          <cell r="DL372">
            <v>359</v>
          </cell>
          <cell r="DM372">
            <v>359</v>
          </cell>
          <cell r="DN372">
            <v>359</v>
          </cell>
          <cell r="DO372">
            <v>359</v>
          </cell>
          <cell r="DP372">
            <v>359</v>
          </cell>
          <cell r="DQ372">
            <v>359</v>
          </cell>
          <cell r="DR372">
            <v>359</v>
          </cell>
          <cell r="DS372">
            <v>359</v>
          </cell>
          <cell r="DT372">
            <v>359</v>
          </cell>
          <cell r="DU372">
            <v>359</v>
          </cell>
          <cell r="DV372">
            <v>359</v>
          </cell>
          <cell r="DW372">
            <v>359</v>
          </cell>
          <cell r="DX372">
            <v>359</v>
          </cell>
          <cell r="DY372">
            <v>359</v>
          </cell>
          <cell r="DZ372">
            <v>359</v>
          </cell>
          <cell r="EA372">
            <v>359</v>
          </cell>
          <cell r="EB372">
            <v>359</v>
          </cell>
          <cell r="EC372">
            <v>359</v>
          </cell>
          <cell r="ED372">
            <v>359</v>
          </cell>
          <cell r="EE372">
            <v>359</v>
          </cell>
          <cell r="EF372">
            <v>359</v>
          </cell>
          <cell r="EG372">
            <v>359</v>
          </cell>
          <cell r="EH372">
            <v>359</v>
          </cell>
          <cell r="EI372">
            <v>359</v>
          </cell>
          <cell r="EJ372">
            <v>359</v>
          </cell>
          <cell r="EK372">
            <v>359</v>
          </cell>
          <cell r="EL372">
            <v>359</v>
          </cell>
          <cell r="EM372">
            <v>359</v>
          </cell>
          <cell r="EN372">
            <v>359</v>
          </cell>
          <cell r="EO372">
            <v>359</v>
          </cell>
          <cell r="EP372">
            <v>359</v>
          </cell>
          <cell r="EQ372">
            <v>359</v>
          </cell>
          <cell r="ER372">
            <v>359</v>
          </cell>
          <cell r="ES372">
            <v>359</v>
          </cell>
          <cell r="ET372">
            <v>359</v>
          </cell>
          <cell r="EU372">
            <v>359</v>
          </cell>
          <cell r="EV372">
            <v>359</v>
          </cell>
          <cell r="EW372">
            <v>359</v>
          </cell>
          <cell r="EX372">
            <v>359</v>
          </cell>
          <cell r="EY372">
            <v>359</v>
          </cell>
          <cell r="EZ372">
            <v>359</v>
          </cell>
          <cell r="FA372">
            <v>359</v>
          </cell>
          <cell r="FB372">
            <v>359</v>
          </cell>
          <cell r="FC372">
            <v>359</v>
          </cell>
          <cell r="FD372">
            <v>359</v>
          </cell>
          <cell r="FE372">
            <v>359</v>
          </cell>
          <cell r="FF372">
            <v>359</v>
          </cell>
          <cell r="FG372">
            <v>359</v>
          </cell>
          <cell r="FH372">
            <v>359</v>
          </cell>
          <cell r="FI372">
            <v>359</v>
          </cell>
          <cell r="FJ372">
            <v>359</v>
          </cell>
          <cell r="FK372">
            <v>359</v>
          </cell>
          <cell r="FL372">
            <v>359</v>
          </cell>
          <cell r="FM372">
            <v>359</v>
          </cell>
          <cell r="FN372">
            <v>359</v>
          </cell>
          <cell r="FO372">
            <v>359</v>
          </cell>
          <cell r="FP372">
            <v>359</v>
          </cell>
          <cell r="FQ372">
            <v>359</v>
          </cell>
          <cell r="FR372">
            <v>359</v>
          </cell>
          <cell r="FS372">
            <v>359</v>
          </cell>
          <cell r="FT372">
            <v>359</v>
          </cell>
          <cell r="FU372">
            <v>359</v>
          </cell>
          <cell r="FV372">
            <v>359</v>
          </cell>
          <cell r="FW372">
            <v>359</v>
          </cell>
          <cell r="FX372">
            <v>359</v>
          </cell>
          <cell r="FY372">
            <v>358</v>
          </cell>
          <cell r="FZ372">
            <v>359</v>
          </cell>
          <cell r="GA372">
            <v>359</v>
          </cell>
          <cell r="GB372">
            <v>359</v>
          </cell>
          <cell r="GC372">
            <v>359</v>
          </cell>
          <cell r="GD372">
            <v>359</v>
          </cell>
          <cell r="GE372">
            <v>359</v>
          </cell>
          <cell r="GF372">
            <v>359</v>
          </cell>
          <cell r="GG372">
            <v>359</v>
          </cell>
          <cell r="GH372">
            <v>359</v>
          </cell>
          <cell r="GI372">
            <v>359</v>
          </cell>
          <cell r="GJ372">
            <v>359</v>
          </cell>
          <cell r="GK372">
            <v>359</v>
          </cell>
          <cell r="GL372">
            <v>359</v>
          </cell>
          <cell r="GM372">
            <v>359</v>
          </cell>
          <cell r="GN372">
            <v>359</v>
          </cell>
          <cell r="GO372">
            <v>359</v>
          </cell>
          <cell r="GP372">
            <v>359</v>
          </cell>
          <cell r="GQ372">
            <v>359</v>
          </cell>
          <cell r="GR372">
            <v>359</v>
          </cell>
          <cell r="GS372">
            <v>359</v>
          </cell>
          <cell r="GT372">
            <v>359</v>
          </cell>
          <cell r="GU372">
            <v>359</v>
          </cell>
          <cell r="GV372">
            <v>359</v>
          </cell>
          <cell r="GW372">
            <v>359</v>
          </cell>
          <cell r="GX372">
            <v>359</v>
          </cell>
          <cell r="GY372">
            <v>359</v>
          </cell>
          <cell r="GZ372">
            <v>359</v>
          </cell>
          <cell r="HA372">
            <v>359</v>
          </cell>
          <cell r="HB372">
            <v>359</v>
          </cell>
          <cell r="HC372">
            <v>359</v>
          </cell>
          <cell r="HD372">
            <v>359</v>
          </cell>
          <cell r="HE372">
            <v>359</v>
          </cell>
          <cell r="HF372">
            <v>359</v>
          </cell>
          <cell r="HG372">
            <v>359</v>
          </cell>
          <cell r="HH372">
            <v>359</v>
          </cell>
        </row>
        <row r="373">
          <cell r="A373">
            <v>368</v>
          </cell>
          <cell r="B373">
            <v>9999</v>
          </cell>
          <cell r="C373" t="str">
            <v>State Total (if applicable)</v>
          </cell>
        </row>
      </sheetData>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C1:L66"/>
  <sheetViews>
    <sheetView tabSelected="1" topLeftCell="A2" workbookViewId="0">
      <selection activeCell="I15" sqref="I15"/>
    </sheetView>
  </sheetViews>
  <sheetFormatPr baseColWidth="10" defaultColWidth="8.6640625" defaultRowHeight="14" x14ac:dyDescent="0.15"/>
  <cols>
    <col min="1" max="2" width="2.5" style="47" customWidth="1"/>
    <col min="3" max="3" width="59.5" style="78" customWidth="1"/>
    <col min="4" max="4" width="16.5" style="48" customWidth="1"/>
    <col min="5" max="5" width="2.1640625" style="48" customWidth="1"/>
    <col min="6" max="6" width="20.5" style="48" customWidth="1"/>
    <col min="7" max="7" width="9.5" style="47" customWidth="1"/>
    <col min="8" max="8" width="2.5" style="47" customWidth="1"/>
    <col min="9" max="9" width="27.5" style="47" customWidth="1"/>
    <col min="10" max="16384" width="8.6640625" style="47"/>
  </cols>
  <sheetData>
    <row r="1" spans="3:9" hidden="1" x14ac:dyDescent="0.15">
      <c r="F1" s="48" t="s">
        <v>517</v>
      </c>
      <c r="G1" s="47">
        <v>7826</v>
      </c>
    </row>
    <row r="2" spans="3:9" ht="11" customHeight="1" x14ac:dyDescent="0.15"/>
    <row r="3" spans="3:9" ht="18" x14ac:dyDescent="0.2">
      <c r="C3" s="141" t="s">
        <v>519</v>
      </c>
      <c r="D3" s="141"/>
      <c r="E3" s="141"/>
      <c r="F3" s="141"/>
      <c r="G3" s="141"/>
    </row>
    <row r="4" spans="3:9" ht="17" customHeight="1" x14ac:dyDescent="0.15">
      <c r="C4" s="148"/>
      <c r="D4" s="148"/>
      <c r="E4" s="148"/>
      <c r="F4" s="148"/>
      <c r="G4" s="148"/>
      <c r="I4" s="49" t="s">
        <v>437</v>
      </c>
    </row>
    <row r="5" spans="3:9" ht="6.5" customHeight="1" x14ac:dyDescent="0.15"/>
    <row r="6" spans="3:9" ht="8.5" customHeight="1" x14ac:dyDescent="0.15">
      <c r="C6" s="79"/>
      <c r="D6" s="58"/>
      <c r="E6" s="58"/>
      <c r="F6" s="58"/>
      <c r="G6" s="59"/>
    </row>
    <row r="7" spans="3:9" ht="18" x14ac:dyDescent="0.2">
      <c r="C7" s="80"/>
      <c r="D7" s="63" t="s">
        <v>516</v>
      </c>
      <c r="E7" s="64"/>
      <c r="F7" s="63" t="s">
        <v>518</v>
      </c>
      <c r="G7" s="60"/>
    </row>
    <row r="8" spans="3:9" ht="3.5" customHeight="1" x14ac:dyDescent="0.15">
      <c r="C8" s="80"/>
      <c r="D8" s="65"/>
      <c r="E8" s="65"/>
      <c r="F8" s="65"/>
      <c r="G8" s="60"/>
    </row>
    <row r="9" spans="3:9" ht="18" x14ac:dyDescent="0.2">
      <c r="C9" s="80" t="s">
        <v>439</v>
      </c>
      <c r="D9" s="77">
        <v>0.02</v>
      </c>
      <c r="E9" s="66"/>
      <c r="F9" s="87">
        <v>0.02</v>
      </c>
      <c r="G9" s="61"/>
      <c r="I9" s="53"/>
    </row>
    <row r="10" spans="3:9" ht="5.5" customHeight="1" x14ac:dyDescent="0.15">
      <c r="C10" s="80"/>
      <c r="D10" s="67"/>
      <c r="E10" s="67"/>
      <c r="F10" s="67"/>
      <c r="G10" s="61"/>
    </row>
    <row r="11" spans="3:9" x14ac:dyDescent="0.15">
      <c r="C11" s="80" t="s">
        <v>397</v>
      </c>
      <c r="D11" s="66">
        <f>ROUND(G1*D9,0)</f>
        <v>157</v>
      </c>
      <c r="E11" s="66"/>
      <c r="F11" s="66">
        <f>ROUND(D15*F9,0)</f>
        <v>160</v>
      </c>
      <c r="G11" s="61"/>
      <c r="I11" s="53"/>
    </row>
    <row r="12" spans="3:9" ht="5" customHeight="1" x14ac:dyDescent="0.15">
      <c r="C12" s="80"/>
      <c r="D12" s="66"/>
      <c r="E12" s="66"/>
      <c r="F12" s="66"/>
      <c r="G12" s="61"/>
      <c r="I12" s="53"/>
    </row>
    <row r="13" spans="3:9" x14ac:dyDescent="0.15">
      <c r="C13" s="80" t="s">
        <v>471</v>
      </c>
      <c r="D13" s="66">
        <v>5</v>
      </c>
      <c r="E13" s="66"/>
      <c r="F13" s="66">
        <v>0</v>
      </c>
      <c r="G13" s="61"/>
      <c r="I13" s="53"/>
    </row>
    <row r="14" spans="3:9" ht="8" customHeight="1" x14ac:dyDescent="0.15">
      <c r="C14" s="80"/>
      <c r="G14" s="61"/>
    </row>
    <row r="15" spans="3:9" x14ac:dyDescent="0.15">
      <c r="C15" s="81" t="s">
        <v>398</v>
      </c>
      <c r="D15" s="66">
        <f>G1+D11+D13</f>
        <v>7988</v>
      </c>
      <c r="E15" s="66"/>
      <c r="F15" s="66">
        <f>D15+F11+F13</f>
        <v>8148</v>
      </c>
      <c r="G15" s="61"/>
    </row>
    <row r="16" spans="3:9" ht="9" customHeight="1" x14ac:dyDescent="0.15">
      <c r="C16" s="82"/>
      <c r="D16" s="68"/>
      <c r="E16" s="68"/>
      <c r="F16" s="68"/>
      <c r="G16" s="62"/>
    </row>
    <row r="18" spans="3:9" ht="8" customHeight="1" x14ac:dyDescent="0.15">
      <c r="C18" s="79"/>
      <c r="D18" s="58"/>
      <c r="E18" s="58"/>
      <c r="F18" s="58"/>
      <c r="G18" s="59"/>
    </row>
    <row r="19" spans="3:9" x14ac:dyDescent="0.15">
      <c r="C19" s="136" t="s">
        <v>405</v>
      </c>
      <c r="D19" s="137"/>
      <c r="E19" s="137"/>
      <c r="F19" s="137"/>
      <c r="G19" s="138"/>
      <c r="I19" s="55"/>
    </row>
    <row r="20" spans="3:9" ht="8" customHeight="1" x14ac:dyDescent="0.15">
      <c r="C20" s="80"/>
      <c r="G20" s="61"/>
    </row>
    <row r="21" spans="3:9" ht="18" x14ac:dyDescent="0.2">
      <c r="C21" s="80"/>
      <c r="D21" s="63" t="str">
        <f>D7</f>
        <v>FY 2026</v>
      </c>
      <c r="E21" s="63"/>
      <c r="F21" s="63" t="str">
        <f>F7</f>
        <v>Est. FY 2027</v>
      </c>
      <c r="G21" s="61"/>
    </row>
    <row r="22" spans="3:9" x14ac:dyDescent="0.15">
      <c r="C22" s="80" t="s">
        <v>346</v>
      </c>
      <c r="D22" s="66">
        <f>Data_Drop!S11</f>
        <v>62295245</v>
      </c>
      <c r="E22" s="66"/>
      <c r="F22" s="66">
        <f>Data_Drop!AD340</f>
        <v>34973876</v>
      </c>
      <c r="G22" s="61"/>
    </row>
    <row r="23" spans="3:9" x14ac:dyDescent="0.15">
      <c r="C23" s="80" t="s">
        <v>504</v>
      </c>
      <c r="D23" s="69">
        <f>Data_Drop!S341</f>
        <v>1.636771530373184E-2</v>
      </c>
      <c r="E23" s="66"/>
      <c r="F23" s="69">
        <f>Data_Drop!AE340</f>
        <v>8.9601889834197042E-3</v>
      </c>
      <c r="G23" s="61"/>
    </row>
    <row r="24" spans="3:9" ht="7.25" customHeight="1" x14ac:dyDescent="0.15">
      <c r="C24" s="80"/>
      <c r="D24" s="66"/>
      <c r="E24" s="66"/>
      <c r="F24" s="66"/>
      <c r="G24" s="61"/>
    </row>
    <row r="25" spans="3:9" x14ac:dyDescent="0.15">
      <c r="C25" s="80" t="s">
        <v>393</v>
      </c>
      <c r="D25" s="48">
        <f>Data_Drop!T3</f>
        <v>52</v>
      </c>
      <c r="F25" s="48">
        <f>Data_Drop!AE3</f>
        <v>33</v>
      </c>
      <c r="G25" s="61"/>
    </row>
    <row r="26" spans="3:9" x14ac:dyDescent="0.15">
      <c r="C26" s="80" t="s">
        <v>395</v>
      </c>
      <c r="D26" s="69">
        <f>D25/330</f>
        <v>0.15757575757575756</v>
      </c>
      <c r="E26" s="69"/>
      <c r="F26" s="69">
        <f>F25/330</f>
        <v>0.1</v>
      </c>
      <c r="G26" s="61"/>
    </row>
    <row r="27" spans="3:9" ht="10.25" customHeight="1" x14ac:dyDescent="0.15">
      <c r="C27" s="80"/>
      <c r="D27" s="69"/>
      <c r="E27" s="69"/>
      <c r="F27" s="69"/>
      <c r="G27" s="61"/>
    </row>
    <row r="28" spans="3:9" x14ac:dyDescent="0.15">
      <c r="C28" s="80" t="s">
        <v>394</v>
      </c>
      <c r="D28" s="48">
        <f>Data_Drop!T4</f>
        <v>273</v>
      </c>
      <c r="F28" s="48">
        <f>Data_Drop!AE4</f>
        <v>292</v>
      </c>
      <c r="G28" s="61"/>
    </row>
    <row r="29" spans="3:9" x14ac:dyDescent="0.15">
      <c r="C29" s="80" t="s">
        <v>396</v>
      </c>
      <c r="D29" s="69">
        <f>D28/330</f>
        <v>0.82727272727272727</v>
      </c>
      <c r="E29" s="69"/>
      <c r="F29" s="69">
        <f>F28/330</f>
        <v>0.88484848484848488</v>
      </c>
      <c r="G29" s="61"/>
    </row>
    <row r="30" spans="3:9" ht="8" customHeight="1" x14ac:dyDescent="0.15">
      <c r="C30" s="80"/>
      <c r="D30" s="69"/>
      <c r="E30" s="69"/>
      <c r="F30" s="69"/>
      <c r="G30" s="61"/>
    </row>
    <row r="31" spans="3:9" ht="28.25" customHeight="1" x14ac:dyDescent="0.15">
      <c r="C31" s="142" t="s">
        <v>428</v>
      </c>
      <c r="D31" s="143"/>
      <c r="E31" s="143"/>
      <c r="F31" s="143"/>
      <c r="G31" s="144"/>
    </row>
    <row r="32" spans="3:9" ht="9.5" customHeight="1" x14ac:dyDescent="0.15">
      <c r="C32" s="82"/>
      <c r="D32" s="68"/>
      <c r="E32" s="68"/>
      <c r="F32" s="68"/>
      <c r="G32" s="62"/>
    </row>
    <row r="33" spans="3:12" ht="9.5" customHeight="1" x14ac:dyDescent="0.15"/>
    <row r="34" spans="3:12" ht="9.5" hidden="1" customHeight="1" x14ac:dyDescent="0.15">
      <c r="C34" s="83"/>
      <c r="D34" s="50"/>
      <c r="E34" s="50"/>
      <c r="F34" s="50"/>
      <c r="G34" s="51"/>
    </row>
    <row r="35" spans="3:12" ht="13.25" hidden="1" customHeight="1" x14ac:dyDescent="0.15">
      <c r="C35" s="139" t="s">
        <v>406</v>
      </c>
      <c r="D35" s="140"/>
      <c r="E35" s="140"/>
      <c r="F35" s="140"/>
      <c r="G35" s="52"/>
    </row>
    <row r="36" spans="3:12" ht="9.5" hidden="1" customHeight="1" x14ac:dyDescent="0.15">
      <c r="C36" s="84"/>
      <c r="G36" s="52"/>
    </row>
    <row r="37" spans="3:12" ht="11.5" hidden="1" customHeight="1" x14ac:dyDescent="0.15">
      <c r="C37" s="86"/>
      <c r="D37" s="71" t="str">
        <f>D21</f>
        <v>FY 2026</v>
      </c>
      <c r="E37" s="71"/>
      <c r="F37" s="71" t="str">
        <f>F21</f>
        <v>Est. FY 2027</v>
      </c>
      <c r="G37" s="56"/>
      <c r="H37" s="57"/>
      <c r="I37" s="57"/>
      <c r="J37" s="57"/>
      <c r="K37" s="57"/>
      <c r="L37" s="57"/>
    </row>
    <row r="38" spans="3:12" hidden="1" x14ac:dyDescent="0.15">
      <c r="C38" s="86" t="s">
        <v>399</v>
      </c>
      <c r="D38" s="72" t="e">
        <f>#REF!</f>
        <v>#REF!</v>
      </c>
      <c r="E38" s="73"/>
      <c r="F38" s="72" t="e">
        <f>#REF!</f>
        <v>#REF!</v>
      </c>
      <c r="G38" s="56"/>
      <c r="H38" s="57"/>
      <c r="I38" s="57"/>
      <c r="J38" s="57"/>
      <c r="K38" s="57"/>
      <c r="L38" s="57"/>
    </row>
    <row r="39" spans="3:12" hidden="1" x14ac:dyDescent="0.15">
      <c r="C39" s="86" t="s">
        <v>400</v>
      </c>
      <c r="D39" s="74" t="e">
        <f>#REF!</f>
        <v>#REF!</v>
      </c>
      <c r="E39" s="73"/>
      <c r="F39" s="74" t="e">
        <f>#REF!</f>
        <v>#REF!</v>
      </c>
      <c r="G39" s="56"/>
      <c r="H39" s="57"/>
      <c r="I39" s="57"/>
      <c r="J39" s="57"/>
      <c r="K39" s="57"/>
      <c r="L39" s="57"/>
    </row>
    <row r="40" spans="3:12" ht="12.5" hidden="1" customHeight="1" x14ac:dyDescent="0.15">
      <c r="C40" s="86"/>
      <c r="D40" s="74"/>
      <c r="E40" s="73"/>
      <c r="F40" s="74"/>
      <c r="G40" s="56"/>
      <c r="H40" s="57"/>
      <c r="I40" s="57"/>
      <c r="J40" s="57"/>
      <c r="K40" s="57"/>
      <c r="L40" s="57"/>
    </row>
    <row r="41" spans="3:12" hidden="1" x14ac:dyDescent="0.15">
      <c r="C41" s="86" t="s">
        <v>401</v>
      </c>
      <c r="D41" s="73" t="e">
        <f>#REF!</f>
        <v>#REF!</v>
      </c>
      <c r="E41" s="73"/>
      <c r="F41" s="73" t="e">
        <f>#REF!</f>
        <v>#REF!</v>
      </c>
      <c r="G41" s="56"/>
      <c r="H41" s="57"/>
      <c r="I41" s="57"/>
      <c r="J41" s="57"/>
      <c r="K41" s="57"/>
      <c r="L41" s="57"/>
    </row>
    <row r="42" spans="3:12" hidden="1" x14ac:dyDescent="0.15">
      <c r="C42" s="86" t="s">
        <v>402</v>
      </c>
      <c r="D42" s="75" t="e">
        <f>D41/336</f>
        <v>#REF!</v>
      </c>
      <c r="E42" s="73"/>
      <c r="F42" s="75" t="e">
        <f>F41/336</f>
        <v>#REF!</v>
      </c>
      <c r="G42" s="56"/>
      <c r="H42" s="57"/>
      <c r="I42" s="57"/>
      <c r="J42" s="57"/>
      <c r="K42" s="57"/>
      <c r="L42" s="57"/>
    </row>
    <row r="43" spans="3:12" ht="8" hidden="1" customHeight="1" x14ac:dyDescent="0.15">
      <c r="C43" s="86"/>
      <c r="D43" s="75"/>
      <c r="E43" s="73"/>
      <c r="F43" s="75"/>
      <c r="G43" s="56"/>
      <c r="H43" s="57"/>
      <c r="I43" s="57"/>
      <c r="J43" s="57"/>
      <c r="K43" s="57"/>
      <c r="L43" s="57"/>
    </row>
    <row r="44" spans="3:12" hidden="1" x14ac:dyDescent="0.15">
      <c r="C44" s="86" t="s">
        <v>403</v>
      </c>
      <c r="D44" s="73" t="e">
        <f>#REF!</f>
        <v>#REF!</v>
      </c>
      <c r="E44" s="73"/>
      <c r="F44" s="73" t="e">
        <f>#REF!</f>
        <v>#REF!</v>
      </c>
      <c r="G44" s="56"/>
      <c r="H44" s="57"/>
      <c r="I44" s="57"/>
      <c r="J44" s="57"/>
      <c r="K44" s="57"/>
      <c r="L44" s="57"/>
    </row>
    <row r="45" spans="3:12" hidden="1" x14ac:dyDescent="0.15">
      <c r="C45" s="86" t="s">
        <v>404</v>
      </c>
      <c r="D45" s="75" t="e">
        <f>D44/336</f>
        <v>#REF!</v>
      </c>
      <c r="E45" s="73"/>
      <c r="F45" s="75" t="e">
        <f>F44/336</f>
        <v>#REF!</v>
      </c>
      <c r="G45" s="56"/>
      <c r="H45" s="57"/>
      <c r="I45" s="57"/>
      <c r="J45" s="57"/>
      <c r="K45" s="57"/>
      <c r="L45" s="57"/>
    </row>
    <row r="46" spans="3:12" ht="8.5" hidden="1" customHeight="1" x14ac:dyDescent="0.15">
      <c r="C46" s="86"/>
      <c r="D46" s="75"/>
      <c r="E46" s="73"/>
      <c r="F46" s="75"/>
      <c r="G46" s="56"/>
      <c r="H46" s="57"/>
      <c r="I46" s="57"/>
      <c r="J46" s="57"/>
      <c r="K46" s="57"/>
      <c r="L46" s="57"/>
    </row>
    <row r="47" spans="3:12" ht="50.5" hidden="1" customHeight="1" x14ac:dyDescent="0.15">
      <c r="C47" s="145" t="s">
        <v>429</v>
      </c>
      <c r="D47" s="146"/>
      <c r="E47" s="146"/>
      <c r="F47" s="146"/>
      <c r="G47" s="147"/>
      <c r="H47" s="57"/>
      <c r="I47" s="57"/>
      <c r="J47" s="57"/>
      <c r="K47" s="57"/>
      <c r="L47" s="57"/>
    </row>
    <row r="48" spans="3:12" ht="15" hidden="1" thickBot="1" x14ac:dyDescent="0.2">
      <c r="C48" s="85"/>
      <c r="D48" s="70"/>
      <c r="E48" s="70"/>
      <c r="F48" s="70"/>
      <c r="G48" s="54"/>
    </row>
    <row r="49" spans="3:7" ht="7.25" customHeight="1" x14ac:dyDescent="0.15"/>
    <row r="50" spans="3:7" ht="9" customHeight="1" x14ac:dyDescent="0.15">
      <c r="C50" s="79"/>
      <c r="D50" s="58"/>
      <c r="E50" s="58"/>
      <c r="F50" s="58"/>
      <c r="G50" s="59"/>
    </row>
    <row r="51" spans="3:7" x14ac:dyDescent="0.15">
      <c r="C51" s="136" t="s">
        <v>422</v>
      </c>
      <c r="D51" s="137"/>
      <c r="E51" s="137"/>
      <c r="F51" s="137"/>
      <c r="G51" s="138"/>
    </row>
    <row r="52" spans="3:7" ht="10.25" customHeight="1" x14ac:dyDescent="0.15">
      <c r="C52" s="80"/>
      <c r="G52" s="61"/>
    </row>
    <row r="53" spans="3:7" ht="18" x14ac:dyDescent="0.2">
      <c r="C53" s="80"/>
      <c r="D53" s="63" t="str">
        <f>D37</f>
        <v>FY 2026</v>
      </c>
      <c r="E53" s="63"/>
      <c r="F53" s="63" t="str">
        <f>F37</f>
        <v>Est. FY 2027</v>
      </c>
      <c r="G53" s="61"/>
    </row>
    <row r="54" spans="3:7" ht="7.25" customHeight="1" x14ac:dyDescent="0.15">
      <c r="C54" s="80"/>
      <c r="D54" s="65"/>
      <c r="E54" s="65"/>
      <c r="F54" s="65"/>
      <c r="G54" s="61"/>
    </row>
    <row r="55" spans="3:7" x14ac:dyDescent="0.15">
      <c r="C55" s="80" t="s">
        <v>341</v>
      </c>
      <c r="D55" s="66">
        <f>Data_Drop!S8</f>
        <v>24313423</v>
      </c>
      <c r="E55" s="66"/>
      <c r="F55" s="66">
        <f>Data_Drop!AB340</f>
        <v>42220665</v>
      </c>
      <c r="G55" s="61"/>
    </row>
    <row r="56" spans="3:7" ht="5" customHeight="1" x14ac:dyDescent="0.15">
      <c r="C56" s="80"/>
      <c r="D56" s="66"/>
      <c r="E56" s="66"/>
      <c r="F56" s="66"/>
      <c r="G56" s="61"/>
    </row>
    <row r="57" spans="3:7" x14ac:dyDescent="0.15">
      <c r="C57" s="80" t="s">
        <v>345</v>
      </c>
      <c r="D57" s="48">
        <f>Data_Drop!S10</f>
        <v>157</v>
      </c>
      <c r="F57" s="48">
        <f>Data_Drop!Z342</f>
        <v>199</v>
      </c>
      <c r="G57" s="61"/>
    </row>
    <row r="58" spans="3:7" x14ac:dyDescent="0.15">
      <c r="C58" s="80" t="s">
        <v>413</v>
      </c>
      <c r="D58" s="69">
        <f>D57/330</f>
        <v>0.47575757575757577</v>
      </c>
      <c r="E58" s="69"/>
      <c r="F58" s="69">
        <f>F57/330</f>
        <v>0.60303030303030303</v>
      </c>
      <c r="G58" s="61"/>
    </row>
    <row r="59" spans="3:7" ht="7.25" customHeight="1" x14ac:dyDescent="0.15">
      <c r="C59" s="80"/>
      <c r="D59" s="69"/>
      <c r="E59" s="69"/>
      <c r="F59" s="69"/>
      <c r="G59" s="61"/>
    </row>
    <row r="60" spans="3:7" ht="15" x14ac:dyDescent="0.15">
      <c r="C60" s="88" t="s">
        <v>440</v>
      </c>
      <c r="D60" s="76">
        <f>Data_Drop!S9</f>
        <v>0.10957177341343217</v>
      </c>
      <c r="E60" s="69"/>
      <c r="F60" s="76">
        <f>Data_Drop!AD9</f>
        <v>0.18258257496623445</v>
      </c>
      <c r="G60" s="61"/>
    </row>
    <row r="61" spans="3:7" x14ac:dyDescent="0.15">
      <c r="C61" s="82"/>
      <c r="D61" s="68"/>
      <c r="E61" s="68"/>
      <c r="F61" s="68"/>
      <c r="G61" s="62"/>
    </row>
    <row r="62" spans="3:7" ht="10.25" customHeight="1" x14ac:dyDescent="0.15"/>
    <row r="63" spans="3:7" x14ac:dyDescent="0.15">
      <c r="C63" s="78" t="s">
        <v>425</v>
      </c>
    </row>
    <row r="64" spans="3:7" x14ac:dyDescent="0.15">
      <c r="C64" s="78" t="s">
        <v>426</v>
      </c>
    </row>
    <row r="65" spans="3:6" x14ac:dyDescent="0.15">
      <c r="C65" s="78" t="s">
        <v>509</v>
      </c>
    </row>
    <row r="66" spans="3:6" x14ac:dyDescent="0.15">
      <c r="C66" s="78" t="s">
        <v>427</v>
      </c>
      <c r="D66" s="48" t="s">
        <v>494</v>
      </c>
      <c r="F66" s="89">
        <v>46030</v>
      </c>
    </row>
  </sheetData>
  <mergeCells count="7">
    <mergeCell ref="C19:G19"/>
    <mergeCell ref="C35:F35"/>
    <mergeCell ref="C51:G51"/>
    <mergeCell ref="C3:G3"/>
    <mergeCell ref="C31:G31"/>
    <mergeCell ref="C47:G47"/>
    <mergeCell ref="C4:G4"/>
  </mergeCells>
  <hyperlinks>
    <hyperlink ref="I4" location="SchlDist_Summary!A1" display="District Impacts" xr:uid="{00000000-0004-0000-0000-000000000000}"/>
  </hyperlinks>
  <pageMargins left="0.41" right="0.28000000000000003" top="0.75" bottom="0.75" header="0.3" footer="0.3"/>
  <pageSetup orientation="portrait" r:id="rId1"/>
  <headerFooter>
    <oddFooter>&amp;LIASB:  &amp;F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M347"/>
  <sheetViews>
    <sheetView topLeftCell="B1" workbookViewId="0">
      <selection activeCell="P11" sqref="P11"/>
    </sheetView>
  </sheetViews>
  <sheetFormatPr baseColWidth="10" defaultColWidth="8.83203125" defaultRowHeight="13" x14ac:dyDescent="0.15"/>
  <cols>
    <col min="1" max="1" width="15.5" style="90" hidden="1" customWidth="1"/>
    <col min="2" max="2" width="23.5" style="91" bestFit="1" customWidth="1"/>
    <col min="3" max="4" width="13.5" style="90" customWidth="1"/>
    <col min="5" max="5" width="2.5" style="90" customWidth="1"/>
    <col min="6" max="6" width="12.5" style="90" customWidth="1"/>
    <col min="7" max="7" width="15" style="90" customWidth="1"/>
    <col min="8" max="8" width="2.6640625" style="90" customWidth="1"/>
    <col min="9" max="9" width="14.5" style="90" customWidth="1"/>
    <col min="10" max="10" width="13.5" style="90" customWidth="1"/>
    <col min="11" max="11" width="1.5" style="90" customWidth="1"/>
    <col min="12" max="12" width="14" style="90" customWidth="1"/>
    <col min="13" max="13" width="18.5" style="90" customWidth="1"/>
    <col min="14" max="16384" width="8.83203125" style="90"/>
  </cols>
  <sheetData>
    <row r="1" spans="1:13" ht="8.5" customHeight="1" x14ac:dyDescent="0.15"/>
    <row r="2" spans="1:13" ht="21" customHeight="1" x14ac:dyDescent="0.2">
      <c r="B2" s="151" t="s">
        <v>523</v>
      </c>
      <c r="C2" s="151"/>
      <c r="D2" s="151"/>
      <c r="E2" s="151"/>
      <c r="F2" s="151"/>
      <c r="G2" s="151"/>
      <c r="H2" s="151"/>
      <c r="I2" s="151"/>
      <c r="J2" s="151"/>
      <c r="K2" s="151"/>
      <c r="L2" s="151"/>
      <c r="M2" s="151"/>
    </row>
    <row r="3" spans="1:13" ht="6.5" customHeight="1" x14ac:dyDescent="0.15">
      <c r="B3" s="132"/>
      <c r="C3" s="133"/>
      <c r="D3" s="133"/>
      <c r="E3" s="133"/>
      <c r="F3" s="133"/>
      <c r="G3" s="133"/>
      <c r="H3" s="133"/>
      <c r="I3" s="133"/>
      <c r="J3" s="133"/>
      <c r="K3" s="133"/>
      <c r="L3" s="133"/>
      <c r="M3" s="133"/>
    </row>
    <row r="4" spans="1:13" ht="14" x14ac:dyDescent="0.15">
      <c r="B4" s="94" t="s">
        <v>412</v>
      </c>
      <c r="C4" s="93"/>
      <c r="D4" s="93"/>
      <c r="E4" s="93"/>
      <c r="F4" s="95" t="s">
        <v>524</v>
      </c>
      <c r="G4" s="96">
        <f>Driver_SummaryTable!D9</f>
        <v>0.02</v>
      </c>
      <c r="H4" s="93"/>
      <c r="I4" s="93"/>
      <c r="J4" s="93"/>
      <c r="K4" s="93"/>
      <c r="L4" s="95" t="s">
        <v>525</v>
      </c>
      <c r="M4" s="105">
        <f>Driver_SummaryTable!F9</f>
        <v>0.02</v>
      </c>
    </row>
    <row r="5" spans="1:13" ht="7.25" customHeight="1" x14ac:dyDescent="0.15">
      <c r="B5" s="92"/>
      <c r="C5" s="93"/>
      <c r="D5" s="93"/>
      <c r="E5" s="93"/>
      <c r="F5" s="93"/>
      <c r="G5" s="93"/>
      <c r="H5" s="93"/>
      <c r="I5" s="93"/>
      <c r="J5" s="93"/>
      <c r="K5" s="93"/>
      <c r="L5" s="93"/>
      <c r="M5" s="93"/>
    </row>
    <row r="6" spans="1:13" ht="15" thickBot="1" x14ac:dyDescent="0.2">
      <c r="B6" s="92"/>
      <c r="C6" s="149" t="s">
        <v>510</v>
      </c>
      <c r="D6" s="149"/>
      <c r="E6" s="149"/>
      <c r="F6" s="150"/>
      <c r="G6" s="150"/>
      <c r="H6" s="93"/>
      <c r="I6" s="149" t="str">
        <f>Driver_SummaryTable!F7</f>
        <v>Est. FY 2027</v>
      </c>
      <c r="J6" s="149"/>
      <c r="K6" s="149"/>
      <c r="L6" s="150"/>
      <c r="M6" s="150"/>
    </row>
    <row r="7" spans="1:13" ht="28.25" hidden="1" customHeight="1" x14ac:dyDescent="0.15">
      <c r="B7" s="92">
        <f>Data_Drop!D1</f>
        <v>3</v>
      </c>
      <c r="C7" s="97">
        <f>Data_Drop!S1</f>
        <v>18</v>
      </c>
      <c r="D7" s="97">
        <f>Data_Drop!T1</f>
        <v>19</v>
      </c>
      <c r="E7" s="97"/>
      <c r="F7" s="98">
        <f>Data_Drop!J1</f>
        <v>9</v>
      </c>
      <c r="G7" s="98">
        <f>Data_Drop!V1</f>
        <v>21</v>
      </c>
      <c r="H7" s="93"/>
      <c r="I7" s="97">
        <f>Data_Drop!AD1</f>
        <v>29</v>
      </c>
      <c r="J7" s="97">
        <f>Data_Drop!AE1</f>
        <v>30</v>
      </c>
      <c r="K7" s="97"/>
      <c r="L7" s="98">
        <f>Data_Drop!AB1</f>
        <v>27</v>
      </c>
      <c r="M7" s="98">
        <f>Data_Drop!AF1</f>
        <v>31</v>
      </c>
    </row>
    <row r="8" spans="1:13" s="99" customFormat="1" ht="62" thickBot="1" x14ac:dyDescent="0.25">
      <c r="B8" s="106" t="s">
        <v>342</v>
      </c>
      <c r="C8" s="107" t="s">
        <v>340</v>
      </c>
      <c r="D8" s="107" t="s">
        <v>409</v>
      </c>
      <c r="E8" s="107"/>
      <c r="F8" s="107" t="s">
        <v>341</v>
      </c>
      <c r="G8" s="107" t="s">
        <v>392</v>
      </c>
      <c r="H8" s="107"/>
      <c r="I8" s="107" t="s">
        <v>340</v>
      </c>
      <c r="J8" s="107" t="str">
        <f>D8</f>
        <v>Percent Increase in New Money</v>
      </c>
      <c r="K8" s="107"/>
      <c r="L8" s="107" t="s">
        <v>341</v>
      </c>
      <c r="M8" s="107" t="s">
        <v>392</v>
      </c>
    </row>
    <row r="9" spans="1:13" s="108" customFormat="1" ht="17" customHeight="1" thickTop="1" x14ac:dyDescent="0.2">
      <c r="A9" s="108">
        <f>Data_Drop!B14</f>
        <v>9</v>
      </c>
      <c r="B9" s="109" t="str">
        <f>VLOOKUP($A9,Data_Drop!$B:$AI,B$7,FALSE)</f>
        <v>AGWSR</v>
      </c>
      <c r="C9" s="110">
        <f>VLOOKUP($A9,Data_Drop!$B:$AI,C$7,FALSE)</f>
        <v>71860</v>
      </c>
      <c r="D9" s="111">
        <f>VLOOKUP($A9,Data_Drop!$B:$AI,D$7,FALSE)</f>
        <v>1.2824381816075949E-2</v>
      </c>
      <c r="E9" s="112"/>
      <c r="F9" s="110">
        <f>VLOOKUP($A9,Data_Drop!$B:$AI,F$7,FALSE)</f>
        <v>0</v>
      </c>
      <c r="G9" s="113">
        <f>VLOOKUP($A9,Data_Drop!$B:$AI,G$7,FALSE)</f>
        <v>0</v>
      </c>
      <c r="H9" s="114"/>
      <c r="I9" s="110">
        <f>VLOOKUP($A9,Data_Drop!$B:$AI,I$7,FALSE)</f>
        <v>56752</v>
      </c>
      <c r="J9" s="111">
        <f>VLOOKUP($A9,Data_Drop!$B:$AI,J$7,FALSE)</f>
        <v>9.9999136601759669E-3</v>
      </c>
      <c r="K9" s="112"/>
      <c r="L9" s="110">
        <f>VLOOKUP($A9,Data_Drop!$B:$AI,L$7,FALSE)</f>
        <v>40214</v>
      </c>
      <c r="M9" s="113">
        <f>VLOOKUP($A9,Data_Drop!$B:$AI,M$7,FALSE)</f>
        <v>7.1521747269136099E-2</v>
      </c>
    </row>
    <row r="10" spans="1:13" s="108" customFormat="1" ht="17" customHeight="1" x14ac:dyDescent="0.2">
      <c r="A10" s="108">
        <f>Data_Drop!B15</f>
        <v>18</v>
      </c>
      <c r="B10" s="115" t="str">
        <f>VLOOKUP($A10,Data_Drop!$B:$AI,B$7,FALSE)</f>
        <v>Adair-Casey</v>
      </c>
      <c r="C10" s="116">
        <f>VLOOKUP($A10,Data_Drop!$B:$AI,C$7,FALSE)</f>
        <v>-12716</v>
      </c>
      <c r="D10" s="117">
        <f>VLOOKUP($A10,Data_Drop!$B:$AI,D$7,FALSE)</f>
        <v>-5.3836028733435029E-3</v>
      </c>
      <c r="E10" s="118"/>
      <c r="F10" s="116">
        <f>VLOOKUP($A10,Data_Drop!$B:$AI,F$7,FALSE)</f>
        <v>0</v>
      </c>
      <c r="G10" s="119">
        <f>VLOOKUP($A10,Data_Drop!$B:$AI,G$7,FALSE)</f>
        <v>0</v>
      </c>
      <c r="H10" s="120"/>
      <c r="I10" s="116">
        <f>VLOOKUP($A10,Data_Drop!$B:$AI,I$7,FALSE)</f>
        <v>39723</v>
      </c>
      <c r="J10" s="117">
        <f>VLOOKUP($A10,Data_Drop!$B:$AI,J$7,FALSE)</f>
        <v>1.6908649534259777E-2</v>
      </c>
      <c r="K10" s="118"/>
      <c r="L10" s="116">
        <f>VLOOKUP($A10,Data_Drop!$B:$AI,L$7,FALSE)</f>
        <v>0</v>
      </c>
      <c r="M10" s="119">
        <f>VLOOKUP($A10,Data_Drop!$B:$AI,M$7,FALSE)</f>
        <v>0</v>
      </c>
    </row>
    <row r="11" spans="1:13" s="108" customFormat="1" ht="17" customHeight="1" x14ac:dyDescent="0.2">
      <c r="A11" s="108">
        <f>Data_Drop!B16</f>
        <v>27</v>
      </c>
      <c r="B11" s="115" t="str">
        <f>VLOOKUP($A11,Data_Drop!$B:$AI,B$7,FALSE)</f>
        <v>Adel-Desoto-Minburn</v>
      </c>
      <c r="C11" s="116">
        <f>VLOOKUP($A11,Data_Drop!$B:$AI,C$7,FALSE)</f>
        <v>394745</v>
      </c>
      <c r="D11" s="117">
        <f>VLOOKUP($A11,Data_Drop!$B:$AI,D$7,FALSE)</f>
        <v>2.3292634188662283E-2</v>
      </c>
      <c r="E11" s="118"/>
      <c r="F11" s="116">
        <f>VLOOKUP($A11,Data_Drop!$B:$AI,F$7,FALSE)</f>
        <v>0</v>
      </c>
      <c r="G11" s="119">
        <f>VLOOKUP($A11,Data_Drop!$B:$AI,G$7,FALSE)</f>
        <v>0</v>
      </c>
      <c r="H11" s="120"/>
      <c r="I11" s="116">
        <f>VLOOKUP($A11,Data_Drop!$B:$AI,I$7,FALSE)</f>
        <v>521727</v>
      </c>
      <c r="J11" s="117">
        <f>VLOOKUP($A11,Data_Drop!$B:$AI,J$7,FALSE)</f>
        <v>3.0084682528168115E-2</v>
      </c>
      <c r="K11" s="118"/>
      <c r="L11" s="116">
        <f>VLOOKUP($A11,Data_Drop!$B:$AI,L$7,FALSE)</f>
        <v>0</v>
      </c>
      <c r="M11" s="119">
        <f>VLOOKUP($A11,Data_Drop!$B:$AI,M$7,FALSE)</f>
        <v>0</v>
      </c>
    </row>
    <row r="12" spans="1:13" s="108" customFormat="1" ht="17" customHeight="1" x14ac:dyDescent="0.2">
      <c r="A12" s="108">
        <f>Data_Drop!B17</f>
        <v>63</v>
      </c>
      <c r="B12" s="115" t="str">
        <f>VLOOKUP($A12,Data_Drop!$B:$AI,B$7,FALSE)</f>
        <v>Akron-Westfield</v>
      </c>
      <c r="C12" s="116">
        <f>VLOOKUP($A12,Data_Drop!$B:$AI,C$7,FALSE)</f>
        <v>-33087</v>
      </c>
      <c r="D12" s="117">
        <f>VLOOKUP($A12,Data_Drop!$B:$AI,D$7,FALSE)</f>
        <v>-7.7120247403860741E-3</v>
      </c>
      <c r="E12" s="118"/>
      <c r="F12" s="116">
        <f>VLOOKUP($A12,Data_Drop!$B:$AI,F$7,FALSE)</f>
        <v>38553</v>
      </c>
      <c r="G12" s="119">
        <f>VLOOKUP($A12,Data_Drop!$B:$AI,G$7,FALSE)</f>
        <v>0.14598724780393382</v>
      </c>
      <c r="H12" s="120"/>
      <c r="I12" s="116">
        <f>VLOOKUP($A12,Data_Drop!$B:$AI,I$7,FALSE)</f>
        <v>3634</v>
      </c>
      <c r="J12" s="117">
        <f>VLOOKUP($A12,Data_Drop!$B:$AI,J$7,FALSE)</f>
        <v>8.5360748994767958E-4</v>
      </c>
      <c r="K12" s="118"/>
      <c r="L12" s="116">
        <f>VLOOKUP($A12,Data_Drop!$B:$AI,L$7,FALSE)</f>
        <v>57343</v>
      </c>
      <c r="M12" s="119">
        <f>VLOOKUP($A12,Data_Drop!$B:$AI,M$7,FALSE)</f>
        <v>0.21728953130352913</v>
      </c>
    </row>
    <row r="13" spans="1:13" s="108" customFormat="1" ht="17" customHeight="1" x14ac:dyDescent="0.2">
      <c r="A13" s="108">
        <f>Data_Drop!B18</f>
        <v>72</v>
      </c>
      <c r="B13" s="115" t="str">
        <f>VLOOKUP($A13,Data_Drop!$B:$AI,B$7,FALSE)</f>
        <v>Albert City-Truesdale</v>
      </c>
      <c r="C13" s="116">
        <f>VLOOKUP($A13,Data_Drop!$B:$AI,C$7,FALSE)</f>
        <v>30346</v>
      </c>
      <c r="D13" s="117">
        <f>VLOOKUP($A13,Data_Drop!$B:$AI,D$7,FALSE)</f>
        <v>1.8662551959149763E-2</v>
      </c>
      <c r="E13" s="118"/>
      <c r="F13" s="116">
        <f>VLOOKUP($A13,Data_Drop!$B:$AI,F$7,FALSE)</f>
        <v>0</v>
      </c>
      <c r="G13" s="119">
        <f>VLOOKUP($A13,Data_Drop!$B:$AI,G$7,FALSE)</f>
        <v>0</v>
      </c>
      <c r="H13" s="120"/>
      <c r="I13" s="116">
        <f>VLOOKUP($A13,Data_Drop!$B:$AI,I$7,FALSE)</f>
        <v>16564</v>
      </c>
      <c r="J13" s="117">
        <f>VLOOKUP($A13,Data_Drop!$B:$AI,J$7,FALSE)</f>
        <v>1.0000102633267789E-2</v>
      </c>
      <c r="K13" s="118"/>
      <c r="L13" s="116">
        <f>VLOOKUP($A13,Data_Drop!$B:$AI,L$7,FALSE)</f>
        <v>98202</v>
      </c>
      <c r="M13" s="119">
        <f>VLOOKUP($A13,Data_Drop!$B:$AI,M$7,FALSE)</f>
        <v>0.46147793418882549</v>
      </c>
    </row>
    <row r="14" spans="1:13" s="108" customFormat="1" ht="17" customHeight="1" x14ac:dyDescent="0.2">
      <c r="A14" s="108">
        <f>Data_Drop!B19</f>
        <v>81</v>
      </c>
      <c r="B14" s="115" t="str">
        <f>VLOOKUP($A14,Data_Drop!$B:$AI,B$7,FALSE)</f>
        <v>Albia</v>
      </c>
      <c r="C14" s="116">
        <f>VLOOKUP($A14,Data_Drop!$B:$AI,C$7,FALSE)</f>
        <v>155572</v>
      </c>
      <c r="D14" s="117">
        <f>VLOOKUP($A14,Data_Drop!$B:$AI,D$7,FALSE)</f>
        <v>1.8350389921605197E-2</v>
      </c>
      <c r="E14" s="118"/>
      <c r="F14" s="116">
        <f>VLOOKUP($A14,Data_Drop!$B:$AI,F$7,FALSE)</f>
        <v>0</v>
      </c>
      <c r="G14" s="119">
        <f>VLOOKUP($A14,Data_Drop!$B:$AI,G$7,FALSE)</f>
        <v>0</v>
      </c>
      <c r="H14" s="120"/>
      <c r="I14" s="116">
        <f>VLOOKUP($A14,Data_Drop!$B:$AI,I$7,FALSE)</f>
        <v>119152</v>
      </c>
      <c r="J14" s="117">
        <f>VLOOKUP($A14,Data_Drop!$B:$AI,J$7,FALSE)</f>
        <v>1.3801235430182442E-2</v>
      </c>
      <c r="K14" s="118"/>
      <c r="L14" s="116">
        <f>VLOOKUP($A14,Data_Drop!$B:$AI,L$7,FALSE)</f>
        <v>0</v>
      </c>
      <c r="M14" s="119">
        <f>VLOOKUP($A14,Data_Drop!$B:$AI,M$7,FALSE)</f>
        <v>0</v>
      </c>
    </row>
    <row r="15" spans="1:13" s="108" customFormat="1" ht="17" customHeight="1" x14ac:dyDescent="0.2">
      <c r="A15" s="108">
        <f>Data_Drop!B20</f>
        <v>99</v>
      </c>
      <c r="B15" s="115" t="str">
        <f>VLOOKUP($A15,Data_Drop!$B:$AI,B$7,FALSE)</f>
        <v>Alburnett</v>
      </c>
      <c r="C15" s="116">
        <f>VLOOKUP($A15,Data_Drop!$B:$AI,C$7,FALSE)</f>
        <v>83027</v>
      </c>
      <c r="D15" s="117">
        <f>VLOOKUP($A15,Data_Drop!$B:$AI,D$7,FALSE)</f>
        <v>1.9570415853953176E-2</v>
      </c>
      <c r="E15" s="118"/>
      <c r="F15" s="116">
        <f>VLOOKUP($A15,Data_Drop!$B:$AI,F$7,FALSE)</f>
        <v>0</v>
      </c>
      <c r="G15" s="119">
        <f>VLOOKUP($A15,Data_Drop!$B:$AI,G$7,FALSE)</f>
        <v>0</v>
      </c>
      <c r="H15" s="120"/>
      <c r="I15" s="116">
        <f>VLOOKUP($A15,Data_Drop!$B:$AI,I$7,FALSE)</f>
        <v>43255</v>
      </c>
      <c r="J15" s="117">
        <f>VLOOKUP($A15,Data_Drop!$B:$AI,J$7,FALSE)</f>
        <v>9.9999953762592176E-3</v>
      </c>
      <c r="K15" s="118"/>
      <c r="L15" s="116">
        <f>VLOOKUP($A15,Data_Drop!$B:$AI,L$7,FALSE)</f>
        <v>80465</v>
      </c>
      <c r="M15" s="119">
        <f>VLOOKUP($A15,Data_Drop!$B:$AI,M$7,FALSE)</f>
        <v>0.28078442104951523</v>
      </c>
    </row>
    <row r="16" spans="1:13" s="108" customFormat="1" ht="17" customHeight="1" x14ac:dyDescent="0.2">
      <c r="A16" s="108">
        <f>Data_Drop!B21</f>
        <v>108</v>
      </c>
      <c r="B16" s="115" t="str">
        <f>VLOOKUP($A16,Data_Drop!$B:$AI,B$7,FALSE)</f>
        <v>Alden</v>
      </c>
      <c r="C16" s="116">
        <f>VLOOKUP($A16,Data_Drop!$B:$AI,C$7,FALSE)</f>
        <v>2212</v>
      </c>
      <c r="D16" s="117">
        <f>VLOOKUP($A16,Data_Drop!$B:$AI,D$7,FALSE)</f>
        <v>1.0480447001488204E-3</v>
      </c>
      <c r="E16" s="118"/>
      <c r="F16" s="116">
        <f>VLOOKUP($A16,Data_Drop!$B:$AI,F$7,FALSE)</f>
        <v>88650</v>
      </c>
      <c r="G16" s="119">
        <f>VLOOKUP($A16,Data_Drop!$B:$AI,G$7,FALSE)</f>
        <v>0.52265656669748972</v>
      </c>
      <c r="H16" s="120"/>
      <c r="I16" s="116">
        <f>VLOOKUP($A16,Data_Drop!$B:$AI,I$7,FALSE)</f>
        <v>-68408</v>
      </c>
      <c r="J16" s="117">
        <f>VLOOKUP($A16,Data_Drop!$B:$AI,J$7,FALSE)</f>
        <v>-3.2377749242832647E-2</v>
      </c>
      <c r="K16" s="118"/>
      <c r="L16" s="116">
        <f>VLOOKUP($A16,Data_Drop!$B:$AI,L$7,FALSE)</f>
        <v>62807</v>
      </c>
      <c r="M16" s="119">
        <f>VLOOKUP($A16,Data_Drop!$B:$AI,M$7,FALSE)</f>
        <v>0.35164562729527477</v>
      </c>
    </row>
    <row r="17" spans="1:13" s="108" customFormat="1" ht="17" customHeight="1" x14ac:dyDescent="0.2">
      <c r="A17" s="108">
        <f>Data_Drop!B22</f>
        <v>126</v>
      </c>
      <c r="B17" s="115" t="str">
        <f>VLOOKUP($A17,Data_Drop!$B:$AI,B$7,FALSE)</f>
        <v>Algona</v>
      </c>
      <c r="C17" s="116">
        <f>VLOOKUP($A17,Data_Drop!$B:$AI,C$7,FALSE)</f>
        <v>399109</v>
      </c>
      <c r="D17" s="117">
        <f>VLOOKUP($A17,Data_Drop!$B:$AI,D$7,FALSE)</f>
        <v>3.5717171840110598E-2</v>
      </c>
      <c r="E17" s="118"/>
      <c r="F17" s="116">
        <f>VLOOKUP($A17,Data_Drop!$B:$AI,F$7,FALSE)</f>
        <v>0</v>
      </c>
      <c r="G17" s="119">
        <f>VLOOKUP($A17,Data_Drop!$B:$AI,G$7,FALSE)</f>
        <v>0</v>
      </c>
      <c r="H17" s="120"/>
      <c r="I17" s="116">
        <f>VLOOKUP($A17,Data_Drop!$B:$AI,I$7,FALSE)</f>
        <v>115733</v>
      </c>
      <c r="J17" s="117">
        <f>VLOOKUP($A17,Data_Drop!$B:$AI,J$7,FALSE)</f>
        <v>1.0000036290558803E-2</v>
      </c>
      <c r="K17" s="118"/>
      <c r="L17" s="116">
        <f>VLOOKUP($A17,Data_Drop!$B:$AI,L$7,FALSE)</f>
        <v>88921</v>
      </c>
      <c r="M17" s="119">
        <f>VLOOKUP($A17,Data_Drop!$B:$AI,M$7,FALSE)</f>
        <v>7.41970426599627E-2</v>
      </c>
    </row>
    <row r="18" spans="1:13" s="108" customFormat="1" ht="17" customHeight="1" x14ac:dyDescent="0.2">
      <c r="A18" s="108">
        <f>Data_Drop!B23</f>
        <v>135</v>
      </c>
      <c r="B18" s="115" t="str">
        <f>VLOOKUP($A18,Data_Drop!$B:$AI,B$7,FALSE)</f>
        <v>Allamakee</v>
      </c>
      <c r="C18" s="116">
        <f>VLOOKUP($A18,Data_Drop!$B:$AI,C$7,FALSE)</f>
        <v>133286</v>
      </c>
      <c r="D18" s="117">
        <f>VLOOKUP($A18,Data_Drop!$B:$AI,D$7,FALSE)</f>
        <v>1.5254556389703867E-2</v>
      </c>
      <c r="E18" s="118"/>
      <c r="F18" s="116">
        <f>VLOOKUP($A18,Data_Drop!$B:$AI,F$7,FALSE)</f>
        <v>0</v>
      </c>
      <c r="G18" s="119">
        <f>VLOOKUP($A18,Data_Drop!$B:$AI,G$7,FALSE)</f>
        <v>0</v>
      </c>
      <c r="H18" s="120"/>
      <c r="I18" s="116">
        <f>VLOOKUP($A18,Data_Drop!$B:$AI,I$7,FALSE)</f>
        <v>88707</v>
      </c>
      <c r="J18" s="117">
        <f>VLOOKUP($A18,Data_Drop!$B:$AI,J$7,FALSE)</f>
        <v>9.9999537806368145E-3</v>
      </c>
      <c r="K18" s="118"/>
      <c r="L18" s="116">
        <f>VLOOKUP($A18,Data_Drop!$B:$AI,L$7,FALSE)</f>
        <v>28253</v>
      </c>
      <c r="M18" s="119">
        <f>VLOOKUP($A18,Data_Drop!$B:$AI,M$7,FALSE)</f>
        <v>4.5078067017512616E-2</v>
      </c>
    </row>
    <row r="19" spans="1:13" s="108" customFormat="1" ht="17" customHeight="1" x14ac:dyDescent="0.2">
      <c r="A19" s="108">
        <f>Data_Drop!B24</f>
        <v>153</v>
      </c>
      <c r="B19" s="115" t="str">
        <f>VLOOKUP($A19,Data_Drop!$B:$AI,B$7,FALSE)</f>
        <v>North Butler</v>
      </c>
      <c r="C19" s="116">
        <f>VLOOKUP($A19,Data_Drop!$B:$AI,C$7,FALSE)</f>
        <v>35410</v>
      </c>
      <c r="D19" s="117">
        <f>VLOOKUP($A19,Data_Drop!$B:$AI,D$7,FALSE)</f>
        <v>8.4995722610062378E-3</v>
      </c>
      <c r="E19" s="118"/>
      <c r="F19" s="116">
        <f>VLOOKUP($A19,Data_Drop!$B:$AI,F$7,FALSE)</f>
        <v>0</v>
      </c>
      <c r="G19" s="119">
        <f>VLOOKUP($A19,Data_Drop!$B:$AI,G$7,FALSE)</f>
        <v>0</v>
      </c>
      <c r="H19" s="120"/>
      <c r="I19" s="116">
        <f>VLOOKUP($A19,Data_Drop!$B:$AI,I$7,FALSE)</f>
        <v>42015</v>
      </c>
      <c r="J19" s="117">
        <f>VLOOKUP($A19,Data_Drop!$B:$AI,J$7,FALSE)</f>
        <v>9.999995239797577E-3</v>
      </c>
      <c r="K19" s="118"/>
      <c r="L19" s="116">
        <f>VLOOKUP($A19,Data_Drop!$B:$AI,L$7,FALSE)</f>
        <v>113237</v>
      </c>
      <c r="M19" s="119">
        <f>VLOOKUP($A19,Data_Drop!$B:$AI,M$7,FALSE)</f>
        <v>0.328147285560768</v>
      </c>
    </row>
    <row r="20" spans="1:13" s="108" customFormat="1" ht="17" customHeight="1" x14ac:dyDescent="0.2">
      <c r="A20" s="108">
        <f>Data_Drop!B25</f>
        <v>171</v>
      </c>
      <c r="B20" s="115" t="str">
        <f>VLOOKUP($A20,Data_Drop!$B:$AI,B$7,FALSE)</f>
        <v>Alta-Aurelia</v>
      </c>
      <c r="C20" s="116">
        <f>VLOOKUP($A20,Data_Drop!$B:$AI,C$7,FALSE)</f>
        <v>104067</v>
      </c>
      <c r="D20" s="117">
        <f>VLOOKUP($A20,Data_Drop!$B:$AI,D$7,FALSE)</f>
        <v>1.5462079445910581E-2</v>
      </c>
      <c r="E20" s="118"/>
      <c r="F20" s="116">
        <f>VLOOKUP($A20,Data_Drop!$B:$AI,F$7,FALSE)</f>
        <v>0</v>
      </c>
      <c r="G20" s="119">
        <f>VLOOKUP($A20,Data_Drop!$B:$AI,G$7,FALSE)</f>
        <v>0</v>
      </c>
      <c r="H20" s="120"/>
      <c r="I20" s="116">
        <f>VLOOKUP($A20,Data_Drop!$B:$AI,I$7,FALSE)</f>
        <v>395187</v>
      </c>
      <c r="J20" s="117">
        <f>VLOOKUP($A20,Data_Drop!$B:$AI,J$7,FALSE)</f>
        <v>5.7822092599450467E-2</v>
      </c>
      <c r="K20" s="118"/>
      <c r="L20" s="116">
        <f>VLOOKUP($A20,Data_Drop!$B:$AI,L$7,FALSE)</f>
        <v>0</v>
      </c>
      <c r="M20" s="119">
        <f>VLOOKUP($A20,Data_Drop!$B:$AI,M$7,FALSE)</f>
        <v>0</v>
      </c>
    </row>
    <row r="21" spans="1:13" s="108" customFormat="1" ht="17" customHeight="1" x14ac:dyDescent="0.2">
      <c r="A21" s="108">
        <f>Data_Drop!B26</f>
        <v>225</v>
      </c>
      <c r="B21" s="115" t="str">
        <f>VLOOKUP($A21,Data_Drop!$B:$AI,B$7,FALSE)</f>
        <v>Ames</v>
      </c>
      <c r="C21" s="116">
        <f>VLOOKUP($A21,Data_Drop!$B:$AI,C$7,FALSE)</f>
        <v>613325</v>
      </c>
      <c r="D21" s="117">
        <f>VLOOKUP($A21,Data_Drop!$B:$AI,D$7,FALSE)</f>
        <v>1.7117176882220343E-2</v>
      </c>
      <c r="E21" s="118"/>
      <c r="F21" s="116">
        <f>VLOOKUP($A21,Data_Drop!$B:$AI,F$7,FALSE)</f>
        <v>0</v>
      </c>
      <c r="G21" s="119">
        <f>VLOOKUP($A21,Data_Drop!$B:$AI,G$7,FALSE)</f>
        <v>0</v>
      </c>
      <c r="H21" s="120"/>
      <c r="I21" s="116">
        <f>VLOOKUP($A21,Data_Drop!$B:$AI,I$7,FALSE)</f>
        <v>364443</v>
      </c>
      <c r="J21" s="117">
        <f>VLOOKUP($A21,Data_Drop!$B:$AI,J$7,FALSE)</f>
        <v>1.0000002195131133E-2</v>
      </c>
      <c r="K21" s="118"/>
      <c r="L21" s="116">
        <f>VLOOKUP($A21,Data_Drop!$B:$AI,L$7,FALSE)</f>
        <v>172693</v>
      </c>
      <c r="M21" s="119">
        <f>VLOOKUP($A21,Data_Drop!$B:$AI,M$7,FALSE)</f>
        <v>5.05688359196255E-2</v>
      </c>
    </row>
    <row r="22" spans="1:13" s="108" customFormat="1" ht="17" customHeight="1" x14ac:dyDescent="0.2">
      <c r="A22" s="108">
        <f>Data_Drop!B27</f>
        <v>234</v>
      </c>
      <c r="B22" s="115" t="str">
        <f>VLOOKUP($A22,Data_Drop!$B:$AI,B$7,FALSE)</f>
        <v>Anamosa</v>
      </c>
      <c r="C22" s="116">
        <f>VLOOKUP($A22,Data_Drop!$B:$AI,C$7,FALSE)</f>
        <v>98357</v>
      </c>
      <c r="D22" s="117">
        <f>VLOOKUP($A22,Data_Drop!$B:$AI,D$7,FALSE)</f>
        <v>9.9999827160541527E-3</v>
      </c>
      <c r="E22" s="118"/>
      <c r="F22" s="116">
        <f>VLOOKUP($A22,Data_Drop!$B:$AI,F$7,FALSE)</f>
        <v>330900</v>
      </c>
      <c r="G22" s="119">
        <f>VLOOKUP($A22,Data_Drop!$B:$AI,G$7,FALSE)</f>
        <v>0.65717597577057907</v>
      </c>
      <c r="H22" s="120"/>
      <c r="I22" s="116">
        <f>VLOOKUP($A22,Data_Drop!$B:$AI,I$7,FALSE)</f>
        <v>-158918</v>
      </c>
      <c r="J22" s="117">
        <f>VLOOKUP($A22,Data_Drop!$B:$AI,J$7,FALSE)</f>
        <v>-1.5997263559743968E-2</v>
      </c>
      <c r="K22" s="118"/>
      <c r="L22" s="116">
        <f>VLOOKUP($A22,Data_Drop!$B:$AI,L$7,FALSE)</f>
        <v>0</v>
      </c>
      <c r="M22" s="119">
        <f>VLOOKUP($A22,Data_Drop!$B:$AI,M$7,FALSE)</f>
        <v>0</v>
      </c>
    </row>
    <row r="23" spans="1:13" s="108" customFormat="1" ht="17" customHeight="1" x14ac:dyDescent="0.2">
      <c r="A23" s="108">
        <f>Data_Drop!B28</f>
        <v>243</v>
      </c>
      <c r="B23" s="115" t="str">
        <f>VLOOKUP($A23,Data_Drop!$B:$AI,B$7,FALSE)</f>
        <v>Andrew</v>
      </c>
      <c r="C23" s="116">
        <f>VLOOKUP($A23,Data_Drop!$B:$AI,C$7,FALSE)</f>
        <v>-42332</v>
      </c>
      <c r="D23" s="117">
        <f>VLOOKUP($A23,Data_Drop!$B:$AI,D$7,FALSE)</f>
        <v>-2.3468181687145609E-2</v>
      </c>
      <c r="E23" s="118"/>
      <c r="F23" s="116">
        <f>VLOOKUP($A23,Data_Drop!$B:$AI,F$7,FALSE)</f>
        <v>20247</v>
      </c>
      <c r="G23" s="119">
        <f>VLOOKUP($A23,Data_Drop!$B:$AI,G$7,FALSE)</f>
        <v>0.14622972787750485</v>
      </c>
      <c r="H23" s="120"/>
      <c r="I23" s="116">
        <f>VLOOKUP($A23,Data_Drop!$B:$AI,I$7,FALSE)</f>
        <v>28415</v>
      </c>
      <c r="J23" s="117">
        <f>VLOOKUP($A23,Data_Drop!$B:$AI,J$7,FALSE)</f>
        <v>1.6131394651745814E-2</v>
      </c>
      <c r="K23" s="118"/>
      <c r="L23" s="116">
        <f>VLOOKUP($A23,Data_Drop!$B:$AI,L$7,FALSE)</f>
        <v>0</v>
      </c>
      <c r="M23" s="119">
        <f>VLOOKUP($A23,Data_Drop!$B:$AI,M$7,FALSE)</f>
        <v>0</v>
      </c>
    </row>
    <row r="24" spans="1:13" s="108" customFormat="1" ht="17" customHeight="1" x14ac:dyDescent="0.2">
      <c r="A24" s="108">
        <f>Data_Drop!B29</f>
        <v>261</v>
      </c>
      <c r="B24" s="115" t="str">
        <f>VLOOKUP($A24,Data_Drop!$B:$AI,B$7,FALSE)</f>
        <v>Ankeny</v>
      </c>
      <c r="C24" s="116">
        <f>VLOOKUP($A24,Data_Drop!$B:$AI,C$7,FALSE)</f>
        <v>2978627</v>
      </c>
      <c r="D24" s="117">
        <f>VLOOKUP($A24,Data_Drop!$B:$AI,D$7,FALSE)</f>
        <v>3.0117950860985298E-2</v>
      </c>
      <c r="E24" s="118"/>
      <c r="F24" s="116">
        <f>VLOOKUP($A24,Data_Drop!$B:$AI,F$7,FALSE)</f>
        <v>0</v>
      </c>
      <c r="G24" s="119">
        <f>VLOOKUP($A24,Data_Drop!$B:$AI,G$7,FALSE)</f>
        <v>0</v>
      </c>
      <c r="H24" s="120"/>
      <c r="I24" s="116">
        <f>VLOOKUP($A24,Data_Drop!$B:$AI,I$7,FALSE)</f>
        <v>1455582</v>
      </c>
      <c r="J24" s="117">
        <f>VLOOKUP($A24,Data_Drop!$B:$AI,J$7,FALSE)</f>
        <v>1.4287591332613526E-2</v>
      </c>
      <c r="K24" s="118"/>
      <c r="L24" s="116">
        <f>VLOOKUP($A24,Data_Drop!$B:$AI,L$7,FALSE)</f>
        <v>0</v>
      </c>
      <c r="M24" s="119">
        <f>VLOOKUP($A24,Data_Drop!$B:$AI,M$7,FALSE)</f>
        <v>0</v>
      </c>
    </row>
    <row r="25" spans="1:13" s="108" customFormat="1" ht="17" customHeight="1" x14ac:dyDescent="0.2">
      <c r="A25" s="108">
        <f>Data_Drop!B30</f>
        <v>279</v>
      </c>
      <c r="B25" s="115" t="str">
        <f>VLOOKUP($A25,Data_Drop!$B:$AI,B$7,FALSE)</f>
        <v>Aplington-Parkersburg</v>
      </c>
      <c r="C25" s="116">
        <f>VLOOKUP($A25,Data_Drop!$B:$AI,C$7,FALSE)</f>
        <v>73200</v>
      </c>
      <c r="D25" s="117">
        <f>VLOOKUP($A25,Data_Drop!$B:$AI,D$7,FALSE)</f>
        <v>1.1673021446784896E-2</v>
      </c>
      <c r="E25" s="118"/>
      <c r="F25" s="116">
        <f>VLOOKUP($A25,Data_Drop!$B:$AI,F$7,FALSE)</f>
        <v>0</v>
      </c>
      <c r="G25" s="119">
        <f>VLOOKUP($A25,Data_Drop!$B:$AI,G$7,FALSE)</f>
        <v>0</v>
      </c>
      <c r="H25" s="120"/>
      <c r="I25" s="116">
        <f>VLOOKUP($A25,Data_Drop!$B:$AI,I$7,FALSE)</f>
        <v>63441</v>
      </c>
      <c r="J25" s="117">
        <f>VLOOKUP($A25,Data_Drop!$B:$AI,J$7,FALSE)</f>
        <v>1.0000047288255017E-2</v>
      </c>
      <c r="K25" s="118"/>
      <c r="L25" s="116">
        <f>VLOOKUP($A25,Data_Drop!$B:$AI,L$7,FALSE)</f>
        <v>92811</v>
      </c>
      <c r="M25" s="119">
        <f>VLOOKUP($A25,Data_Drop!$B:$AI,M$7,FALSE)</f>
        <v>0.24869150849327418</v>
      </c>
    </row>
    <row r="26" spans="1:13" s="108" customFormat="1" ht="17" customHeight="1" x14ac:dyDescent="0.2">
      <c r="A26" s="108">
        <f>Data_Drop!B31</f>
        <v>333</v>
      </c>
      <c r="B26" s="115" t="str">
        <f>VLOOKUP($A26,Data_Drop!$B:$AI,B$7,FALSE)</f>
        <v>North Union</v>
      </c>
      <c r="C26" s="116">
        <f>VLOOKUP($A26,Data_Drop!$B:$AI,C$7,FALSE)</f>
        <v>31208</v>
      </c>
      <c r="D26" s="117">
        <f>VLOOKUP($A26,Data_Drop!$B:$AI,D$7,FALSE)</f>
        <v>9.9999455270847349E-3</v>
      </c>
      <c r="E26" s="118"/>
      <c r="F26" s="116">
        <f>VLOOKUP($A26,Data_Drop!$B:$AI,F$7,FALSE)</f>
        <v>16987</v>
      </c>
      <c r="G26" s="119">
        <f>VLOOKUP($A26,Data_Drop!$B:$AI,G$7,FALSE)</f>
        <v>4.0455492984774119E-2</v>
      </c>
      <c r="H26" s="120"/>
      <c r="I26" s="116">
        <f>VLOOKUP($A26,Data_Drop!$B:$AI,I$7,FALSE)</f>
        <v>14363</v>
      </c>
      <c r="J26" s="117">
        <f>VLOOKUP($A26,Data_Drop!$B:$AI,J$7,FALSE)</f>
        <v>4.5567531983407494E-3</v>
      </c>
      <c r="K26" s="118"/>
      <c r="L26" s="116">
        <f>VLOOKUP($A26,Data_Drop!$B:$AI,L$7,FALSE)</f>
        <v>132350</v>
      </c>
      <c r="M26" s="119">
        <f>VLOOKUP($A26,Data_Drop!$B:$AI,M$7,FALSE)</f>
        <v>0.31087201846693002</v>
      </c>
    </row>
    <row r="27" spans="1:13" s="108" customFormat="1" ht="17" customHeight="1" x14ac:dyDescent="0.2">
      <c r="A27" s="108">
        <f>Data_Drop!B32</f>
        <v>355</v>
      </c>
      <c r="B27" s="115" t="str">
        <f>VLOOKUP($A27,Data_Drop!$B:$AI,B$7,FALSE)</f>
        <v>Ar-We-Va</v>
      </c>
      <c r="C27" s="116">
        <f>VLOOKUP($A27,Data_Drop!$B:$AI,C$7,FALSE)</f>
        <v>22907</v>
      </c>
      <c r="D27" s="117">
        <f>VLOOKUP($A27,Data_Drop!$B:$AI,D$7,FALSE)</f>
        <v>1.0000130966049235E-2</v>
      </c>
      <c r="E27" s="118"/>
      <c r="F27" s="116">
        <f>VLOOKUP($A27,Data_Drop!$B:$AI,F$7,FALSE)</f>
        <v>63357</v>
      </c>
      <c r="G27" s="119">
        <f>VLOOKUP($A27,Data_Drop!$B:$AI,G$7,FALSE)</f>
        <v>0.20458387286031779</v>
      </c>
      <c r="H27" s="120"/>
      <c r="I27" s="116">
        <f>VLOOKUP($A27,Data_Drop!$B:$AI,I$7,FALSE)</f>
        <v>-40855</v>
      </c>
      <c r="J27" s="117">
        <f>VLOOKUP($A27,Data_Drop!$B:$AI,J$7,FALSE)</f>
        <v>-1.7658802797572763E-2</v>
      </c>
      <c r="K27" s="118"/>
      <c r="L27" s="116">
        <f>VLOOKUP($A27,Data_Drop!$B:$AI,L$7,FALSE)</f>
        <v>92317</v>
      </c>
      <c r="M27" s="119">
        <f>VLOOKUP($A27,Data_Drop!$B:$AI,M$7,FALSE)</f>
        <v>0.27851757725977788</v>
      </c>
    </row>
    <row r="28" spans="1:13" s="108" customFormat="1" ht="17" customHeight="1" x14ac:dyDescent="0.2">
      <c r="A28" s="108">
        <f>Data_Drop!B33</f>
        <v>387</v>
      </c>
      <c r="B28" s="115" t="str">
        <f>VLOOKUP($A28,Data_Drop!$B:$AI,B$7,FALSE)</f>
        <v>Atlantic</v>
      </c>
      <c r="C28" s="116">
        <f>VLOOKUP($A28,Data_Drop!$B:$AI,C$7,FALSE)</f>
        <v>533443</v>
      </c>
      <c r="D28" s="117">
        <f>VLOOKUP($A28,Data_Drop!$B:$AI,D$7,FALSE)</f>
        <v>4.8198924981357624E-2</v>
      </c>
      <c r="E28" s="118"/>
      <c r="F28" s="116">
        <f>VLOOKUP($A28,Data_Drop!$B:$AI,F$7,FALSE)</f>
        <v>0</v>
      </c>
      <c r="G28" s="119">
        <f>VLOOKUP($A28,Data_Drop!$B:$AI,G$7,FALSE)</f>
        <v>0</v>
      </c>
      <c r="H28" s="120"/>
      <c r="I28" s="116">
        <f>VLOOKUP($A28,Data_Drop!$B:$AI,I$7,FALSE)</f>
        <v>116010</v>
      </c>
      <c r="J28" s="117">
        <f>VLOOKUP($A28,Data_Drop!$B:$AI,J$7,FALSE)</f>
        <v>1.0000024135908612E-2</v>
      </c>
      <c r="K28" s="118"/>
      <c r="L28" s="116">
        <f>VLOOKUP($A28,Data_Drop!$B:$AI,L$7,FALSE)</f>
        <v>511852</v>
      </c>
      <c r="M28" s="119">
        <f>VLOOKUP($A28,Data_Drop!$B:$AI,M$7,FALSE)</f>
        <v>0.85814496209899427</v>
      </c>
    </row>
    <row r="29" spans="1:13" s="108" customFormat="1" ht="17" customHeight="1" x14ac:dyDescent="0.2">
      <c r="A29" s="108">
        <f>Data_Drop!B34</f>
        <v>414</v>
      </c>
      <c r="B29" s="115" t="str">
        <f>VLOOKUP($A29,Data_Drop!$B:$AI,B$7,FALSE)</f>
        <v>Audubon</v>
      </c>
      <c r="C29" s="116">
        <f>VLOOKUP($A29,Data_Drop!$B:$AI,C$7,FALSE)</f>
        <v>40176</v>
      </c>
      <c r="D29" s="117">
        <f>VLOOKUP($A29,Data_Drop!$B:$AI,D$7,FALSE)</f>
        <v>9.9999128840723463E-3</v>
      </c>
      <c r="E29" s="118"/>
      <c r="F29" s="116">
        <f>VLOOKUP($A29,Data_Drop!$B:$AI,F$7,FALSE)</f>
        <v>88459</v>
      </c>
      <c r="G29" s="119">
        <f>VLOOKUP($A29,Data_Drop!$B:$AI,G$7,FALSE)</f>
        <v>0.24118491085643848</v>
      </c>
      <c r="H29" s="120"/>
      <c r="I29" s="116">
        <f>VLOOKUP($A29,Data_Drop!$B:$AI,I$7,FALSE)</f>
        <v>208435</v>
      </c>
      <c r="J29" s="117">
        <f>VLOOKUP($A29,Data_Drop!$B:$AI,J$7,FALSE)</f>
        <v>5.1366364771548011E-2</v>
      </c>
      <c r="K29" s="118"/>
      <c r="L29" s="116">
        <f>VLOOKUP($A29,Data_Drop!$B:$AI,L$7,FALSE)</f>
        <v>0</v>
      </c>
      <c r="M29" s="119">
        <f>VLOOKUP($A29,Data_Drop!$B:$AI,M$7,FALSE)</f>
        <v>0</v>
      </c>
    </row>
    <row r="30" spans="1:13" s="108" customFormat="1" ht="17" customHeight="1" x14ac:dyDescent="0.2">
      <c r="A30" s="108">
        <f>Data_Drop!B35</f>
        <v>441</v>
      </c>
      <c r="B30" s="115" t="str">
        <f>VLOOKUP($A30,Data_Drop!$B:$AI,B$7,FALSE)</f>
        <v>AHSTW</v>
      </c>
      <c r="C30" s="116">
        <f>VLOOKUP($A30,Data_Drop!$B:$AI,C$7,FALSE)</f>
        <v>180062</v>
      </c>
      <c r="D30" s="117">
        <f>VLOOKUP($A30,Data_Drop!$B:$AI,D$7,FALSE)</f>
        <v>2.9421794467698721E-2</v>
      </c>
      <c r="E30" s="118"/>
      <c r="F30" s="116">
        <f>VLOOKUP($A30,Data_Drop!$B:$AI,F$7,FALSE)</f>
        <v>0</v>
      </c>
      <c r="G30" s="119">
        <f>VLOOKUP($A30,Data_Drop!$B:$AI,G$7,FALSE)</f>
        <v>0</v>
      </c>
      <c r="H30" s="120"/>
      <c r="I30" s="116">
        <f>VLOOKUP($A30,Data_Drop!$B:$AI,I$7,FALSE)</f>
        <v>63001</v>
      </c>
      <c r="J30" s="117">
        <f>VLOOKUP($A30,Data_Drop!$B:$AI,J$7,FALSE)</f>
        <v>1.0000026983771483E-2</v>
      </c>
      <c r="K30" s="118"/>
      <c r="L30" s="116">
        <f>VLOOKUP($A30,Data_Drop!$B:$AI,L$7,FALSE)</f>
        <v>140714</v>
      </c>
      <c r="M30" s="119">
        <f>VLOOKUP($A30,Data_Drop!$B:$AI,M$7,FALSE)</f>
        <v>0.2121128314123556</v>
      </c>
    </row>
    <row r="31" spans="1:13" s="108" customFormat="1" ht="17" customHeight="1" x14ac:dyDescent="0.2">
      <c r="A31" s="108">
        <f>Data_Drop!B36</f>
        <v>472</v>
      </c>
      <c r="B31" s="115" t="str">
        <f>VLOOKUP($A31,Data_Drop!$B:$AI,B$7,FALSE)</f>
        <v>Ballard</v>
      </c>
      <c r="C31" s="116">
        <f>VLOOKUP($A31,Data_Drop!$B:$AI,C$7,FALSE)</f>
        <v>552184</v>
      </c>
      <c r="D31" s="117">
        <f>VLOOKUP($A31,Data_Drop!$B:$AI,D$7,FALSE)</f>
        <v>4.070410260148917E-2</v>
      </c>
      <c r="E31" s="118"/>
      <c r="F31" s="116">
        <f>VLOOKUP($A31,Data_Drop!$B:$AI,F$7,FALSE)</f>
        <v>0</v>
      </c>
      <c r="G31" s="119">
        <f>VLOOKUP($A31,Data_Drop!$B:$AI,G$7,FALSE)</f>
        <v>0</v>
      </c>
      <c r="H31" s="120"/>
      <c r="I31" s="116">
        <f>VLOOKUP($A31,Data_Drop!$B:$AI,I$7,FALSE)</f>
        <v>285229</v>
      </c>
      <c r="J31" s="117">
        <f>VLOOKUP($A31,Data_Drop!$B:$AI,J$7,FALSE)</f>
        <v>2.0203228632175781E-2</v>
      </c>
      <c r="K31" s="118"/>
      <c r="L31" s="116">
        <f>VLOOKUP($A31,Data_Drop!$B:$AI,L$7,FALSE)</f>
        <v>0</v>
      </c>
      <c r="M31" s="119">
        <f>VLOOKUP($A31,Data_Drop!$B:$AI,M$7,FALSE)</f>
        <v>0</v>
      </c>
    </row>
    <row r="32" spans="1:13" s="108" customFormat="1" ht="17" customHeight="1" x14ac:dyDescent="0.2">
      <c r="A32" s="108">
        <f>Data_Drop!B37</f>
        <v>513</v>
      </c>
      <c r="B32" s="115" t="str">
        <f>VLOOKUP($A32,Data_Drop!$B:$AI,B$7,FALSE)</f>
        <v>Baxter</v>
      </c>
      <c r="C32" s="116">
        <f>VLOOKUP($A32,Data_Drop!$B:$AI,C$7,FALSE)</f>
        <v>-56777</v>
      </c>
      <c r="D32" s="117">
        <f>VLOOKUP($A32,Data_Drop!$B:$AI,D$7,FALSE)</f>
        <v>-2.0412484846218781E-2</v>
      </c>
      <c r="E32" s="118"/>
      <c r="F32" s="116">
        <f>VLOOKUP($A32,Data_Drop!$B:$AI,F$7,FALSE)</f>
        <v>0</v>
      </c>
      <c r="G32" s="119">
        <f>VLOOKUP($A32,Data_Drop!$B:$AI,G$7,FALSE)</f>
        <v>0</v>
      </c>
      <c r="H32" s="120"/>
      <c r="I32" s="116">
        <f>VLOOKUP($A32,Data_Drop!$B:$AI,I$7,FALSE)</f>
        <v>103464</v>
      </c>
      <c r="J32" s="117">
        <f>VLOOKUP($A32,Data_Drop!$B:$AI,J$7,FALSE)</f>
        <v>3.7972523284154958E-2</v>
      </c>
      <c r="K32" s="118"/>
      <c r="L32" s="116">
        <f>VLOOKUP($A32,Data_Drop!$B:$AI,L$7,FALSE)</f>
        <v>0</v>
      </c>
      <c r="M32" s="119">
        <f>VLOOKUP($A32,Data_Drop!$B:$AI,M$7,FALSE)</f>
        <v>0</v>
      </c>
    </row>
    <row r="33" spans="1:13" s="108" customFormat="1" ht="17" customHeight="1" x14ac:dyDescent="0.2">
      <c r="A33" s="108">
        <f>Data_Drop!B38</f>
        <v>540</v>
      </c>
      <c r="B33" s="115" t="str">
        <f>VLOOKUP($A33,Data_Drop!$B:$AI,B$7,FALSE)</f>
        <v>BCLUW</v>
      </c>
      <c r="C33" s="116">
        <f>VLOOKUP($A33,Data_Drop!$B:$AI,C$7,FALSE)</f>
        <v>-24159</v>
      </c>
      <c r="D33" s="117">
        <f>VLOOKUP($A33,Data_Drop!$B:$AI,D$7,FALSE)</f>
        <v>-6.7464282383218567E-3</v>
      </c>
      <c r="E33" s="118"/>
      <c r="F33" s="116">
        <f>VLOOKUP($A33,Data_Drop!$B:$AI,F$7,FALSE)</f>
        <v>0</v>
      </c>
      <c r="G33" s="119">
        <f>VLOOKUP($A33,Data_Drop!$B:$AI,G$7,FALSE)</f>
        <v>0</v>
      </c>
      <c r="H33" s="120"/>
      <c r="I33" s="116">
        <f>VLOOKUP($A33,Data_Drop!$B:$AI,I$7,FALSE)</f>
        <v>35568</v>
      </c>
      <c r="J33" s="117">
        <f>VLOOKUP($A33,Data_Drop!$B:$AI,J$7,FALSE)</f>
        <v>9.9998678604955454E-3</v>
      </c>
      <c r="K33" s="118"/>
      <c r="L33" s="116">
        <f>VLOOKUP($A33,Data_Drop!$B:$AI,L$7,FALSE)</f>
        <v>62137</v>
      </c>
      <c r="M33" s="119">
        <f>VLOOKUP($A33,Data_Drop!$B:$AI,M$7,FALSE)</f>
        <v>0.17489673895225233</v>
      </c>
    </row>
    <row r="34" spans="1:13" s="108" customFormat="1" ht="17" customHeight="1" x14ac:dyDescent="0.2">
      <c r="A34" s="108">
        <f>Data_Drop!B39</f>
        <v>549</v>
      </c>
      <c r="B34" s="115" t="str">
        <f>VLOOKUP($A34,Data_Drop!$B:$AI,B$7,FALSE)</f>
        <v>Bedford</v>
      </c>
      <c r="C34" s="116">
        <f>VLOOKUP($A34,Data_Drop!$B:$AI,C$7,FALSE)</f>
        <v>39991</v>
      </c>
      <c r="D34" s="117">
        <f>VLOOKUP($A34,Data_Drop!$B:$AI,D$7,FALSE)</f>
        <v>1.0000035007999328E-2</v>
      </c>
      <c r="E34" s="118"/>
      <c r="F34" s="116">
        <f>VLOOKUP($A34,Data_Drop!$B:$AI,F$7,FALSE)</f>
        <v>57059</v>
      </c>
      <c r="G34" s="119">
        <f>VLOOKUP($A34,Data_Drop!$B:$AI,G$7,FALSE)</f>
        <v>0.19349344277346059</v>
      </c>
      <c r="H34" s="120"/>
      <c r="I34" s="116">
        <f>VLOOKUP($A34,Data_Drop!$B:$AI,I$7,FALSE)</f>
        <v>126995</v>
      </c>
      <c r="J34" s="117">
        <f>VLOOKUP($A34,Data_Drop!$B:$AI,J$7,FALSE)</f>
        <v>3.1441589254178615E-2</v>
      </c>
      <c r="K34" s="118"/>
      <c r="L34" s="116">
        <f>VLOOKUP($A34,Data_Drop!$B:$AI,L$7,FALSE)</f>
        <v>0</v>
      </c>
      <c r="M34" s="119">
        <f>VLOOKUP($A34,Data_Drop!$B:$AI,M$7,FALSE)</f>
        <v>0</v>
      </c>
    </row>
    <row r="35" spans="1:13" s="108" customFormat="1" ht="17" customHeight="1" x14ac:dyDescent="0.2">
      <c r="A35" s="108">
        <f>Data_Drop!B40</f>
        <v>576</v>
      </c>
      <c r="B35" s="115" t="str">
        <f>VLOOKUP($A35,Data_Drop!$B:$AI,B$7,FALSE)</f>
        <v>Belle Plaine</v>
      </c>
      <c r="C35" s="116">
        <f>VLOOKUP($A35,Data_Drop!$B:$AI,C$7,FALSE)</f>
        <v>37095</v>
      </c>
      <c r="D35" s="117">
        <f>VLOOKUP($A35,Data_Drop!$B:$AI,D$7,FALSE)</f>
        <v>9.999935301672128E-3</v>
      </c>
      <c r="E35" s="118"/>
      <c r="F35" s="116">
        <f>VLOOKUP($A35,Data_Drop!$B:$AI,F$7,FALSE)</f>
        <v>19418</v>
      </c>
      <c r="G35" s="119">
        <f>VLOOKUP($A35,Data_Drop!$B:$AI,G$7,FALSE)</f>
        <v>0.10170806538830275</v>
      </c>
      <c r="H35" s="120"/>
      <c r="I35" s="116">
        <f>VLOOKUP($A35,Data_Drop!$B:$AI,I$7,FALSE)</f>
        <v>20201</v>
      </c>
      <c r="J35" s="117">
        <f>VLOOKUP($A35,Data_Drop!$B:$AI,J$7,FALSE)</f>
        <v>5.3917945753224443E-3</v>
      </c>
      <c r="K35" s="118"/>
      <c r="L35" s="116">
        <f>VLOOKUP($A35,Data_Drop!$B:$AI,L$7,FALSE)</f>
        <v>0</v>
      </c>
      <c r="M35" s="119">
        <f>VLOOKUP($A35,Data_Drop!$B:$AI,M$7,FALSE)</f>
        <v>0</v>
      </c>
    </row>
    <row r="36" spans="1:13" s="108" customFormat="1" ht="17" customHeight="1" x14ac:dyDescent="0.2">
      <c r="A36" s="108">
        <f>Data_Drop!B41</f>
        <v>585</v>
      </c>
      <c r="B36" s="115" t="str">
        <f>VLOOKUP($A36,Data_Drop!$B:$AI,B$7,FALSE)</f>
        <v>Bellevue</v>
      </c>
      <c r="C36" s="116">
        <f>VLOOKUP($A36,Data_Drop!$B:$AI,C$7,FALSE)</f>
        <v>39426</v>
      </c>
      <c r="D36" s="117">
        <f>VLOOKUP($A36,Data_Drop!$B:$AI,D$7,FALSE)</f>
        <v>8.0703400571838432E-3</v>
      </c>
      <c r="E36" s="118"/>
      <c r="F36" s="116">
        <f>VLOOKUP($A36,Data_Drop!$B:$AI,F$7,FALSE)</f>
        <v>92103</v>
      </c>
      <c r="G36" s="119">
        <f>VLOOKUP($A36,Data_Drop!$B:$AI,G$7,FALSE)</f>
        <v>0.27128745723002412</v>
      </c>
      <c r="H36" s="120"/>
      <c r="I36" s="116">
        <f>VLOOKUP($A36,Data_Drop!$B:$AI,I$7,FALSE)</f>
        <v>65726</v>
      </c>
      <c r="J36" s="117">
        <f>VLOOKUP($A36,Data_Drop!$B:$AI,J$7,FALSE)</f>
        <v>1.3346134055891886E-2</v>
      </c>
      <c r="K36" s="118"/>
      <c r="L36" s="116">
        <f>VLOOKUP($A36,Data_Drop!$B:$AI,L$7,FALSE)</f>
        <v>0</v>
      </c>
      <c r="M36" s="119">
        <f>VLOOKUP($A36,Data_Drop!$B:$AI,M$7,FALSE)</f>
        <v>0</v>
      </c>
    </row>
    <row r="37" spans="1:13" s="108" customFormat="1" ht="17" customHeight="1" x14ac:dyDescent="0.2">
      <c r="A37" s="108">
        <f>Data_Drop!B42</f>
        <v>594</v>
      </c>
      <c r="B37" s="115" t="str">
        <f>VLOOKUP($A37,Data_Drop!$B:$AI,B$7,FALSE)</f>
        <v>Belmond-Klemme</v>
      </c>
      <c r="C37" s="116">
        <f>VLOOKUP($A37,Data_Drop!$B:$AI,C$7,FALSE)</f>
        <v>58468</v>
      </c>
      <c r="D37" s="117">
        <f>VLOOKUP($A37,Data_Drop!$B:$AI,D$7,FALSE)</f>
        <v>9.9999914483209201E-3</v>
      </c>
      <c r="E37" s="118"/>
      <c r="F37" s="116">
        <f>VLOOKUP($A37,Data_Drop!$B:$AI,F$7,FALSE)</f>
        <v>270538</v>
      </c>
      <c r="G37" s="119">
        <f>VLOOKUP($A37,Data_Drop!$B:$AI,G$7,FALSE)</f>
        <v>0.72768199120483812</v>
      </c>
      <c r="H37" s="120"/>
      <c r="I37" s="116">
        <f>VLOOKUP($A37,Data_Drop!$B:$AI,I$7,FALSE)</f>
        <v>-90860</v>
      </c>
      <c r="J37" s="117">
        <f>VLOOKUP($A37,Data_Drop!$B:$AI,J$7,FALSE)</f>
        <v>-1.5386248866055812E-2</v>
      </c>
      <c r="K37" s="118"/>
      <c r="L37" s="116">
        <f>VLOOKUP($A37,Data_Drop!$B:$AI,L$7,FALSE)</f>
        <v>0</v>
      </c>
      <c r="M37" s="119">
        <f>VLOOKUP($A37,Data_Drop!$B:$AI,M$7,FALSE)</f>
        <v>0</v>
      </c>
    </row>
    <row r="38" spans="1:13" s="108" customFormat="1" ht="17" customHeight="1" x14ac:dyDescent="0.2">
      <c r="A38" s="108">
        <f>Data_Drop!B43</f>
        <v>603</v>
      </c>
      <c r="B38" s="115" t="str">
        <f>VLOOKUP($A38,Data_Drop!$B:$AI,B$7,FALSE)</f>
        <v>Bennett</v>
      </c>
      <c r="C38" s="116">
        <f>VLOOKUP($A38,Data_Drop!$B:$AI,C$7,FALSE)</f>
        <v>-34173</v>
      </c>
      <c r="D38" s="117">
        <f>VLOOKUP($A38,Data_Drop!$B:$AI,D$7,FALSE)</f>
        <v>-2.4979970994491292E-2</v>
      </c>
      <c r="E38" s="118"/>
      <c r="F38" s="116">
        <f>VLOOKUP($A38,Data_Drop!$B:$AI,F$7,FALSE)</f>
        <v>0</v>
      </c>
      <c r="G38" s="119">
        <f>VLOOKUP($A38,Data_Drop!$B:$AI,G$7,FALSE)</f>
        <v>0</v>
      </c>
      <c r="H38" s="120"/>
      <c r="I38" s="116">
        <f>VLOOKUP($A38,Data_Drop!$B:$AI,I$7,FALSE)</f>
        <v>13338</v>
      </c>
      <c r="J38" s="117">
        <f>VLOOKUP($A38,Data_Drop!$B:$AI,J$7,FALSE)</f>
        <v>9.9996776232285211E-3</v>
      </c>
      <c r="K38" s="118"/>
      <c r="L38" s="116">
        <f>VLOOKUP($A38,Data_Drop!$B:$AI,L$7,FALSE)</f>
        <v>66840</v>
      </c>
      <c r="M38" s="119">
        <f>VLOOKUP($A38,Data_Drop!$B:$AI,M$7,FALSE)</f>
        <v>0.50098906364259554</v>
      </c>
    </row>
    <row r="39" spans="1:13" s="108" customFormat="1" ht="17" customHeight="1" x14ac:dyDescent="0.2">
      <c r="A39" s="108">
        <f>Data_Drop!B44</f>
        <v>609</v>
      </c>
      <c r="B39" s="115" t="str">
        <f>VLOOKUP($A39,Data_Drop!$B:$AI,B$7,FALSE)</f>
        <v>Benton</v>
      </c>
      <c r="C39" s="116">
        <f>VLOOKUP($A39,Data_Drop!$B:$AI,C$7,FALSE)</f>
        <v>-80353</v>
      </c>
      <c r="D39" s="117">
        <f>VLOOKUP($A39,Data_Drop!$B:$AI,D$7,FALSE)</f>
        <v>-6.7498934841892901E-3</v>
      </c>
      <c r="E39" s="118"/>
      <c r="F39" s="116">
        <f>VLOOKUP($A39,Data_Drop!$B:$AI,F$7,FALSE)</f>
        <v>0</v>
      </c>
      <c r="G39" s="119">
        <f>VLOOKUP($A39,Data_Drop!$B:$AI,G$7,FALSE)</f>
        <v>0</v>
      </c>
      <c r="H39" s="120"/>
      <c r="I39" s="116">
        <f>VLOOKUP($A39,Data_Drop!$B:$AI,I$7,FALSE)</f>
        <v>118240</v>
      </c>
      <c r="J39" s="117">
        <f>VLOOKUP($A39,Data_Drop!$B:$AI,J$7,FALSE)</f>
        <v>1.0000014377557884E-2</v>
      </c>
      <c r="K39" s="118"/>
      <c r="L39" s="116">
        <f>VLOOKUP($A39,Data_Drop!$B:$AI,L$7,FALSE)</f>
        <v>286708</v>
      </c>
      <c r="M39" s="119">
        <f>VLOOKUP($A39,Data_Drop!$B:$AI,M$7,FALSE)</f>
        <v>0.33669857160080652</v>
      </c>
    </row>
    <row r="40" spans="1:13" s="108" customFormat="1" ht="17" customHeight="1" x14ac:dyDescent="0.2">
      <c r="A40" s="108">
        <f>Data_Drop!B45</f>
        <v>621</v>
      </c>
      <c r="B40" s="115" t="str">
        <f>VLOOKUP($A40,Data_Drop!$B:$AI,B$7,FALSE)</f>
        <v>Bettendorf</v>
      </c>
      <c r="C40" s="116">
        <f>VLOOKUP($A40,Data_Drop!$B:$AI,C$7,FALSE)</f>
        <v>261004</v>
      </c>
      <c r="D40" s="117">
        <f>VLOOKUP($A40,Data_Drop!$B:$AI,D$7,FALSE)</f>
        <v>8.3826346203991729E-3</v>
      </c>
      <c r="E40" s="118"/>
      <c r="F40" s="116">
        <f>VLOOKUP($A40,Data_Drop!$B:$AI,F$7,FALSE)</f>
        <v>708314</v>
      </c>
      <c r="G40" s="119">
        <f>VLOOKUP($A40,Data_Drop!$B:$AI,G$7,FALSE)</f>
        <v>0.39137335404884654</v>
      </c>
      <c r="H40" s="120"/>
      <c r="I40" s="116">
        <f>VLOOKUP($A40,Data_Drop!$B:$AI,I$7,FALSE)</f>
        <v>-401424</v>
      </c>
      <c r="J40" s="117">
        <f>VLOOKUP($A40,Data_Drop!$B:$AI,J$7,FALSE)</f>
        <v>-1.278531256070391E-2</v>
      </c>
      <c r="K40" s="118"/>
      <c r="L40" s="116">
        <f>VLOOKUP($A40,Data_Drop!$B:$AI,L$7,FALSE)</f>
        <v>93257</v>
      </c>
      <c r="M40" s="119">
        <f>VLOOKUP($A40,Data_Drop!$B:$AI,M$7,FALSE)</f>
        <v>5.1052789184012591E-2</v>
      </c>
    </row>
    <row r="41" spans="1:13" s="108" customFormat="1" ht="17" customHeight="1" x14ac:dyDescent="0.2">
      <c r="A41" s="108">
        <f>Data_Drop!B46</f>
        <v>657</v>
      </c>
      <c r="B41" s="115" t="str">
        <f>VLOOKUP($A41,Data_Drop!$B:$AI,B$7,FALSE)</f>
        <v>Eddyville-Blakesburg-Fremont</v>
      </c>
      <c r="C41" s="116">
        <f>VLOOKUP($A41,Data_Drop!$B:$AI,C$7,FALSE)</f>
        <v>-140273</v>
      </c>
      <c r="D41" s="117">
        <f>VLOOKUP($A41,Data_Drop!$B:$AI,D$7,FALSE)</f>
        <v>-2.1769339022075222E-2</v>
      </c>
      <c r="E41" s="118"/>
      <c r="F41" s="116">
        <f>VLOOKUP($A41,Data_Drop!$B:$AI,F$7,FALSE)</f>
        <v>0</v>
      </c>
      <c r="G41" s="119">
        <f>VLOOKUP($A41,Data_Drop!$B:$AI,G$7,FALSE)</f>
        <v>0</v>
      </c>
      <c r="H41" s="120"/>
      <c r="I41" s="116">
        <f>VLOOKUP($A41,Data_Drop!$B:$AI,I$7,FALSE)</f>
        <v>102627</v>
      </c>
      <c r="J41" s="117">
        <f>VLOOKUP($A41,Data_Drop!$B:$AI,J$7,FALSE)</f>
        <v>1.6281391537268153E-2</v>
      </c>
      <c r="K41" s="118"/>
      <c r="L41" s="116">
        <f>VLOOKUP($A41,Data_Drop!$B:$AI,L$7,FALSE)</f>
        <v>0</v>
      </c>
      <c r="M41" s="119">
        <f>VLOOKUP($A41,Data_Drop!$B:$AI,M$7,FALSE)</f>
        <v>0</v>
      </c>
    </row>
    <row r="42" spans="1:13" s="108" customFormat="1" ht="17" customHeight="1" x14ac:dyDescent="0.2">
      <c r="A42" s="108">
        <f>Data_Drop!B47</f>
        <v>720</v>
      </c>
      <c r="B42" s="115" t="str">
        <f>VLOOKUP($A42,Data_Drop!$B:$AI,B$7,FALSE)</f>
        <v>Bondurant-Farrar</v>
      </c>
      <c r="C42" s="116">
        <f>VLOOKUP($A42,Data_Drop!$B:$AI,C$7,FALSE)</f>
        <v>1233474</v>
      </c>
      <c r="D42" s="117">
        <f>VLOOKUP($A42,Data_Drop!$B:$AI,D$7,FALSE)</f>
        <v>6.1569717981786461E-2</v>
      </c>
      <c r="E42" s="118"/>
      <c r="F42" s="116">
        <f>VLOOKUP($A42,Data_Drop!$B:$AI,F$7,FALSE)</f>
        <v>0</v>
      </c>
      <c r="G42" s="119">
        <f>VLOOKUP($A42,Data_Drop!$B:$AI,G$7,FALSE)</f>
        <v>0</v>
      </c>
      <c r="H42" s="120"/>
      <c r="I42" s="116">
        <f>VLOOKUP($A42,Data_Drop!$B:$AI,I$7,FALSE)</f>
        <v>214136</v>
      </c>
      <c r="J42" s="117">
        <f>VLOOKUP($A42,Data_Drop!$B:$AI,J$7,FALSE)</f>
        <v>1.0068814253426548E-2</v>
      </c>
      <c r="K42" s="118"/>
      <c r="L42" s="116">
        <f>VLOOKUP($A42,Data_Drop!$B:$AI,L$7,FALSE)</f>
        <v>0</v>
      </c>
      <c r="M42" s="119">
        <f>VLOOKUP($A42,Data_Drop!$B:$AI,M$7,FALSE)</f>
        <v>0</v>
      </c>
    </row>
    <row r="43" spans="1:13" s="108" customFormat="1" ht="17" customHeight="1" x14ac:dyDescent="0.2">
      <c r="A43" s="108">
        <f>Data_Drop!B48</f>
        <v>729</v>
      </c>
      <c r="B43" s="115" t="str">
        <f>VLOOKUP($A43,Data_Drop!$B:$AI,B$7,FALSE)</f>
        <v>Boone</v>
      </c>
      <c r="C43" s="116">
        <f>VLOOKUP($A43,Data_Drop!$B:$AI,C$7,FALSE)</f>
        <v>136316</v>
      </c>
      <c r="D43" s="117">
        <f>VLOOKUP($A43,Data_Drop!$B:$AI,D$7,FALSE)</f>
        <v>8.6759849683131409E-3</v>
      </c>
      <c r="E43" s="118"/>
      <c r="F43" s="116">
        <f>VLOOKUP($A43,Data_Drop!$B:$AI,F$7,FALSE)</f>
        <v>0</v>
      </c>
      <c r="G43" s="119">
        <f>VLOOKUP($A43,Data_Drop!$B:$AI,G$7,FALSE)</f>
        <v>0</v>
      </c>
      <c r="H43" s="120"/>
      <c r="I43" s="116">
        <f>VLOOKUP($A43,Data_Drop!$B:$AI,I$7,FALSE)</f>
        <v>444549</v>
      </c>
      <c r="J43" s="117">
        <f>VLOOKUP($A43,Data_Drop!$B:$AI,J$7,FALSE)</f>
        <v>2.8050455219119003E-2</v>
      </c>
      <c r="K43" s="118"/>
      <c r="L43" s="116">
        <f>VLOOKUP($A43,Data_Drop!$B:$AI,L$7,FALSE)</f>
        <v>0</v>
      </c>
      <c r="M43" s="119">
        <f>VLOOKUP($A43,Data_Drop!$B:$AI,M$7,FALSE)</f>
        <v>0</v>
      </c>
    </row>
    <row r="44" spans="1:13" s="108" customFormat="1" ht="17" customHeight="1" x14ac:dyDescent="0.2">
      <c r="A44" s="108">
        <f>Data_Drop!B49</f>
        <v>747</v>
      </c>
      <c r="B44" s="115" t="str">
        <f>VLOOKUP($A44,Data_Drop!$B:$AI,B$7,FALSE)</f>
        <v>Boyden-Hull</v>
      </c>
      <c r="C44" s="116">
        <f>VLOOKUP($A44,Data_Drop!$B:$AI,C$7,FALSE)</f>
        <v>44107</v>
      </c>
      <c r="D44" s="117">
        <f>VLOOKUP($A44,Data_Drop!$B:$AI,D$7,FALSE)</f>
        <v>9.9999229153242969E-3</v>
      </c>
      <c r="E44" s="118"/>
      <c r="F44" s="116">
        <f>VLOOKUP($A44,Data_Drop!$B:$AI,F$7,FALSE)</f>
        <v>87801</v>
      </c>
      <c r="G44" s="119">
        <f>VLOOKUP($A44,Data_Drop!$B:$AI,G$7,FALSE)</f>
        <v>0.2823632318994318</v>
      </c>
      <c r="H44" s="120"/>
      <c r="I44" s="116">
        <f>VLOOKUP($A44,Data_Drop!$B:$AI,I$7,FALSE)</f>
        <v>-44131</v>
      </c>
      <c r="J44" s="117">
        <f>VLOOKUP($A44,Data_Drop!$B:$AI,J$7,FALSE)</f>
        <v>-9.9063019308657709E-3</v>
      </c>
      <c r="K44" s="118"/>
      <c r="L44" s="116">
        <f>VLOOKUP($A44,Data_Drop!$B:$AI,L$7,FALSE)</f>
        <v>82492</v>
      </c>
      <c r="M44" s="119">
        <f>VLOOKUP($A44,Data_Drop!$B:$AI,M$7,FALSE)</f>
        <v>0.25478725978825506</v>
      </c>
    </row>
    <row r="45" spans="1:13" s="108" customFormat="1" ht="17" customHeight="1" x14ac:dyDescent="0.2">
      <c r="A45" s="108">
        <f>Data_Drop!B50</f>
        <v>819</v>
      </c>
      <c r="B45" s="115" t="str">
        <f>VLOOKUP($A45,Data_Drop!$B:$AI,B$7,FALSE)</f>
        <v>West Hancock</v>
      </c>
      <c r="C45" s="116">
        <f>VLOOKUP($A45,Data_Drop!$B:$AI,C$7,FALSE)</f>
        <v>153152</v>
      </c>
      <c r="D45" s="117">
        <f>VLOOKUP($A45,Data_Drop!$B:$AI,D$7,FALSE)</f>
        <v>3.3711696231977464E-2</v>
      </c>
      <c r="E45" s="118"/>
      <c r="F45" s="116">
        <f>VLOOKUP($A45,Data_Drop!$B:$AI,F$7,FALSE)</f>
        <v>0</v>
      </c>
      <c r="G45" s="119">
        <f>VLOOKUP($A45,Data_Drop!$B:$AI,G$7,FALSE)</f>
        <v>0</v>
      </c>
      <c r="H45" s="120"/>
      <c r="I45" s="116">
        <f>VLOOKUP($A45,Data_Drop!$B:$AI,I$7,FALSE)</f>
        <v>183692</v>
      </c>
      <c r="J45" s="117">
        <f>VLOOKUP($A45,Data_Drop!$B:$AI,J$7,FALSE)</f>
        <v>3.9115487277330663E-2</v>
      </c>
      <c r="K45" s="118"/>
      <c r="L45" s="116">
        <f>VLOOKUP($A45,Data_Drop!$B:$AI,L$7,FALSE)</f>
        <v>0</v>
      </c>
      <c r="M45" s="119">
        <f>VLOOKUP($A45,Data_Drop!$B:$AI,M$7,FALSE)</f>
        <v>0</v>
      </c>
    </row>
    <row r="46" spans="1:13" s="108" customFormat="1" ht="17" customHeight="1" x14ac:dyDescent="0.2">
      <c r="A46" s="108">
        <f>Data_Drop!B51</f>
        <v>846</v>
      </c>
      <c r="B46" s="115" t="str">
        <f>VLOOKUP($A46,Data_Drop!$B:$AI,B$7,FALSE)</f>
        <v>Brooklyn-Guernsey-Malcom</v>
      </c>
      <c r="C46" s="116">
        <f>VLOOKUP($A46,Data_Drop!$B:$AI,C$7,FALSE)</f>
        <v>130154</v>
      </c>
      <c r="D46" s="117">
        <f>VLOOKUP($A46,Data_Drop!$B:$AI,D$7,FALSE)</f>
        <v>3.2450680346312794E-2</v>
      </c>
      <c r="E46" s="118"/>
      <c r="F46" s="116">
        <f>VLOOKUP($A46,Data_Drop!$B:$AI,F$7,FALSE)</f>
        <v>0</v>
      </c>
      <c r="G46" s="119">
        <f>VLOOKUP($A46,Data_Drop!$B:$AI,G$7,FALSE)</f>
        <v>0</v>
      </c>
      <c r="H46" s="120"/>
      <c r="I46" s="116">
        <f>VLOOKUP($A46,Data_Drop!$B:$AI,I$7,FALSE)</f>
        <v>41410</v>
      </c>
      <c r="J46" s="117">
        <f>VLOOKUP($A46,Data_Drop!$B:$AI,J$7,FALSE)</f>
        <v>1.0000050712645488E-2</v>
      </c>
      <c r="K46" s="118"/>
      <c r="L46" s="116">
        <f>VLOOKUP($A46,Data_Drop!$B:$AI,L$7,FALSE)</f>
        <v>189869</v>
      </c>
      <c r="M46" s="119">
        <f>VLOOKUP($A46,Data_Drop!$B:$AI,M$7,FALSE)</f>
        <v>0.59085176349890778</v>
      </c>
    </row>
    <row r="47" spans="1:13" s="108" customFormat="1" ht="17" customHeight="1" x14ac:dyDescent="0.2">
      <c r="A47" s="108">
        <f>Data_Drop!B52</f>
        <v>873</v>
      </c>
      <c r="B47" s="115" t="str">
        <f>VLOOKUP($A47,Data_Drop!$B:$AI,B$7,FALSE)</f>
        <v>North Iowa</v>
      </c>
      <c r="C47" s="116">
        <f>VLOOKUP($A47,Data_Drop!$B:$AI,C$7,FALSE)</f>
        <v>715</v>
      </c>
      <c r="D47" s="117">
        <f>VLOOKUP($A47,Data_Drop!$B:$AI,D$7,FALSE)</f>
        <v>1.8992847798224234E-4</v>
      </c>
      <c r="E47" s="118"/>
      <c r="F47" s="116">
        <f>VLOOKUP($A47,Data_Drop!$B:$AI,F$7,FALSE)</f>
        <v>92909</v>
      </c>
      <c r="G47" s="119">
        <f>VLOOKUP($A47,Data_Drop!$B:$AI,G$7,FALSE)</f>
        <v>0.21297752724327315</v>
      </c>
      <c r="H47" s="120"/>
      <c r="I47" s="116">
        <f>VLOOKUP($A47,Data_Drop!$B:$AI,I$7,FALSE)</f>
        <v>-56185</v>
      </c>
      <c r="J47" s="117">
        <f>VLOOKUP($A47,Data_Drop!$B:$AI,J$7,FALSE)</f>
        <v>-1.4921825410526147E-2</v>
      </c>
      <c r="K47" s="118"/>
      <c r="L47" s="116">
        <f>VLOOKUP($A47,Data_Drop!$B:$AI,L$7,FALSE)</f>
        <v>26246</v>
      </c>
      <c r="M47" s="119">
        <f>VLOOKUP($A47,Data_Drop!$B:$AI,M$7,FALSE)</f>
        <v>5.8762048554002022E-2</v>
      </c>
    </row>
    <row r="48" spans="1:13" s="108" customFormat="1" ht="17" customHeight="1" x14ac:dyDescent="0.2">
      <c r="A48" s="108">
        <f>Data_Drop!B53</f>
        <v>882</v>
      </c>
      <c r="B48" s="115" t="str">
        <f>VLOOKUP($A48,Data_Drop!$B:$AI,B$7,FALSE)</f>
        <v>Burlington</v>
      </c>
      <c r="C48" s="116">
        <f>VLOOKUP($A48,Data_Drop!$B:$AI,C$7,FALSE)</f>
        <v>241961</v>
      </c>
      <c r="D48" s="117">
        <f>VLOOKUP($A48,Data_Drop!$B:$AI,D$7,FALSE)</f>
        <v>8.128401608298863E-3</v>
      </c>
      <c r="E48" s="118"/>
      <c r="F48" s="116">
        <f>VLOOKUP($A48,Data_Drop!$B:$AI,F$7,FALSE)</f>
        <v>668591</v>
      </c>
      <c r="G48" s="119">
        <f>VLOOKUP($A48,Data_Drop!$B:$AI,G$7,FALSE)</f>
        <v>0.63425237233264664</v>
      </c>
      <c r="H48" s="120"/>
      <c r="I48" s="116">
        <f>VLOOKUP($A48,Data_Drop!$B:$AI,I$7,FALSE)</f>
        <v>-375184</v>
      </c>
      <c r="J48" s="117">
        <f>VLOOKUP($A48,Data_Drop!$B:$AI,J$7,FALSE)</f>
        <v>-1.2502251800890884E-2</v>
      </c>
      <c r="K48" s="118"/>
      <c r="L48" s="116">
        <f>VLOOKUP($A48,Data_Drop!$B:$AI,L$7,FALSE)</f>
        <v>625620</v>
      </c>
      <c r="M48" s="119">
        <f>VLOOKUP($A48,Data_Drop!$B:$AI,M$7,FALSE)</f>
        <v>0.48728049113842042</v>
      </c>
    </row>
    <row r="49" spans="1:13" s="108" customFormat="1" ht="17" customHeight="1" x14ac:dyDescent="0.2">
      <c r="A49" s="108">
        <f>Data_Drop!B54</f>
        <v>914</v>
      </c>
      <c r="B49" s="115" t="str">
        <f>VLOOKUP($A49,Data_Drop!$B:$AI,B$7,FALSE)</f>
        <v>CAM</v>
      </c>
      <c r="C49" s="116">
        <f>VLOOKUP($A49,Data_Drop!$B:$AI,C$7,FALSE)</f>
        <v>-39595</v>
      </c>
      <c r="D49" s="117">
        <f>VLOOKUP($A49,Data_Drop!$B:$AI,D$7,FALSE)</f>
        <v>-1.1046716492905355E-2</v>
      </c>
      <c r="E49" s="118"/>
      <c r="F49" s="116">
        <f>VLOOKUP($A49,Data_Drop!$B:$AI,F$7,FALSE)</f>
        <v>190367</v>
      </c>
      <c r="G49" s="119">
        <f>VLOOKUP($A49,Data_Drop!$B:$AI,G$7,FALSE)</f>
        <v>0.38785731531155132</v>
      </c>
      <c r="H49" s="120"/>
      <c r="I49" s="116">
        <f>VLOOKUP($A49,Data_Drop!$B:$AI,I$7,FALSE)</f>
        <v>-156823</v>
      </c>
      <c r="J49" s="117">
        <f>VLOOKUP($A49,Data_Drop!$B:$AI,J$7,FALSE)</f>
        <v>-4.4241194246780004E-2</v>
      </c>
      <c r="K49" s="118"/>
      <c r="L49" s="116">
        <f>VLOOKUP($A49,Data_Drop!$B:$AI,L$7,FALSE)</f>
        <v>159784</v>
      </c>
      <c r="M49" s="119">
        <f>VLOOKUP($A49,Data_Drop!$B:$AI,M$7,FALSE)</f>
        <v>0.31069427812145278</v>
      </c>
    </row>
    <row r="50" spans="1:13" s="108" customFormat="1" ht="17" customHeight="1" x14ac:dyDescent="0.2">
      <c r="A50" s="108">
        <f>Data_Drop!B55</f>
        <v>916</v>
      </c>
      <c r="B50" s="115" t="str">
        <f>VLOOKUP($A50,Data_Drop!$B:$AI,B$7,FALSE)</f>
        <v>CAL</v>
      </c>
      <c r="C50" s="116">
        <f>VLOOKUP($A50,Data_Drop!$B:$AI,C$7,FALSE)</f>
        <v>22681</v>
      </c>
      <c r="D50" s="117">
        <f>VLOOKUP($A50,Data_Drop!$B:$AI,D$7,FALSE)</f>
        <v>1.0000048498978656E-2</v>
      </c>
      <c r="E50" s="118"/>
      <c r="F50" s="116">
        <f>VLOOKUP($A50,Data_Drop!$B:$AI,F$7,FALSE)</f>
        <v>41272</v>
      </c>
      <c r="G50" s="119">
        <f>VLOOKUP($A50,Data_Drop!$B:$AI,G$7,FALSE)</f>
        <v>0.20437117418073067</v>
      </c>
      <c r="H50" s="120"/>
      <c r="I50" s="116">
        <f>VLOOKUP($A50,Data_Drop!$B:$AI,I$7,FALSE)</f>
        <v>-18777</v>
      </c>
      <c r="J50" s="117">
        <f>VLOOKUP($A50,Data_Drop!$B:$AI,J$7,FALSE)</f>
        <v>-8.1968071871030262E-3</v>
      </c>
      <c r="K50" s="118"/>
      <c r="L50" s="116">
        <f>VLOOKUP($A50,Data_Drop!$B:$AI,L$7,FALSE)</f>
        <v>29483</v>
      </c>
      <c r="M50" s="119">
        <f>VLOOKUP($A50,Data_Drop!$B:$AI,M$7,FALSE)</f>
        <v>0.16723514496231989</v>
      </c>
    </row>
    <row r="51" spans="1:13" s="108" customFormat="1" ht="17" customHeight="1" x14ac:dyDescent="0.2">
      <c r="A51" s="108">
        <f>Data_Drop!B56</f>
        <v>918</v>
      </c>
      <c r="B51" s="115" t="str">
        <f>VLOOKUP($A51,Data_Drop!$B:$AI,B$7,FALSE)</f>
        <v>Calamus-Wheatland</v>
      </c>
      <c r="C51" s="116">
        <f>VLOOKUP($A51,Data_Drop!$B:$AI,C$7,FALSE)</f>
        <v>-77085</v>
      </c>
      <c r="D51" s="117">
        <f>VLOOKUP($A51,Data_Drop!$B:$AI,D$7,FALSE)</f>
        <v>-2.6134220419781657E-2</v>
      </c>
      <c r="E51" s="118"/>
      <c r="F51" s="116">
        <f>VLOOKUP($A51,Data_Drop!$B:$AI,F$7,FALSE)</f>
        <v>65242</v>
      </c>
      <c r="G51" s="119">
        <f>VLOOKUP($A51,Data_Drop!$B:$AI,G$7,FALSE)</f>
        <v>0.28692991321485001</v>
      </c>
      <c r="H51" s="120"/>
      <c r="I51" s="116">
        <f>VLOOKUP($A51,Data_Drop!$B:$AI,I$7,FALSE)</f>
        <v>190129</v>
      </c>
      <c r="J51" s="117">
        <f>VLOOKUP($A51,Data_Drop!$B:$AI,J$7,FALSE)</f>
        <v>6.6189474241217391E-2</v>
      </c>
      <c r="K51" s="118"/>
      <c r="L51" s="116">
        <f>VLOOKUP($A51,Data_Drop!$B:$AI,L$7,FALSE)</f>
        <v>0</v>
      </c>
      <c r="M51" s="119">
        <f>VLOOKUP($A51,Data_Drop!$B:$AI,M$7,FALSE)</f>
        <v>0</v>
      </c>
    </row>
    <row r="52" spans="1:13" s="108" customFormat="1" ht="17" customHeight="1" x14ac:dyDescent="0.2">
      <c r="A52" s="108">
        <f>Data_Drop!B57</f>
        <v>936</v>
      </c>
      <c r="B52" s="115" t="str">
        <f>VLOOKUP($A52,Data_Drop!$B:$AI,B$7,FALSE)</f>
        <v>Camanche</v>
      </c>
      <c r="C52" s="116">
        <f>VLOOKUP($A52,Data_Drop!$B:$AI,C$7,FALSE)</f>
        <v>-88134</v>
      </c>
      <c r="D52" s="117">
        <f>VLOOKUP($A52,Data_Drop!$B:$AI,D$7,FALSE)</f>
        <v>-1.3378351855177299E-2</v>
      </c>
      <c r="E52" s="118"/>
      <c r="F52" s="116">
        <f>VLOOKUP($A52,Data_Drop!$B:$AI,F$7,FALSE)</f>
        <v>42973</v>
      </c>
      <c r="G52" s="119">
        <f>VLOOKUP($A52,Data_Drop!$B:$AI,G$7,FALSE)</f>
        <v>0.11045544006549486</v>
      </c>
      <c r="H52" s="120"/>
      <c r="I52" s="116">
        <f>VLOOKUP($A52,Data_Drop!$B:$AI,I$7,FALSE)</f>
        <v>21594</v>
      </c>
      <c r="J52" s="117">
        <f>VLOOKUP($A52,Data_Drop!$B:$AI,J$7,FALSE)</f>
        <v>3.3223209844556794E-3</v>
      </c>
      <c r="K52" s="118"/>
      <c r="L52" s="116">
        <f>VLOOKUP($A52,Data_Drop!$B:$AI,L$7,FALSE)</f>
        <v>439600</v>
      </c>
      <c r="M52" s="119">
        <f>VLOOKUP($A52,Data_Drop!$B:$AI,M$7,FALSE)</f>
        <v>1.1037185042180864</v>
      </c>
    </row>
    <row r="53" spans="1:13" s="108" customFormat="1" ht="17" customHeight="1" x14ac:dyDescent="0.2">
      <c r="A53" s="108">
        <f>Data_Drop!B58</f>
        <v>977</v>
      </c>
      <c r="B53" s="115" t="str">
        <f>VLOOKUP($A53,Data_Drop!$B:$AI,B$7,FALSE)</f>
        <v>Cardinal</v>
      </c>
      <c r="C53" s="116">
        <f>VLOOKUP($A53,Data_Drop!$B:$AI,C$7,FALSE)</f>
        <v>-55420</v>
      </c>
      <c r="D53" s="117">
        <f>VLOOKUP($A53,Data_Drop!$B:$AI,D$7,FALSE)</f>
        <v>-1.2531487000447714E-2</v>
      </c>
      <c r="E53" s="118"/>
      <c r="F53" s="116">
        <f>VLOOKUP($A53,Data_Drop!$B:$AI,F$7,FALSE)</f>
        <v>0</v>
      </c>
      <c r="G53" s="119">
        <f>VLOOKUP($A53,Data_Drop!$B:$AI,G$7,FALSE)</f>
        <v>0</v>
      </c>
      <c r="H53" s="120"/>
      <c r="I53" s="116">
        <f>VLOOKUP($A53,Data_Drop!$B:$AI,I$7,FALSE)</f>
        <v>43670</v>
      </c>
      <c r="J53" s="117">
        <f>VLOOKUP($A53,Data_Drop!$B:$AI,J$7,FALSE)</f>
        <v>9.9999084047776073E-3</v>
      </c>
      <c r="K53" s="118"/>
      <c r="L53" s="116">
        <f>VLOOKUP($A53,Data_Drop!$B:$AI,L$7,FALSE)</f>
        <v>36049</v>
      </c>
      <c r="M53" s="119">
        <f>VLOOKUP($A53,Data_Drop!$B:$AI,M$7,FALSE)</f>
        <v>0.17822685709502731</v>
      </c>
    </row>
    <row r="54" spans="1:13" s="108" customFormat="1" ht="17" customHeight="1" x14ac:dyDescent="0.2">
      <c r="A54" s="108">
        <f>Data_Drop!B59</f>
        <v>981</v>
      </c>
      <c r="B54" s="115" t="str">
        <f>VLOOKUP($A54,Data_Drop!$B:$AI,B$7,FALSE)</f>
        <v>Carlisle</v>
      </c>
      <c r="C54" s="116">
        <f>VLOOKUP($A54,Data_Drop!$B:$AI,C$7,FALSE)</f>
        <v>155330</v>
      </c>
      <c r="D54" s="117">
        <f>VLOOKUP($A54,Data_Drop!$B:$AI,D$7,FALSE)</f>
        <v>9.9999710295051621E-3</v>
      </c>
      <c r="E54" s="118"/>
      <c r="F54" s="116">
        <f>VLOOKUP($A54,Data_Drop!$B:$AI,F$7,FALSE)</f>
        <v>293901</v>
      </c>
      <c r="G54" s="119">
        <f>VLOOKUP($A54,Data_Drop!$B:$AI,G$7,FALSE)</f>
        <v>0.60227609176566166</v>
      </c>
      <c r="H54" s="120"/>
      <c r="I54" s="116">
        <f>VLOOKUP($A54,Data_Drop!$B:$AI,I$7,FALSE)</f>
        <v>-139956</v>
      </c>
      <c r="J54" s="117">
        <f>VLOOKUP($A54,Data_Drop!$B:$AI,J$7,FALSE)</f>
        <v>-8.9210004222872036E-3</v>
      </c>
      <c r="K54" s="118"/>
      <c r="L54" s="116">
        <f>VLOOKUP($A54,Data_Drop!$B:$AI,L$7,FALSE)</f>
        <v>199217</v>
      </c>
      <c r="M54" s="119">
        <f>VLOOKUP($A54,Data_Drop!$B:$AI,M$7,FALSE)</f>
        <v>0.39596629056126731</v>
      </c>
    </row>
    <row r="55" spans="1:13" s="108" customFormat="1" ht="17" customHeight="1" x14ac:dyDescent="0.2">
      <c r="A55" s="108">
        <f>Data_Drop!B60</f>
        <v>999</v>
      </c>
      <c r="B55" s="115" t="str">
        <f>VLOOKUP($A55,Data_Drop!$B:$AI,B$7,FALSE)</f>
        <v>Carroll</v>
      </c>
      <c r="C55" s="116">
        <f>VLOOKUP($A55,Data_Drop!$B:$AI,C$7,FALSE)</f>
        <v>72246</v>
      </c>
      <c r="D55" s="117">
        <f>VLOOKUP($A55,Data_Drop!$B:$AI,D$7,FALSE)</f>
        <v>5.6963501444232834E-3</v>
      </c>
      <c r="E55" s="118"/>
      <c r="F55" s="116">
        <f>VLOOKUP($A55,Data_Drop!$B:$AI,F$7,FALSE)</f>
        <v>380893</v>
      </c>
      <c r="G55" s="119">
        <f>VLOOKUP($A55,Data_Drop!$B:$AI,G$7,FALSE)</f>
        <v>0.3276245333478407</v>
      </c>
      <c r="H55" s="120"/>
      <c r="I55" s="116">
        <f>VLOOKUP($A55,Data_Drop!$B:$AI,I$7,FALSE)</f>
        <v>-257151</v>
      </c>
      <c r="J55" s="117">
        <f>VLOOKUP($A55,Data_Drop!$B:$AI,J$7,FALSE)</f>
        <v>-2.0160635303326416E-2</v>
      </c>
      <c r="K55" s="118"/>
      <c r="L55" s="116">
        <f>VLOOKUP($A55,Data_Drop!$B:$AI,L$7,FALSE)</f>
        <v>563577</v>
      </c>
      <c r="M55" s="119">
        <f>VLOOKUP($A55,Data_Drop!$B:$AI,M$7,FALSE)</f>
        <v>0.46641404614593451</v>
      </c>
    </row>
    <row r="56" spans="1:13" s="108" customFormat="1" ht="17" customHeight="1" x14ac:dyDescent="0.2">
      <c r="A56" s="108">
        <f>Data_Drop!B61</f>
        <v>1044</v>
      </c>
      <c r="B56" s="115" t="str">
        <f>VLOOKUP($A56,Data_Drop!$B:$AI,B$7,FALSE)</f>
        <v>Cedar Falls</v>
      </c>
      <c r="C56" s="116">
        <f>VLOOKUP($A56,Data_Drop!$B:$AI,C$7,FALSE)</f>
        <v>432402</v>
      </c>
      <c r="D56" s="117">
        <f>VLOOKUP($A56,Data_Drop!$B:$AI,D$7,FALSE)</f>
        <v>9.9999965310070722E-3</v>
      </c>
      <c r="E56" s="118"/>
      <c r="F56" s="116">
        <f>VLOOKUP($A56,Data_Drop!$B:$AI,F$7,FALSE)</f>
        <v>19795</v>
      </c>
      <c r="G56" s="119">
        <f>VLOOKUP($A56,Data_Drop!$B:$AI,G$7,FALSE)</f>
        <v>8.2518706639585233E-3</v>
      </c>
      <c r="H56" s="120"/>
      <c r="I56" s="116">
        <f>VLOOKUP($A56,Data_Drop!$B:$AI,I$7,FALSE)</f>
        <v>416733</v>
      </c>
      <c r="J56" s="117">
        <f>VLOOKUP($A56,Data_Drop!$B:$AI,J$7,FALSE)</f>
        <v>9.5422035276704394E-3</v>
      </c>
      <c r="K56" s="118"/>
      <c r="L56" s="116">
        <f>VLOOKUP($A56,Data_Drop!$B:$AI,L$7,FALSE)</f>
        <v>130075</v>
      </c>
      <c r="M56" s="119">
        <f>VLOOKUP($A56,Data_Drop!$B:$AI,M$7,FALSE)</f>
        <v>5.5070681275060561E-2</v>
      </c>
    </row>
    <row r="57" spans="1:13" s="108" customFormat="1" ht="17" customHeight="1" x14ac:dyDescent="0.2">
      <c r="A57" s="108">
        <f>Data_Drop!B62</f>
        <v>1053</v>
      </c>
      <c r="B57" s="115" t="str">
        <f>VLOOKUP($A57,Data_Drop!$B:$AI,B$7,FALSE)</f>
        <v>Cedar Rapids</v>
      </c>
      <c r="C57" s="116">
        <f>VLOOKUP($A57,Data_Drop!$B:$AI,C$7,FALSE)</f>
        <v>2464425</v>
      </c>
      <c r="D57" s="117">
        <f>VLOOKUP($A57,Data_Drop!$B:$AI,D$7,FALSE)</f>
        <v>1.9511276614137787E-2</v>
      </c>
      <c r="E57" s="118"/>
      <c r="F57" s="116">
        <f>VLOOKUP($A57,Data_Drop!$B:$AI,F$7,FALSE)</f>
        <v>0</v>
      </c>
      <c r="G57" s="119">
        <f>VLOOKUP($A57,Data_Drop!$B:$AI,G$7,FALSE)</f>
        <v>0</v>
      </c>
      <c r="H57" s="120"/>
      <c r="I57" s="116">
        <f>VLOOKUP($A57,Data_Drop!$B:$AI,I$7,FALSE)</f>
        <v>1287722</v>
      </c>
      <c r="J57" s="117">
        <f>VLOOKUP($A57,Data_Drop!$B:$AI,J$7,FALSE)</f>
        <v>1.0000003727514004E-2</v>
      </c>
      <c r="K57" s="118"/>
      <c r="L57" s="116">
        <f>VLOOKUP($A57,Data_Drop!$B:$AI,L$7,FALSE)</f>
        <v>496896</v>
      </c>
      <c r="M57" s="119">
        <f>VLOOKUP($A57,Data_Drop!$B:$AI,M$7,FALSE)</f>
        <v>7.7563579344236022E-2</v>
      </c>
    </row>
    <row r="58" spans="1:13" s="108" customFormat="1" ht="17" customHeight="1" x14ac:dyDescent="0.2">
      <c r="A58" s="108">
        <f>Data_Drop!B63</f>
        <v>1062</v>
      </c>
      <c r="B58" s="115" t="str">
        <f>VLOOKUP($A58,Data_Drop!$B:$AI,B$7,FALSE)</f>
        <v>Center Point-Urbana</v>
      </c>
      <c r="C58" s="116">
        <f>VLOOKUP($A58,Data_Drop!$B:$AI,C$7,FALSE)</f>
        <v>12910</v>
      </c>
      <c r="D58" s="117">
        <f>VLOOKUP($A58,Data_Drop!$B:$AI,D$7,FALSE)</f>
        <v>1.3929241610518121E-3</v>
      </c>
      <c r="E58" s="118"/>
      <c r="F58" s="116">
        <f>VLOOKUP($A58,Data_Drop!$B:$AI,F$7,FALSE)</f>
        <v>245156</v>
      </c>
      <c r="G58" s="119">
        <f>VLOOKUP($A58,Data_Drop!$B:$AI,G$7,FALSE)</f>
        <v>0.61250341693714161</v>
      </c>
      <c r="H58" s="120"/>
      <c r="I58" s="116">
        <f>VLOOKUP($A58,Data_Drop!$B:$AI,I$7,FALSE)</f>
        <v>-154796</v>
      </c>
      <c r="J58" s="117">
        <f>VLOOKUP($A58,Data_Drop!$B:$AI,J$7,FALSE)</f>
        <v>-1.6678479098890638E-2</v>
      </c>
      <c r="K58" s="118"/>
      <c r="L58" s="116">
        <f>VLOOKUP($A58,Data_Drop!$B:$AI,L$7,FALSE)</f>
        <v>325731</v>
      </c>
      <c r="M58" s="119">
        <f>VLOOKUP($A58,Data_Drop!$B:$AI,M$7,FALSE)</f>
        <v>0.78486062027286807</v>
      </c>
    </row>
    <row r="59" spans="1:13" s="108" customFormat="1" ht="17" customHeight="1" x14ac:dyDescent="0.2">
      <c r="A59" s="108">
        <f>Data_Drop!B64</f>
        <v>1071</v>
      </c>
      <c r="B59" s="115" t="str">
        <f>VLOOKUP($A59,Data_Drop!$B:$AI,B$7,FALSE)</f>
        <v>Centerville</v>
      </c>
      <c r="C59" s="116">
        <f>VLOOKUP($A59,Data_Drop!$B:$AI,C$7,FALSE)</f>
        <v>104444</v>
      </c>
      <c r="D59" s="117">
        <f>VLOOKUP($A59,Data_Drop!$B:$AI,D$7,FALSE)</f>
        <v>9.9999760637852243E-3</v>
      </c>
      <c r="E59" s="118"/>
      <c r="F59" s="116">
        <f>VLOOKUP($A59,Data_Drop!$B:$AI,F$7,FALSE)</f>
        <v>427220</v>
      </c>
      <c r="G59" s="119">
        <f>VLOOKUP($A59,Data_Drop!$B:$AI,G$7,FALSE)</f>
        <v>1.2407163180783436</v>
      </c>
      <c r="H59" s="120"/>
      <c r="I59" s="116">
        <f>VLOOKUP($A59,Data_Drop!$B:$AI,I$7,FALSE)</f>
        <v>-326004</v>
      </c>
      <c r="J59" s="117">
        <f>VLOOKUP($A59,Data_Drop!$B:$AI,J$7,FALSE)</f>
        <v>-3.0904166124349444E-2</v>
      </c>
      <c r="K59" s="118"/>
      <c r="L59" s="116">
        <f>VLOOKUP($A59,Data_Drop!$B:$AI,L$7,FALSE)</f>
        <v>372646</v>
      </c>
      <c r="M59" s="119">
        <f>VLOOKUP($A59,Data_Drop!$B:$AI,M$7,FALSE)</f>
        <v>0.70758663027778468</v>
      </c>
    </row>
    <row r="60" spans="1:13" s="108" customFormat="1" ht="17" customHeight="1" x14ac:dyDescent="0.2">
      <c r="A60" s="108">
        <f>Data_Drop!B65</f>
        <v>1079</v>
      </c>
      <c r="B60" s="115" t="str">
        <f>VLOOKUP($A60,Data_Drop!$B:$AI,B$7,FALSE)</f>
        <v>Central Lee</v>
      </c>
      <c r="C60" s="116">
        <f>VLOOKUP($A60,Data_Drop!$B:$AI,C$7,FALSE)</f>
        <v>397463</v>
      </c>
      <c r="D60" s="117">
        <f>VLOOKUP($A60,Data_Drop!$B:$AI,D$7,FALSE)</f>
        <v>6.2584723591472505E-2</v>
      </c>
      <c r="E60" s="118"/>
      <c r="F60" s="116">
        <f>VLOOKUP($A60,Data_Drop!$B:$AI,F$7,FALSE)</f>
        <v>0</v>
      </c>
      <c r="G60" s="119">
        <f>VLOOKUP($A60,Data_Drop!$B:$AI,G$7,FALSE)</f>
        <v>0</v>
      </c>
      <c r="H60" s="120"/>
      <c r="I60" s="116">
        <f>VLOOKUP($A60,Data_Drop!$B:$AI,I$7,FALSE)</f>
        <v>67483</v>
      </c>
      <c r="J60" s="117">
        <f>VLOOKUP($A60,Data_Drop!$B:$AI,J$7,FALSE)</f>
        <v>1.0000056310795284E-2</v>
      </c>
      <c r="K60" s="118"/>
      <c r="L60" s="116">
        <f>VLOOKUP($A60,Data_Drop!$B:$AI,L$7,FALSE)</f>
        <v>50461</v>
      </c>
      <c r="M60" s="119">
        <f>VLOOKUP($A60,Data_Drop!$B:$AI,M$7,FALSE)</f>
        <v>0.10949251548104198</v>
      </c>
    </row>
    <row r="61" spans="1:13" s="108" customFormat="1" ht="17" customHeight="1" x14ac:dyDescent="0.2">
      <c r="A61" s="108">
        <f>Data_Drop!B66</f>
        <v>1080</v>
      </c>
      <c r="B61" s="115" t="str">
        <f>VLOOKUP($A61,Data_Drop!$B:$AI,B$7,FALSE)</f>
        <v>Central Clayton</v>
      </c>
      <c r="C61" s="116">
        <f>VLOOKUP($A61,Data_Drop!$B:$AI,C$7,FALSE)</f>
        <v>36571</v>
      </c>
      <c r="D61" s="117">
        <f>VLOOKUP($A61,Data_Drop!$B:$AI,D$7,FALSE)</f>
        <v>1.0000027344145209E-2</v>
      </c>
      <c r="E61" s="118"/>
      <c r="F61" s="116">
        <f>VLOOKUP($A61,Data_Drop!$B:$AI,F$7,FALSE)</f>
        <v>50334</v>
      </c>
      <c r="G61" s="119">
        <f>VLOOKUP($A61,Data_Drop!$B:$AI,G$7,FALSE)</f>
        <v>0.22572971050736418</v>
      </c>
      <c r="H61" s="120"/>
      <c r="I61" s="116">
        <f>VLOOKUP($A61,Data_Drop!$B:$AI,I$7,FALSE)</f>
        <v>-8321</v>
      </c>
      <c r="J61" s="117">
        <f>VLOOKUP($A61,Data_Drop!$B:$AI,J$7,FALSE)</f>
        <v>-2.252778476422173E-3</v>
      </c>
      <c r="K61" s="118"/>
      <c r="L61" s="116">
        <f>VLOOKUP($A61,Data_Drop!$B:$AI,L$7,FALSE)</f>
        <v>0</v>
      </c>
      <c r="M61" s="119">
        <f>VLOOKUP($A61,Data_Drop!$B:$AI,M$7,FALSE)</f>
        <v>0</v>
      </c>
    </row>
    <row r="62" spans="1:13" s="108" customFormat="1" ht="17" customHeight="1" x14ac:dyDescent="0.2">
      <c r="A62" s="108">
        <f>Data_Drop!B67</f>
        <v>1082</v>
      </c>
      <c r="B62" s="115" t="str">
        <f>VLOOKUP($A62,Data_Drop!$B:$AI,B$7,FALSE)</f>
        <v>Central De Witt</v>
      </c>
      <c r="C62" s="116">
        <f>VLOOKUP($A62,Data_Drop!$B:$AI,C$7,FALSE)</f>
        <v>141107</v>
      </c>
      <c r="D62" s="117">
        <f>VLOOKUP($A62,Data_Drop!$B:$AI,D$7,FALSE)</f>
        <v>1.2244016435149673E-2</v>
      </c>
      <c r="E62" s="118"/>
      <c r="F62" s="116">
        <f>VLOOKUP($A62,Data_Drop!$B:$AI,F$7,FALSE)</f>
        <v>0</v>
      </c>
      <c r="G62" s="119">
        <f>VLOOKUP($A62,Data_Drop!$B:$AI,G$7,FALSE)</f>
        <v>0</v>
      </c>
      <c r="H62" s="120"/>
      <c r="I62" s="116">
        <f>VLOOKUP($A62,Data_Drop!$B:$AI,I$7,FALSE)</f>
        <v>135073</v>
      </c>
      <c r="J62" s="117">
        <f>VLOOKUP($A62,Data_Drop!$B:$AI,J$7,FALSE)</f>
        <v>1.1578669901227318E-2</v>
      </c>
      <c r="K62" s="118"/>
      <c r="L62" s="116">
        <f>VLOOKUP($A62,Data_Drop!$B:$AI,L$7,FALSE)</f>
        <v>0</v>
      </c>
      <c r="M62" s="119">
        <f>VLOOKUP($A62,Data_Drop!$B:$AI,M$7,FALSE)</f>
        <v>0</v>
      </c>
    </row>
    <row r="63" spans="1:13" s="108" customFormat="1" ht="17" customHeight="1" x14ac:dyDescent="0.2">
      <c r="A63" s="108">
        <f>Data_Drop!B68</f>
        <v>1089</v>
      </c>
      <c r="B63" s="115" t="str">
        <f>VLOOKUP($A63,Data_Drop!$B:$AI,B$7,FALSE)</f>
        <v>Central City</v>
      </c>
      <c r="C63" s="116">
        <f>VLOOKUP($A63,Data_Drop!$B:$AI,C$7,FALSE)</f>
        <v>-23261</v>
      </c>
      <c r="D63" s="117">
        <f>VLOOKUP($A63,Data_Drop!$B:$AI,D$7,FALSE)</f>
        <v>-6.9204100776593712E-3</v>
      </c>
      <c r="E63" s="118"/>
      <c r="F63" s="116">
        <f>VLOOKUP($A63,Data_Drop!$B:$AI,F$7,FALSE)</f>
        <v>43854</v>
      </c>
      <c r="G63" s="119">
        <f>VLOOKUP($A63,Data_Drop!$B:$AI,G$7,FALSE)</f>
        <v>0.23403836371971803</v>
      </c>
      <c r="H63" s="120"/>
      <c r="I63" s="116">
        <f>VLOOKUP($A63,Data_Drop!$B:$AI,I$7,FALSE)</f>
        <v>-10913</v>
      </c>
      <c r="J63" s="117">
        <f>VLOOKUP($A63,Data_Drop!$B:$AI,J$7,FALSE)</f>
        <v>-3.2693660431713299E-3</v>
      </c>
      <c r="K63" s="118"/>
      <c r="L63" s="116">
        <f>VLOOKUP($A63,Data_Drop!$B:$AI,L$7,FALSE)</f>
        <v>136232</v>
      </c>
      <c r="M63" s="119">
        <f>VLOOKUP($A63,Data_Drop!$B:$AI,M$7,FALSE)</f>
        <v>0.69188286639221896</v>
      </c>
    </row>
    <row r="64" spans="1:13" s="108" customFormat="1" ht="17" customHeight="1" x14ac:dyDescent="0.2">
      <c r="A64" s="108">
        <f>Data_Drop!B69</f>
        <v>1093</v>
      </c>
      <c r="B64" s="115" t="str">
        <f>VLOOKUP($A64,Data_Drop!$B:$AI,B$7,FALSE)</f>
        <v>Central Decatur</v>
      </c>
      <c r="C64" s="116">
        <f>VLOOKUP($A64,Data_Drop!$B:$AI,C$7,FALSE)</f>
        <v>42569</v>
      </c>
      <c r="D64" s="117">
        <f>VLOOKUP($A64,Data_Drop!$B:$AI,D$7,FALSE)</f>
        <v>8.5892392886724091E-3</v>
      </c>
      <c r="E64" s="118"/>
      <c r="F64" s="116">
        <f>VLOOKUP($A64,Data_Drop!$B:$AI,F$7,FALSE)</f>
        <v>193872</v>
      </c>
      <c r="G64" s="119">
        <f>VLOOKUP($A64,Data_Drop!$B:$AI,G$7,FALSE)</f>
        <v>1.0482788843583617</v>
      </c>
      <c r="H64" s="120"/>
      <c r="I64" s="116">
        <f>VLOOKUP($A64,Data_Drop!$B:$AI,I$7,FALSE)</f>
        <v>-145824</v>
      </c>
      <c r="J64" s="117">
        <f>VLOOKUP($A64,Data_Drop!$B:$AI,J$7,FALSE)</f>
        <v>-2.9172653278262507E-2</v>
      </c>
      <c r="K64" s="118"/>
      <c r="L64" s="116">
        <f>VLOOKUP($A64,Data_Drop!$B:$AI,L$7,FALSE)</f>
        <v>272024</v>
      </c>
      <c r="M64" s="119">
        <f>VLOOKUP($A64,Data_Drop!$B:$AI,M$7,FALSE)</f>
        <v>1.4323439453231142</v>
      </c>
    </row>
    <row r="65" spans="1:13" s="108" customFormat="1" ht="17" customHeight="1" x14ac:dyDescent="0.2">
      <c r="A65" s="108">
        <f>Data_Drop!B70</f>
        <v>1095</v>
      </c>
      <c r="B65" s="115" t="str">
        <f>VLOOKUP($A65,Data_Drop!$B:$AI,B$7,FALSE)</f>
        <v>Central Lyon</v>
      </c>
      <c r="C65" s="116">
        <f>VLOOKUP($A65,Data_Drop!$B:$AI,C$7,FALSE)</f>
        <v>59431</v>
      </c>
      <c r="D65" s="117">
        <f>VLOOKUP($A65,Data_Drop!$B:$AI,D$7,FALSE)</f>
        <v>1.0000060574814607E-2</v>
      </c>
      <c r="E65" s="118"/>
      <c r="F65" s="116">
        <f>VLOOKUP($A65,Data_Drop!$B:$AI,F$7,FALSE)</f>
        <v>148889</v>
      </c>
      <c r="G65" s="119">
        <f>VLOOKUP($A65,Data_Drop!$B:$AI,G$7,FALSE)</f>
        <v>0.37371149271460374</v>
      </c>
      <c r="H65" s="120"/>
      <c r="I65" s="116">
        <f>VLOOKUP($A65,Data_Drop!$B:$AI,I$7,FALSE)</f>
        <v>-90353</v>
      </c>
      <c r="J65" s="117">
        <f>VLOOKUP($A65,Data_Drop!$B:$AI,J$7,FALSE)</f>
        <v>-1.5052573971323591E-2</v>
      </c>
      <c r="K65" s="118"/>
      <c r="L65" s="116">
        <f>VLOOKUP($A65,Data_Drop!$B:$AI,L$7,FALSE)</f>
        <v>121358</v>
      </c>
      <c r="M65" s="119">
        <f>VLOOKUP($A65,Data_Drop!$B:$AI,M$7,FALSE)</f>
        <v>0.31074880680964484</v>
      </c>
    </row>
    <row r="66" spans="1:13" s="108" customFormat="1" ht="17" customHeight="1" x14ac:dyDescent="0.2">
      <c r="A66" s="108">
        <f>Data_Drop!B71</f>
        <v>1107</v>
      </c>
      <c r="B66" s="115" t="str">
        <f>VLOOKUP($A66,Data_Drop!$B:$AI,B$7,FALSE)</f>
        <v>Chariton</v>
      </c>
      <c r="C66" s="116">
        <f>VLOOKUP($A66,Data_Drop!$B:$AI,C$7,FALSE)</f>
        <v>310521</v>
      </c>
      <c r="D66" s="117">
        <f>VLOOKUP($A66,Data_Drop!$B:$AI,D$7,FALSE)</f>
        <v>3.0281709095249576E-2</v>
      </c>
      <c r="E66" s="118"/>
      <c r="F66" s="116">
        <f>VLOOKUP($A66,Data_Drop!$B:$AI,F$7,FALSE)</f>
        <v>0</v>
      </c>
      <c r="G66" s="119">
        <f>VLOOKUP($A66,Data_Drop!$B:$AI,G$7,FALSE)</f>
        <v>0</v>
      </c>
      <c r="H66" s="120"/>
      <c r="I66" s="116">
        <f>VLOOKUP($A66,Data_Drop!$B:$AI,I$7,FALSE)</f>
        <v>105649</v>
      </c>
      <c r="J66" s="117">
        <f>VLOOKUP($A66,Data_Drop!$B:$AI,J$7,FALSE)</f>
        <v>9.999972550691065E-3</v>
      </c>
      <c r="K66" s="118"/>
      <c r="L66" s="116">
        <f>VLOOKUP($A66,Data_Drop!$B:$AI,L$7,FALSE)</f>
        <v>101807</v>
      </c>
      <c r="M66" s="119">
        <f>VLOOKUP($A66,Data_Drop!$B:$AI,M$7,FALSE)</f>
        <v>0.23428312807776064</v>
      </c>
    </row>
    <row r="67" spans="1:13" s="108" customFormat="1" ht="17" customHeight="1" x14ac:dyDescent="0.2">
      <c r="A67" s="108">
        <f>Data_Drop!B72</f>
        <v>1116</v>
      </c>
      <c r="B67" s="115" t="str">
        <f>VLOOKUP($A67,Data_Drop!$B:$AI,B$7,FALSE)</f>
        <v>Charles City</v>
      </c>
      <c r="C67" s="116">
        <f>VLOOKUP($A67,Data_Drop!$B:$AI,C$7,FALSE)</f>
        <v>115363</v>
      </c>
      <c r="D67" s="117">
        <f>VLOOKUP($A67,Data_Drop!$B:$AI,D$7,FALSE)</f>
        <v>1.0000035540117467E-2</v>
      </c>
      <c r="E67" s="118"/>
      <c r="F67" s="116">
        <f>VLOOKUP($A67,Data_Drop!$B:$AI,F$7,FALSE)</f>
        <v>273856</v>
      </c>
      <c r="G67" s="119">
        <f>VLOOKUP($A67,Data_Drop!$B:$AI,G$7,FALSE)</f>
        <v>0.41811395660954992</v>
      </c>
      <c r="H67" s="120"/>
      <c r="I67" s="116">
        <f>VLOOKUP($A67,Data_Drop!$B:$AI,I$7,FALSE)</f>
        <v>-160078</v>
      </c>
      <c r="J67" s="117">
        <f>VLOOKUP($A67,Data_Drop!$B:$AI,J$7,FALSE)</f>
        <v>-1.3738688055620066E-2</v>
      </c>
      <c r="K67" s="118"/>
      <c r="L67" s="116">
        <f>VLOOKUP($A67,Data_Drop!$B:$AI,L$7,FALSE)</f>
        <v>708150</v>
      </c>
      <c r="M67" s="119">
        <f>VLOOKUP($A67,Data_Drop!$B:$AI,M$7,FALSE)</f>
        <v>1.0263397104351826</v>
      </c>
    </row>
    <row r="68" spans="1:13" s="108" customFormat="1" ht="17" customHeight="1" x14ac:dyDescent="0.2">
      <c r="A68" s="108">
        <f>Data_Drop!B73</f>
        <v>1134</v>
      </c>
      <c r="B68" s="115" t="str">
        <f>VLOOKUP($A68,Data_Drop!$B:$AI,B$7,FALSE)</f>
        <v>Charter Oak-Ute</v>
      </c>
      <c r="C68" s="116">
        <f>VLOOKUP($A68,Data_Drop!$B:$AI,C$7,FALSE)</f>
        <v>89039</v>
      </c>
      <c r="D68" s="117">
        <f>VLOOKUP($A68,Data_Drop!$B:$AI,D$7,FALSE)</f>
        <v>4.0203639319095139E-2</v>
      </c>
      <c r="E68" s="118"/>
      <c r="F68" s="116">
        <f>VLOOKUP($A68,Data_Drop!$B:$AI,F$7,FALSE)</f>
        <v>0</v>
      </c>
      <c r="G68" s="119">
        <f>VLOOKUP($A68,Data_Drop!$B:$AI,G$7,FALSE)</f>
        <v>0</v>
      </c>
      <c r="H68" s="120"/>
      <c r="I68" s="116">
        <f>VLOOKUP($A68,Data_Drop!$B:$AI,I$7,FALSE)</f>
        <v>23037</v>
      </c>
      <c r="J68" s="117">
        <f>VLOOKUP($A68,Data_Drop!$B:$AI,J$7,FALSE)</f>
        <v>9.9998307099892821E-3</v>
      </c>
      <c r="K68" s="118"/>
      <c r="L68" s="116">
        <f>VLOOKUP($A68,Data_Drop!$B:$AI,L$7,FALSE)</f>
        <v>179778</v>
      </c>
      <c r="M68" s="119">
        <f>VLOOKUP($A68,Data_Drop!$B:$AI,M$7,FALSE)</f>
        <v>0.73192286344502699</v>
      </c>
    </row>
    <row r="69" spans="1:13" s="108" customFormat="1" ht="17" customHeight="1" x14ac:dyDescent="0.2">
      <c r="A69" s="108">
        <f>Data_Drop!B74</f>
        <v>1152</v>
      </c>
      <c r="B69" s="115" t="str">
        <f>VLOOKUP($A69,Data_Drop!$B:$AI,B$7,FALSE)</f>
        <v>Cherokee</v>
      </c>
      <c r="C69" s="116">
        <f>VLOOKUP($A69,Data_Drop!$B:$AI,C$7,FALSE)</f>
        <v>81502</v>
      </c>
      <c r="D69" s="117">
        <f>VLOOKUP($A69,Data_Drop!$B:$AI,D$7,FALSE)</f>
        <v>1.0000011042685993E-2</v>
      </c>
      <c r="E69" s="118"/>
      <c r="F69" s="116">
        <f>VLOOKUP($A69,Data_Drop!$B:$AI,F$7,FALSE)</f>
        <v>216695</v>
      </c>
      <c r="G69" s="119">
        <f>VLOOKUP($A69,Data_Drop!$B:$AI,G$7,FALSE)</f>
        <v>0.56591265774630894</v>
      </c>
      <c r="H69" s="120"/>
      <c r="I69" s="116">
        <f>VLOOKUP($A69,Data_Drop!$B:$AI,I$7,FALSE)</f>
        <v>145968</v>
      </c>
      <c r="J69" s="117">
        <f>VLOOKUP($A69,Data_Drop!$B:$AI,J$7,FALSE)</f>
        <v>1.773243973019888E-2</v>
      </c>
      <c r="K69" s="118"/>
      <c r="L69" s="116">
        <f>VLOOKUP($A69,Data_Drop!$B:$AI,L$7,FALSE)</f>
        <v>0</v>
      </c>
      <c r="M69" s="119">
        <f>VLOOKUP($A69,Data_Drop!$B:$AI,M$7,FALSE)</f>
        <v>0</v>
      </c>
    </row>
    <row r="70" spans="1:13" s="108" customFormat="1" ht="17" customHeight="1" x14ac:dyDescent="0.2">
      <c r="A70" s="108">
        <f>Data_Drop!B75</f>
        <v>1197</v>
      </c>
      <c r="B70" s="115" t="str">
        <f>VLOOKUP($A70,Data_Drop!$B:$AI,B$7,FALSE)</f>
        <v>Clarinda</v>
      </c>
      <c r="C70" s="116">
        <f>VLOOKUP($A70,Data_Drop!$B:$AI,C$7,FALSE)</f>
        <v>91507</v>
      </c>
      <c r="D70" s="117">
        <f>VLOOKUP($A70,Data_Drop!$B:$AI,D$7,FALSE)</f>
        <v>1.1997303894158049E-2</v>
      </c>
      <c r="E70" s="118"/>
      <c r="F70" s="116">
        <f>VLOOKUP($A70,Data_Drop!$B:$AI,F$7,FALSE)</f>
        <v>0</v>
      </c>
      <c r="G70" s="119">
        <f>VLOOKUP($A70,Data_Drop!$B:$AI,G$7,FALSE)</f>
        <v>0</v>
      </c>
      <c r="H70" s="120"/>
      <c r="I70" s="116">
        <f>VLOOKUP($A70,Data_Drop!$B:$AI,I$7,FALSE)</f>
        <v>77188</v>
      </c>
      <c r="J70" s="117">
        <f>VLOOKUP($A70,Data_Drop!$B:$AI,J$7,FALSE)</f>
        <v>9.9999948178500185E-3</v>
      </c>
      <c r="K70" s="118"/>
      <c r="L70" s="116">
        <f>VLOOKUP($A70,Data_Drop!$B:$AI,L$7,FALSE)</f>
        <v>311239</v>
      </c>
      <c r="M70" s="119">
        <f>VLOOKUP($A70,Data_Drop!$B:$AI,M$7,FALSE)</f>
        <v>0.81504259214837804</v>
      </c>
    </row>
    <row r="71" spans="1:13" s="108" customFormat="1" ht="17" customHeight="1" x14ac:dyDescent="0.2">
      <c r="A71" s="108">
        <f>Data_Drop!B76</f>
        <v>1206</v>
      </c>
      <c r="B71" s="115" t="str">
        <f>VLOOKUP($A71,Data_Drop!$B:$AI,B$7,FALSE)</f>
        <v>Clarion-Goldfield-Dows</v>
      </c>
      <c r="C71" s="116">
        <f>VLOOKUP($A71,Data_Drop!$B:$AI,C$7,FALSE)</f>
        <v>-32610</v>
      </c>
      <c r="D71" s="117">
        <f>VLOOKUP($A71,Data_Drop!$B:$AI,D$7,FALSE)</f>
        <v>-4.1824068038947559E-3</v>
      </c>
      <c r="E71" s="118"/>
      <c r="F71" s="116">
        <f>VLOOKUP($A71,Data_Drop!$B:$AI,F$7,FALSE)</f>
        <v>0</v>
      </c>
      <c r="G71" s="119">
        <f>VLOOKUP($A71,Data_Drop!$B:$AI,G$7,FALSE)</f>
        <v>0</v>
      </c>
      <c r="H71" s="120"/>
      <c r="I71" s="116">
        <f>VLOOKUP($A71,Data_Drop!$B:$AI,I$7,FALSE)</f>
        <v>240259</v>
      </c>
      <c r="J71" s="117">
        <f>VLOOKUP($A71,Data_Drop!$B:$AI,J$7,FALSE)</f>
        <v>3.094392102557128E-2</v>
      </c>
      <c r="K71" s="118"/>
      <c r="L71" s="116">
        <f>VLOOKUP($A71,Data_Drop!$B:$AI,L$7,FALSE)</f>
        <v>0</v>
      </c>
      <c r="M71" s="119">
        <f>VLOOKUP($A71,Data_Drop!$B:$AI,M$7,FALSE)</f>
        <v>0</v>
      </c>
    </row>
    <row r="72" spans="1:13" s="108" customFormat="1" ht="17" customHeight="1" x14ac:dyDescent="0.2">
      <c r="A72" s="108">
        <f>Data_Drop!B77</f>
        <v>1211</v>
      </c>
      <c r="B72" s="115" t="str">
        <f>VLOOKUP($A72,Data_Drop!$B:$AI,B$7,FALSE)</f>
        <v>Clarke</v>
      </c>
      <c r="C72" s="116">
        <f>VLOOKUP($A72,Data_Drop!$B:$AI,C$7,FALSE)</f>
        <v>617334</v>
      </c>
      <c r="D72" s="117">
        <f>VLOOKUP($A72,Data_Drop!$B:$AI,D$7,FALSE)</f>
        <v>5.5197285226388053E-2</v>
      </c>
      <c r="E72" s="118"/>
      <c r="F72" s="116">
        <f>VLOOKUP($A72,Data_Drop!$B:$AI,F$7,FALSE)</f>
        <v>0</v>
      </c>
      <c r="G72" s="119">
        <f>VLOOKUP($A72,Data_Drop!$B:$AI,G$7,FALSE)</f>
        <v>0</v>
      </c>
      <c r="H72" s="120"/>
      <c r="I72" s="116">
        <f>VLOOKUP($A72,Data_Drop!$B:$AI,I$7,FALSE)</f>
        <v>118015</v>
      </c>
      <c r="J72" s="117">
        <f>VLOOKUP($A72,Data_Drop!$B:$AI,J$7,FALSE)</f>
        <v>1.0000024573207865E-2</v>
      </c>
      <c r="K72" s="118"/>
      <c r="L72" s="116">
        <f>VLOOKUP($A72,Data_Drop!$B:$AI,L$7,FALSE)</f>
        <v>225476</v>
      </c>
      <c r="M72" s="119">
        <f>VLOOKUP($A72,Data_Drop!$B:$AI,M$7,FALSE)</f>
        <v>0.50985455331336993</v>
      </c>
    </row>
    <row r="73" spans="1:13" s="108" customFormat="1" ht="17" customHeight="1" x14ac:dyDescent="0.2">
      <c r="A73" s="108">
        <f>Data_Drop!B78</f>
        <v>1215</v>
      </c>
      <c r="B73" s="115" t="str">
        <f>VLOOKUP($A73,Data_Drop!$B:$AI,B$7,FALSE)</f>
        <v>Clarksville</v>
      </c>
      <c r="C73" s="116">
        <f>VLOOKUP($A73,Data_Drop!$B:$AI,C$7,FALSE)</f>
        <v>-13729</v>
      </c>
      <c r="D73" s="117">
        <f>VLOOKUP($A73,Data_Drop!$B:$AI,D$7,FALSE)</f>
        <v>-6.1519090006788655E-3</v>
      </c>
      <c r="E73" s="118"/>
      <c r="F73" s="116">
        <f>VLOOKUP($A73,Data_Drop!$B:$AI,F$7,FALSE)</f>
        <v>40407</v>
      </c>
      <c r="G73" s="119">
        <f>VLOOKUP($A73,Data_Drop!$B:$AI,G$7,FALSE)</f>
        <v>0.3268580647792611</v>
      </c>
      <c r="H73" s="120"/>
      <c r="I73" s="116">
        <f>VLOOKUP($A73,Data_Drop!$B:$AI,I$7,FALSE)</f>
        <v>-18632</v>
      </c>
      <c r="J73" s="117">
        <f>VLOOKUP($A73,Data_Drop!$B:$AI,J$7,FALSE)</f>
        <v>-8.4006030832269284E-3</v>
      </c>
      <c r="K73" s="118"/>
      <c r="L73" s="116">
        <f>VLOOKUP($A73,Data_Drop!$B:$AI,L$7,FALSE)</f>
        <v>49047</v>
      </c>
      <c r="M73" s="119">
        <f>VLOOKUP($A73,Data_Drop!$B:$AI,M$7,FALSE)</f>
        <v>0.37854968183056303</v>
      </c>
    </row>
    <row r="74" spans="1:13" s="108" customFormat="1" ht="17" customHeight="1" x14ac:dyDescent="0.2">
      <c r="A74" s="108">
        <f>Data_Drop!B79</f>
        <v>1218</v>
      </c>
      <c r="B74" s="115" t="str">
        <f>VLOOKUP($A74,Data_Drop!$B:$AI,B$7,FALSE)</f>
        <v>Clay Central-Everly</v>
      </c>
      <c r="C74" s="116">
        <f>VLOOKUP($A74,Data_Drop!$B:$AI,C$7,FALSE)</f>
        <v>-99944</v>
      </c>
      <c r="D74" s="117">
        <f>VLOOKUP($A74,Data_Drop!$B:$AI,D$7,FALSE)</f>
        <v>-4.4138793593815694E-2</v>
      </c>
      <c r="E74" s="118"/>
      <c r="F74" s="116">
        <f>VLOOKUP($A74,Data_Drop!$B:$AI,F$7,FALSE)</f>
        <v>0</v>
      </c>
      <c r="G74" s="119">
        <f>VLOOKUP($A74,Data_Drop!$B:$AI,G$7,FALSE)</f>
        <v>0</v>
      </c>
      <c r="H74" s="120"/>
      <c r="I74" s="116">
        <f>VLOOKUP($A74,Data_Drop!$B:$AI,I$7,FALSE)</f>
        <v>315492</v>
      </c>
      <c r="J74" s="117">
        <f>VLOOKUP($A74,Data_Drop!$B:$AI,J$7,FALSE)</f>
        <v>0.14576633918076778</v>
      </c>
      <c r="K74" s="118"/>
      <c r="L74" s="116">
        <f>VLOOKUP($A74,Data_Drop!$B:$AI,L$7,FALSE)</f>
        <v>0</v>
      </c>
      <c r="M74" s="119">
        <f>VLOOKUP($A74,Data_Drop!$B:$AI,M$7,FALSE)</f>
        <v>0</v>
      </c>
    </row>
    <row r="75" spans="1:13" s="108" customFormat="1" ht="17" customHeight="1" x14ac:dyDescent="0.2">
      <c r="A75" s="108">
        <f>Data_Drop!B80</f>
        <v>1221</v>
      </c>
      <c r="B75" s="115" t="str">
        <f>VLOOKUP($A75,Data_Drop!$B:$AI,B$7,FALSE)</f>
        <v>Clear Creek-Amana</v>
      </c>
      <c r="C75" s="116">
        <f>VLOOKUP($A75,Data_Drop!$B:$AI,C$7,FALSE)</f>
        <v>1180541</v>
      </c>
      <c r="D75" s="117">
        <f>VLOOKUP($A75,Data_Drop!$B:$AI,D$7,FALSE)</f>
        <v>4.9681910045493244E-2</v>
      </c>
      <c r="E75" s="118"/>
      <c r="F75" s="116">
        <f>VLOOKUP($A75,Data_Drop!$B:$AI,F$7,FALSE)</f>
        <v>0</v>
      </c>
      <c r="G75" s="119">
        <f>VLOOKUP($A75,Data_Drop!$B:$AI,G$7,FALSE)</f>
        <v>0</v>
      </c>
      <c r="H75" s="120"/>
      <c r="I75" s="116">
        <f>VLOOKUP($A75,Data_Drop!$B:$AI,I$7,FALSE)</f>
        <v>1166921</v>
      </c>
      <c r="J75" s="117">
        <f>VLOOKUP($A75,Data_Drop!$B:$AI,J$7,FALSE)</f>
        <v>4.6784387951021807E-2</v>
      </c>
      <c r="K75" s="118"/>
      <c r="L75" s="116">
        <f>VLOOKUP($A75,Data_Drop!$B:$AI,L$7,FALSE)</f>
        <v>0</v>
      </c>
      <c r="M75" s="119">
        <f>VLOOKUP($A75,Data_Drop!$B:$AI,M$7,FALSE)</f>
        <v>0</v>
      </c>
    </row>
    <row r="76" spans="1:13" s="108" customFormat="1" ht="17" customHeight="1" x14ac:dyDescent="0.2">
      <c r="A76" s="108">
        <f>Data_Drop!B81</f>
        <v>1233</v>
      </c>
      <c r="B76" s="115" t="str">
        <f>VLOOKUP($A76,Data_Drop!$B:$AI,B$7,FALSE)</f>
        <v>Clear Lake</v>
      </c>
      <c r="C76" s="116">
        <f>VLOOKUP($A76,Data_Drop!$B:$AI,C$7,FALSE)</f>
        <v>90719</v>
      </c>
      <c r="D76" s="117">
        <f>VLOOKUP($A76,Data_Drop!$B:$AI,D$7,FALSE)</f>
        <v>1.0000001102305041E-2</v>
      </c>
      <c r="E76" s="118"/>
      <c r="F76" s="116">
        <f>VLOOKUP($A76,Data_Drop!$B:$AI,F$7,FALSE)</f>
        <v>53103</v>
      </c>
      <c r="G76" s="119">
        <f>VLOOKUP($A76,Data_Drop!$B:$AI,G$7,FALSE)</f>
        <v>4.8182379985005054E-2</v>
      </c>
      <c r="H76" s="120"/>
      <c r="I76" s="116">
        <f>VLOOKUP($A76,Data_Drop!$B:$AI,I$7,FALSE)</f>
        <v>37992</v>
      </c>
      <c r="J76" s="117">
        <f>VLOOKUP($A76,Data_Drop!$B:$AI,J$7,FALSE)</f>
        <v>4.1464131757975725E-3</v>
      </c>
      <c r="K76" s="118"/>
      <c r="L76" s="116">
        <f>VLOOKUP($A76,Data_Drop!$B:$AI,L$7,FALSE)</f>
        <v>417881</v>
      </c>
      <c r="M76" s="119">
        <f>VLOOKUP($A76,Data_Drop!$B:$AI,M$7,FALSE)</f>
        <v>0.38526170936401921</v>
      </c>
    </row>
    <row r="77" spans="1:13" s="108" customFormat="1" ht="17" customHeight="1" x14ac:dyDescent="0.2">
      <c r="A77" s="108">
        <f>Data_Drop!B82</f>
        <v>1278</v>
      </c>
      <c r="B77" s="115" t="str">
        <f>VLOOKUP($A77,Data_Drop!$B:$AI,B$7,FALSE)</f>
        <v>Clinton</v>
      </c>
      <c r="C77" s="116">
        <f>VLOOKUP($A77,Data_Drop!$B:$AI,C$7,FALSE)</f>
        <v>764914</v>
      </c>
      <c r="D77" s="117">
        <f>VLOOKUP($A77,Data_Drop!$B:$AI,D$7,FALSE)</f>
        <v>2.7428874937197846E-2</v>
      </c>
      <c r="E77" s="118"/>
      <c r="F77" s="116">
        <f>VLOOKUP($A77,Data_Drop!$B:$AI,F$7,FALSE)</f>
        <v>0</v>
      </c>
      <c r="G77" s="119">
        <f>VLOOKUP($A77,Data_Drop!$B:$AI,G$7,FALSE)</f>
        <v>0</v>
      </c>
      <c r="H77" s="120"/>
      <c r="I77" s="116">
        <f>VLOOKUP($A77,Data_Drop!$B:$AI,I$7,FALSE)</f>
        <v>823800</v>
      </c>
      <c r="J77" s="117">
        <f>VLOOKUP($A77,Data_Drop!$B:$AI,J$7,FALSE)</f>
        <v>2.8751824255783043E-2</v>
      </c>
      <c r="K77" s="118"/>
      <c r="L77" s="116">
        <f>VLOOKUP($A77,Data_Drop!$B:$AI,L$7,FALSE)</f>
        <v>0</v>
      </c>
      <c r="M77" s="119">
        <f>VLOOKUP($A77,Data_Drop!$B:$AI,M$7,FALSE)</f>
        <v>0</v>
      </c>
    </row>
    <row r="78" spans="1:13" s="108" customFormat="1" ht="17" customHeight="1" x14ac:dyDescent="0.2">
      <c r="A78" s="108">
        <f>Data_Drop!B83</f>
        <v>1332</v>
      </c>
      <c r="B78" s="115" t="str">
        <f>VLOOKUP($A78,Data_Drop!$B:$AI,B$7,FALSE)</f>
        <v>Colfax-Mingo</v>
      </c>
      <c r="C78" s="116">
        <f>VLOOKUP($A78,Data_Drop!$B:$AI,C$7,FALSE)</f>
        <v>55612</v>
      </c>
      <c r="D78" s="117">
        <f>VLOOKUP($A78,Data_Drop!$B:$AI,D$7,FALSE)</f>
        <v>1.0000079120240467E-2</v>
      </c>
      <c r="E78" s="118"/>
      <c r="F78" s="116">
        <f>VLOOKUP($A78,Data_Drop!$B:$AI,F$7,FALSE)</f>
        <v>148982</v>
      </c>
      <c r="G78" s="119">
        <f>VLOOKUP($A78,Data_Drop!$B:$AI,G$7,FALSE)</f>
        <v>0.47814781029584635</v>
      </c>
      <c r="H78" s="120"/>
      <c r="I78" s="116">
        <f>VLOOKUP($A78,Data_Drop!$B:$AI,I$7,FALSE)</f>
        <v>-94304</v>
      </c>
      <c r="J78" s="117">
        <f>VLOOKUP($A78,Data_Drop!$B:$AI,J$7,FALSE)</f>
        <v>-1.678972676101274E-2</v>
      </c>
      <c r="K78" s="118"/>
      <c r="L78" s="116">
        <f>VLOOKUP($A78,Data_Drop!$B:$AI,L$7,FALSE)</f>
        <v>117081</v>
      </c>
      <c r="M78" s="119">
        <f>VLOOKUP($A78,Data_Drop!$B:$AI,M$7,FALSE)</f>
        <v>0.34112247571269072</v>
      </c>
    </row>
    <row r="79" spans="1:13" s="108" customFormat="1" ht="17" customHeight="1" x14ac:dyDescent="0.2">
      <c r="A79" s="108">
        <f>Data_Drop!B84</f>
        <v>1337</v>
      </c>
      <c r="B79" s="115" t="str">
        <f>VLOOKUP($A79,Data_Drop!$B:$AI,B$7,FALSE)</f>
        <v>College Community</v>
      </c>
      <c r="C79" s="116">
        <f>VLOOKUP($A79,Data_Drop!$B:$AI,C$7,FALSE)</f>
        <v>1130519</v>
      </c>
      <c r="D79" s="117">
        <f>VLOOKUP($A79,Data_Drop!$B:$AI,D$7,FALSE)</f>
        <v>2.8463274621420263E-2</v>
      </c>
      <c r="E79" s="118"/>
      <c r="F79" s="116">
        <f>VLOOKUP($A79,Data_Drop!$B:$AI,F$7,FALSE)</f>
        <v>0</v>
      </c>
      <c r="G79" s="119">
        <f>VLOOKUP($A79,Data_Drop!$B:$AI,G$7,FALSE)</f>
        <v>0</v>
      </c>
      <c r="H79" s="120"/>
      <c r="I79" s="116">
        <f>VLOOKUP($A79,Data_Drop!$B:$AI,I$7,FALSE)</f>
        <v>408490</v>
      </c>
      <c r="J79" s="117">
        <f>VLOOKUP($A79,Data_Drop!$B:$AI,J$7,FALSE)</f>
        <v>9.9999916766697599E-3</v>
      </c>
      <c r="K79" s="118"/>
      <c r="L79" s="116">
        <f>VLOOKUP($A79,Data_Drop!$B:$AI,L$7,FALSE)</f>
        <v>300787</v>
      </c>
      <c r="M79" s="119">
        <f>VLOOKUP($A79,Data_Drop!$B:$AI,M$7,FALSE)</f>
        <v>0.1015697964289127</v>
      </c>
    </row>
    <row r="80" spans="1:13" s="108" customFormat="1" ht="17" customHeight="1" x14ac:dyDescent="0.2">
      <c r="A80" s="108">
        <f>Data_Drop!B85</f>
        <v>1350</v>
      </c>
      <c r="B80" s="115" t="str">
        <f>VLOOKUP($A80,Data_Drop!$B:$AI,B$7,FALSE)</f>
        <v>Collins-Maxwell</v>
      </c>
      <c r="C80" s="116">
        <f>VLOOKUP($A80,Data_Drop!$B:$AI,C$7,FALSE)</f>
        <v>-85985</v>
      </c>
      <c r="D80" s="117">
        <f>VLOOKUP($A80,Data_Drop!$B:$AI,D$7,FALSE)</f>
        <v>-2.4036311225014647E-2</v>
      </c>
      <c r="E80" s="118"/>
      <c r="F80" s="116">
        <f>VLOOKUP($A80,Data_Drop!$B:$AI,F$7,FALSE)</f>
        <v>151528</v>
      </c>
      <c r="G80" s="119">
        <f>VLOOKUP($A80,Data_Drop!$B:$AI,G$7,FALSE)</f>
        <v>0.68979460965809147</v>
      </c>
      <c r="H80" s="120"/>
      <c r="I80" s="116">
        <f>VLOOKUP($A80,Data_Drop!$B:$AI,I$7,FALSE)</f>
        <v>-52855</v>
      </c>
      <c r="J80" s="117">
        <f>VLOOKUP($A80,Data_Drop!$B:$AI,J$7,FALSE)</f>
        <v>-1.513901225069895E-2</v>
      </c>
      <c r="K80" s="118"/>
      <c r="L80" s="116">
        <f>VLOOKUP($A80,Data_Drop!$B:$AI,L$7,FALSE)</f>
        <v>0</v>
      </c>
      <c r="M80" s="119">
        <f>VLOOKUP($A80,Data_Drop!$B:$AI,M$7,FALSE)</f>
        <v>0</v>
      </c>
    </row>
    <row r="81" spans="1:13" s="108" customFormat="1" ht="17" customHeight="1" x14ac:dyDescent="0.2">
      <c r="A81" s="108">
        <f>Data_Drop!B86</f>
        <v>1359</v>
      </c>
      <c r="B81" s="115" t="str">
        <f>VLOOKUP($A81,Data_Drop!$B:$AI,B$7,FALSE)</f>
        <v>Colo-Nesco</v>
      </c>
      <c r="C81" s="116">
        <f>VLOOKUP($A81,Data_Drop!$B:$AI,C$7,FALSE)</f>
        <v>50529</v>
      </c>
      <c r="D81" s="117">
        <f>VLOOKUP($A81,Data_Drop!$B:$AI,D$7,FALSE)</f>
        <v>1.4193351941701893E-2</v>
      </c>
      <c r="E81" s="118"/>
      <c r="F81" s="116">
        <f>VLOOKUP($A81,Data_Drop!$B:$AI,F$7,FALSE)</f>
        <v>0</v>
      </c>
      <c r="G81" s="119">
        <f>VLOOKUP($A81,Data_Drop!$B:$AI,G$7,FALSE)</f>
        <v>0</v>
      </c>
      <c r="H81" s="120"/>
      <c r="I81" s="116">
        <f>VLOOKUP($A81,Data_Drop!$B:$AI,I$7,FALSE)</f>
        <v>36106</v>
      </c>
      <c r="J81" s="117">
        <f>VLOOKUP($A81,Data_Drop!$B:$AI,J$7,FALSE)</f>
        <v>1.0000066471388498E-2</v>
      </c>
      <c r="K81" s="118"/>
      <c r="L81" s="116">
        <f>VLOOKUP($A81,Data_Drop!$B:$AI,L$7,FALSE)</f>
        <v>57488</v>
      </c>
      <c r="M81" s="119">
        <f>VLOOKUP($A81,Data_Drop!$B:$AI,M$7,FALSE)</f>
        <v>0.13883268848590805</v>
      </c>
    </row>
    <row r="82" spans="1:13" s="108" customFormat="1" ht="17" customHeight="1" x14ac:dyDescent="0.2">
      <c r="A82" s="108">
        <f>Data_Drop!B87</f>
        <v>1368</v>
      </c>
      <c r="B82" s="115" t="str">
        <f>VLOOKUP($A82,Data_Drop!$B:$AI,B$7,FALSE)</f>
        <v>Columbus</v>
      </c>
      <c r="C82" s="116">
        <f>VLOOKUP($A82,Data_Drop!$B:$AI,C$7,FALSE)</f>
        <v>165003</v>
      </c>
      <c r="D82" s="117">
        <f>VLOOKUP($A82,Data_Drop!$B:$AI,D$7,FALSE)</f>
        <v>2.7844627105627264E-2</v>
      </c>
      <c r="E82" s="118"/>
      <c r="F82" s="116">
        <f>VLOOKUP($A82,Data_Drop!$B:$AI,F$7,FALSE)</f>
        <v>0</v>
      </c>
      <c r="G82" s="119">
        <f>VLOOKUP($A82,Data_Drop!$B:$AI,G$7,FALSE)</f>
        <v>0</v>
      </c>
      <c r="H82" s="120"/>
      <c r="I82" s="116">
        <f>VLOOKUP($A82,Data_Drop!$B:$AI,I$7,FALSE)</f>
        <v>60909</v>
      </c>
      <c r="J82" s="117">
        <f>VLOOKUP($A82,Data_Drop!$B:$AI,J$7,FALSE)</f>
        <v>1.0000082090348637E-2</v>
      </c>
      <c r="K82" s="118"/>
      <c r="L82" s="116">
        <f>VLOOKUP($A82,Data_Drop!$B:$AI,L$7,FALSE)</f>
        <v>136905</v>
      </c>
      <c r="M82" s="119">
        <f>VLOOKUP($A82,Data_Drop!$B:$AI,M$7,FALSE)</f>
        <v>0.4365348118217855</v>
      </c>
    </row>
    <row r="83" spans="1:13" s="108" customFormat="1" ht="17" customHeight="1" x14ac:dyDescent="0.2">
      <c r="A83" s="108">
        <f>Data_Drop!B88</f>
        <v>1413</v>
      </c>
      <c r="B83" s="115" t="str">
        <f>VLOOKUP($A83,Data_Drop!$B:$AI,B$7,FALSE)</f>
        <v>Coon Rapids-Bayard</v>
      </c>
      <c r="C83" s="116">
        <f>VLOOKUP($A83,Data_Drop!$B:$AI,C$7,FALSE)</f>
        <v>112008</v>
      </c>
      <c r="D83" s="117">
        <f>VLOOKUP($A83,Data_Drop!$B:$AI,D$7,FALSE)</f>
        <v>3.2437598283246889E-2</v>
      </c>
      <c r="E83" s="118"/>
      <c r="F83" s="116">
        <f>VLOOKUP($A83,Data_Drop!$B:$AI,F$7,FALSE)</f>
        <v>0</v>
      </c>
      <c r="G83" s="119">
        <f>VLOOKUP($A83,Data_Drop!$B:$AI,G$7,FALSE)</f>
        <v>0</v>
      </c>
      <c r="H83" s="120"/>
      <c r="I83" s="116">
        <f>VLOOKUP($A83,Data_Drop!$B:$AI,I$7,FALSE)</f>
        <v>67162</v>
      </c>
      <c r="J83" s="117">
        <f>VLOOKUP($A83,Data_Drop!$B:$AI,J$7,FALSE)</f>
        <v>1.8839069878077035E-2</v>
      </c>
      <c r="K83" s="118"/>
      <c r="L83" s="116">
        <f>VLOOKUP($A83,Data_Drop!$B:$AI,L$7,FALSE)</f>
        <v>0</v>
      </c>
      <c r="M83" s="119">
        <f>VLOOKUP($A83,Data_Drop!$B:$AI,M$7,FALSE)</f>
        <v>0</v>
      </c>
    </row>
    <row r="84" spans="1:13" s="108" customFormat="1" ht="17" customHeight="1" x14ac:dyDescent="0.2">
      <c r="A84" s="108">
        <f>Data_Drop!B89</f>
        <v>1431</v>
      </c>
      <c r="B84" s="115" t="str">
        <f>VLOOKUP($A84,Data_Drop!$B:$AI,B$7,FALSE)</f>
        <v>Corning</v>
      </c>
      <c r="C84" s="116">
        <f>VLOOKUP($A84,Data_Drop!$B:$AI,C$7,FALSE)</f>
        <v>215682</v>
      </c>
      <c r="D84" s="117">
        <f>VLOOKUP($A84,Data_Drop!$B:$AI,D$7,FALSE)</f>
        <v>7.3084349156156025E-2</v>
      </c>
      <c r="E84" s="118"/>
      <c r="F84" s="116">
        <f>VLOOKUP($A84,Data_Drop!$B:$AI,F$7,FALSE)</f>
        <v>0</v>
      </c>
      <c r="G84" s="119">
        <f>VLOOKUP($A84,Data_Drop!$B:$AI,G$7,FALSE)</f>
        <v>0</v>
      </c>
      <c r="H84" s="120"/>
      <c r="I84" s="116">
        <f>VLOOKUP($A84,Data_Drop!$B:$AI,I$7,FALSE)</f>
        <v>31668</v>
      </c>
      <c r="J84" s="117">
        <f>VLOOKUP($A84,Data_Drop!$B:$AI,J$7,FALSE)</f>
        <v>9.9999368451632875E-3</v>
      </c>
      <c r="K84" s="118"/>
      <c r="L84" s="116">
        <f>VLOOKUP($A84,Data_Drop!$B:$AI,L$7,FALSE)</f>
        <v>34348</v>
      </c>
      <c r="M84" s="119">
        <f>VLOOKUP($A84,Data_Drop!$B:$AI,M$7,FALSE)</f>
        <v>8.7785750630656592E-2</v>
      </c>
    </row>
    <row r="85" spans="1:13" s="108" customFormat="1" ht="17" customHeight="1" x14ac:dyDescent="0.2">
      <c r="A85" s="108">
        <f>Data_Drop!B90</f>
        <v>1476</v>
      </c>
      <c r="B85" s="115" t="str">
        <f>VLOOKUP($A85,Data_Drop!$B:$AI,B$7,FALSE)</f>
        <v>Council Bluffs</v>
      </c>
      <c r="C85" s="116">
        <f>VLOOKUP($A85,Data_Drop!$B:$AI,C$7,FALSE)</f>
        <v>678507</v>
      </c>
      <c r="D85" s="117">
        <f>VLOOKUP($A85,Data_Drop!$B:$AI,D$7,FALSE)</f>
        <v>1.0000005305769742E-2</v>
      </c>
      <c r="E85" s="118"/>
      <c r="F85" s="116">
        <f>VLOOKUP($A85,Data_Drop!$B:$AI,F$7,FALSE)</f>
        <v>720583</v>
      </c>
      <c r="G85" s="119">
        <f>VLOOKUP($A85,Data_Drop!$B:$AI,G$7,FALSE)</f>
        <v>0.26091204004474849</v>
      </c>
      <c r="H85" s="120"/>
      <c r="I85" s="116">
        <f>VLOOKUP($A85,Data_Drop!$B:$AI,I$7,FALSE)</f>
        <v>-42497</v>
      </c>
      <c r="J85" s="117">
        <f>VLOOKUP($A85,Data_Drop!$B:$AI,J$7,FALSE)</f>
        <v>-6.2013007570163082E-4</v>
      </c>
      <c r="K85" s="118"/>
      <c r="L85" s="116">
        <f>VLOOKUP($A85,Data_Drop!$B:$AI,L$7,FALSE)</f>
        <v>541528</v>
      </c>
      <c r="M85" s="119">
        <f>VLOOKUP($A85,Data_Drop!$B:$AI,M$7,FALSE)</f>
        <v>0.17702023864371758</v>
      </c>
    </row>
    <row r="86" spans="1:13" s="108" customFormat="1" ht="17" customHeight="1" x14ac:dyDescent="0.2">
      <c r="A86" s="108">
        <f>Data_Drop!B91</f>
        <v>1503</v>
      </c>
      <c r="B86" s="115" t="str">
        <f>VLOOKUP($A86,Data_Drop!$B:$AI,B$7,FALSE)</f>
        <v>Creston</v>
      </c>
      <c r="C86" s="116">
        <f>VLOOKUP($A86,Data_Drop!$B:$AI,C$7,FALSE)</f>
        <v>51337</v>
      </c>
      <c r="D86" s="117">
        <f>VLOOKUP($A86,Data_Drop!$B:$AI,D$7,FALSE)</f>
        <v>4.7654472077525937E-3</v>
      </c>
      <c r="E86" s="118"/>
      <c r="F86" s="116">
        <f>VLOOKUP($A86,Data_Drop!$B:$AI,F$7,FALSE)</f>
        <v>196059</v>
      </c>
      <c r="G86" s="119">
        <f>VLOOKUP($A86,Data_Drop!$B:$AI,G$7,FALSE)</f>
        <v>0.35589955570925469</v>
      </c>
      <c r="H86" s="120"/>
      <c r="I86" s="116">
        <f>VLOOKUP($A86,Data_Drop!$B:$AI,I$7,FALSE)</f>
        <v>-89779</v>
      </c>
      <c r="J86" s="117">
        <f>VLOOKUP($A86,Data_Drop!$B:$AI,J$7,FALSE)</f>
        <v>-8.2943670199433807E-3</v>
      </c>
      <c r="K86" s="118"/>
      <c r="L86" s="116">
        <f>VLOOKUP($A86,Data_Drop!$B:$AI,L$7,FALSE)</f>
        <v>258430</v>
      </c>
      <c r="M86" s="119">
        <f>VLOOKUP($A86,Data_Drop!$B:$AI,M$7,FALSE)</f>
        <v>0.44693588733491146</v>
      </c>
    </row>
    <row r="87" spans="1:13" s="108" customFormat="1" ht="17" customHeight="1" x14ac:dyDescent="0.2">
      <c r="A87" s="108">
        <f>Data_Drop!B92</f>
        <v>1576</v>
      </c>
      <c r="B87" s="115" t="str">
        <f>VLOOKUP($A87,Data_Drop!$B:$AI,B$7,FALSE)</f>
        <v>Dallas Center-Grimes</v>
      </c>
      <c r="C87" s="116">
        <f>VLOOKUP($A87,Data_Drop!$B:$AI,C$7,FALSE)</f>
        <v>274027</v>
      </c>
      <c r="D87" s="117">
        <f>VLOOKUP($A87,Data_Drop!$B:$AI,D$7,FALSE)</f>
        <v>9.9999857678460535E-3</v>
      </c>
      <c r="E87" s="118"/>
      <c r="F87" s="116">
        <f>VLOOKUP($A87,Data_Drop!$B:$AI,F$7,FALSE)</f>
        <v>147722</v>
      </c>
      <c r="G87" s="119">
        <f>VLOOKUP($A87,Data_Drop!$B:$AI,G$7,FALSE)</f>
        <v>9.9670596713744744E-2</v>
      </c>
      <c r="H87" s="120"/>
      <c r="I87" s="116">
        <f>VLOOKUP($A87,Data_Drop!$B:$AI,I$7,FALSE)</f>
        <v>127568</v>
      </c>
      <c r="J87" s="117">
        <f>VLOOKUP($A87,Data_Drop!$B:$AI,J$7,FALSE)</f>
        <v>4.6092090383681389E-3</v>
      </c>
      <c r="K87" s="118"/>
      <c r="L87" s="116">
        <f>VLOOKUP($A87,Data_Drop!$B:$AI,L$7,FALSE)</f>
        <v>62838</v>
      </c>
      <c r="M87" s="119">
        <f>VLOOKUP($A87,Data_Drop!$B:$AI,M$7,FALSE)</f>
        <v>3.9955792480853208E-2</v>
      </c>
    </row>
    <row r="88" spans="1:13" s="108" customFormat="1" ht="17" customHeight="1" x14ac:dyDescent="0.2">
      <c r="A88" s="108">
        <f>Data_Drop!B93</f>
        <v>1602</v>
      </c>
      <c r="B88" s="115" t="str">
        <f>VLOOKUP($A88,Data_Drop!$B:$AI,B$7,FALSE)</f>
        <v>Danville</v>
      </c>
      <c r="C88" s="116">
        <f>VLOOKUP($A88,Data_Drop!$B:$AI,C$7,FALSE)</f>
        <v>34599</v>
      </c>
      <c r="D88" s="117">
        <f>VLOOKUP($A88,Data_Drop!$B:$AI,D$7,FALSE)</f>
        <v>1.00000722569457E-2</v>
      </c>
      <c r="E88" s="118"/>
      <c r="F88" s="116">
        <f>VLOOKUP($A88,Data_Drop!$B:$AI,F$7,FALSE)</f>
        <v>140313</v>
      </c>
      <c r="G88" s="119">
        <f>VLOOKUP($A88,Data_Drop!$B:$AI,G$7,FALSE)</f>
        <v>0.81894633958774099</v>
      </c>
      <c r="H88" s="120"/>
      <c r="I88" s="116">
        <f>VLOOKUP($A88,Data_Drop!$B:$AI,I$7,FALSE)</f>
        <v>-75573</v>
      </c>
      <c r="J88" s="117">
        <f>VLOOKUP($A88,Data_Drop!$B:$AI,J$7,FALSE)</f>
        <v>-2.1626430758964012E-2</v>
      </c>
      <c r="K88" s="118"/>
      <c r="L88" s="116">
        <f>VLOOKUP($A88,Data_Drop!$B:$AI,L$7,FALSE)</f>
        <v>0</v>
      </c>
      <c r="M88" s="119">
        <f>VLOOKUP($A88,Data_Drop!$B:$AI,M$7,FALSE)</f>
        <v>0</v>
      </c>
    </row>
    <row r="89" spans="1:13" s="108" customFormat="1" ht="17" customHeight="1" x14ac:dyDescent="0.2">
      <c r="A89" s="108">
        <f>Data_Drop!B94</f>
        <v>1611</v>
      </c>
      <c r="B89" s="115" t="str">
        <f>VLOOKUP($A89,Data_Drop!$B:$AI,B$7,FALSE)</f>
        <v>Davenport</v>
      </c>
      <c r="C89" s="116">
        <f>VLOOKUP($A89,Data_Drop!$B:$AI,C$7,FALSE)</f>
        <v>-258499</v>
      </c>
      <c r="D89" s="117">
        <f>VLOOKUP($A89,Data_Drop!$B:$AI,D$7,FALSE)</f>
        <v>-2.366612749190867E-3</v>
      </c>
      <c r="E89" s="118"/>
      <c r="F89" s="116">
        <f>VLOOKUP($A89,Data_Drop!$B:$AI,F$7,FALSE)</f>
        <v>597321</v>
      </c>
      <c r="G89" s="119">
        <f>VLOOKUP($A89,Data_Drop!$B:$AI,G$7,FALSE)</f>
        <v>0.11266503222946363</v>
      </c>
      <c r="H89" s="120"/>
      <c r="I89" s="116">
        <f>VLOOKUP($A89,Data_Drop!$B:$AI,I$7,FALSE)</f>
        <v>486395</v>
      </c>
      <c r="J89" s="117">
        <f>VLOOKUP($A89,Data_Drop!$B:$AI,J$7,FALSE)</f>
        <v>4.463612234237177E-3</v>
      </c>
      <c r="K89" s="118"/>
      <c r="L89" s="116">
        <f>VLOOKUP($A89,Data_Drop!$B:$AI,L$7,FALSE)</f>
        <v>512480</v>
      </c>
      <c r="M89" s="119">
        <f>VLOOKUP($A89,Data_Drop!$B:$AI,M$7,FALSE)</f>
        <v>9.4529393162320494E-2</v>
      </c>
    </row>
    <row r="90" spans="1:13" s="108" customFormat="1" ht="17" customHeight="1" x14ac:dyDescent="0.2">
      <c r="A90" s="108">
        <f>Data_Drop!B95</f>
        <v>1619</v>
      </c>
      <c r="B90" s="115" t="str">
        <f>VLOOKUP($A90,Data_Drop!$B:$AI,B$7,FALSE)</f>
        <v>Davis County</v>
      </c>
      <c r="C90" s="116">
        <f>VLOOKUP($A90,Data_Drop!$B:$AI,C$7,FALSE)</f>
        <v>-21856</v>
      </c>
      <c r="D90" s="117">
        <f>VLOOKUP($A90,Data_Drop!$B:$AI,D$7,FALSE)</f>
        <v>-2.4673663257781531E-3</v>
      </c>
      <c r="E90" s="118"/>
      <c r="F90" s="116">
        <f>VLOOKUP($A90,Data_Drop!$B:$AI,F$7,FALSE)</f>
        <v>215522</v>
      </c>
      <c r="G90" s="119">
        <f>VLOOKUP($A90,Data_Drop!$B:$AI,G$7,FALSE)</f>
        <v>0.45637949993565491</v>
      </c>
      <c r="H90" s="120"/>
      <c r="I90" s="116">
        <f>VLOOKUP($A90,Data_Drop!$B:$AI,I$7,FALSE)</f>
        <v>-129315</v>
      </c>
      <c r="J90" s="117">
        <f>VLOOKUP($A90,Data_Drop!$B:$AI,J$7,FALSE)</f>
        <v>-1.4634730967210689E-2</v>
      </c>
      <c r="K90" s="118"/>
      <c r="L90" s="116">
        <f>VLOOKUP($A90,Data_Drop!$B:$AI,L$7,FALSE)</f>
        <v>308713</v>
      </c>
      <c r="M90" s="119">
        <f>VLOOKUP($A90,Data_Drop!$B:$AI,M$7,FALSE)</f>
        <v>0.63410179674492995</v>
      </c>
    </row>
    <row r="91" spans="1:13" s="108" customFormat="1" ht="17" customHeight="1" x14ac:dyDescent="0.2">
      <c r="A91" s="108">
        <f>Data_Drop!B96</f>
        <v>1638</v>
      </c>
      <c r="B91" s="115" t="str">
        <f>VLOOKUP($A91,Data_Drop!$B:$AI,B$7,FALSE)</f>
        <v>Decorah</v>
      </c>
      <c r="C91" s="116">
        <f>VLOOKUP($A91,Data_Drop!$B:$AI,C$7,FALSE)</f>
        <v>118063</v>
      </c>
      <c r="D91" s="117">
        <f>VLOOKUP($A91,Data_Drop!$B:$AI,D$7,FALSE)</f>
        <v>9.9999966119794989E-3</v>
      </c>
      <c r="E91" s="118"/>
      <c r="F91" s="116">
        <f>VLOOKUP($A91,Data_Drop!$B:$AI,F$7,FALSE)</f>
        <v>338572</v>
      </c>
      <c r="G91" s="119">
        <f>VLOOKUP($A91,Data_Drop!$B:$AI,G$7,FALSE)</f>
        <v>0.36921150482555837</v>
      </c>
      <c r="H91" s="120"/>
      <c r="I91" s="116">
        <f>VLOOKUP($A91,Data_Drop!$B:$AI,I$7,FALSE)</f>
        <v>-222714</v>
      </c>
      <c r="J91" s="117">
        <f>VLOOKUP($A91,Data_Drop!$B:$AI,J$7,FALSE)</f>
        <v>-1.8677217834707705E-2</v>
      </c>
      <c r="K91" s="118"/>
      <c r="L91" s="116">
        <f>VLOOKUP($A91,Data_Drop!$B:$AI,L$7,FALSE)</f>
        <v>67124</v>
      </c>
      <c r="M91" s="119">
        <f>VLOOKUP($A91,Data_Drop!$B:$AI,M$7,FALSE)</f>
        <v>6.4097938686246053E-2</v>
      </c>
    </row>
    <row r="92" spans="1:13" s="108" customFormat="1" ht="17" customHeight="1" x14ac:dyDescent="0.2">
      <c r="A92" s="108">
        <f>Data_Drop!B97</f>
        <v>1675</v>
      </c>
      <c r="B92" s="115" t="str">
        <f>VLOOKUP($A92,Data_Drop!$B:$AI,B$7,FALSE)</f>
        <v>Delwood</v>
      </c>
      <c r="C92" s="116">
        <f>VLOOKUP($A92,Data_Drop!$B:$AI,C$7,FALSE)</f>
        <v>-98194</v>
      </c>
      <c r="D92" s="117">
        <f>VLOOKUP($A92,Data_Drop!$B:$AI,D$7,FALSE)</f>
        <v>-6.2522046416860336E-2</v>
      </c>
      <c r="E92" s="118"/>
      <c r="F92" s="116">
        <f>VLOOKUP($A92,Data_Drop!$B:$AI,F$7,FALSE)</f>
        <v>75200</v>
      </c>
      <c r="G92" s="119">
        <f>VLOOKUP($A92,Data_Drop!$B:$AI,G$7,FALSE)</f>
        <v>0.66434752839043221</v>
      </c>
      <c r="H92" s="120"/>
      <c r="I92" s="116">
        <f>VLOOKUP($A92,Data_Drop!$B:$AI,I$7,FALSE)</f>
        <v>-47680</v>
      </c>
      <c r="J92" s="117">
        <f>VLOOKUP($A92,Data_Drop!$B:$AI,J$7,FALSE)</f>
        <v>-3.2383472475406766E-2</v>
      </c>
      <c r="K92" s="118"/>
      <c r="L92" s="116">
        <f>VLOOKUP($A92,Data_Drop!$B:$AI,L$7,FALSE)</f>
        <v>0</v>
      </c>
      <c r="M92" s="119">
        <f>VLOOKUP($A92,Data_Drop!$B:$AI,M$7,FALSE)</f>
        <v>0</v>
      </c>
    </row>
    <row r="93" spans="1:13" s="108" customFormat="1" ht="17" customHeight="1" x14ac:dyDescent="0.2">
      <c r="A93" s="108">
        <f>Data_Drop!B98</f>
        <v>1701</v>
      </c>
      <c r="B93" s="115" t="str">
        <f>VLOOKUP($A93,Data_Drop!$B:$AI,B$7,FALSE)</f>
        <v>Denison</v>
      </c>
      <c r="C93" s="116">
        <f>VLOOKUP($A93,Data_Drop!$B:$AI,C$7,FALSE)</f>
        <v>166767</v>
      </c>
      <c r="D93" s="117">
        <f>VLOOKUP($A93,Data_Drop!$B:$AI,D$7,FALSE)</f>
        <v>1.067274032481118E-2</v>
      </c>
      <c r="E93" s="118"/>
      <c r="F93" s="116">
        <f>VLOOKUP($A93,Data_Drop!$B:$AI,F$7,FALSE)</f>
        <v>0</v>
      </c>
      <c r="G93" s="119">
        <f>VLOOKUP($A93,Data_Drop!$B:$AI,G$7,FALSE)</f>
        <v>0</v>
      </c>
      <c r="H93" s="120"/>
      <c r="I93" s="116">
        <f>VLOOKUP($A93,Data_Drop!$B:$AI,I$7,FALSE)</f>
        <v>157923</v>
      </c>
      <c r="J93" s="117">
        <f>VLOOKUP($A93,Data_Drop!$B:$AI,J$7,FALSE)</f>
        <v>1.0000015197302783E-2</v>
      </c>
      <c r="K93" s="118"/>
      <c r="L93" s="116">
        <f>VLOOKUP($A93,Data_Drop!$B:$AI,L$7,FALSE)</f>
        <v>90932</v>
      </c>
      <c r="M93" s="119">
        <f>VLOOKUP($A93,Data_Drop!$B:$AI,M$7,FALSE)</f>
        <v>0.15931044932132377</v>
      </c>
    </row>
    <row r="94" spans="1:13" s="108" customFormat="1" ht="17" customHeight="1" x14ac:dyDescent="0.2">
      <c r="A94" s="108">
        <f>Data_Drop!B99</f>
        <v>1719</v>
      </c>
      <c r="B94" s="115" t="str">
        <f>VLOOKUP($A94,Data_Drop!$B:$AI,B$7,FALSE)</f>
        <v>Denver</v>
      </c>
      <c r="C94" s="116">
        <f>VLOOKUP($A94,Data_Drop!$B:$AI,C$7,FALSE)</f>
        <v>203122</v>
      </c>
      <c r="D94" s="117">
        <f>VLOOKUP($A94,Data_Drop!$B:$AI,D$7,FALSE)</f>
        <v>3.0029810709975086E-2</v>
      </c>
      <c r="E94" s="118"/>
      <c r="F94" s="116">
        <f>VLOOKUP($A94,Data_Drop!$B:$AI,F$7,FALSE)</f>
        <v>0</v>
      </c>
      <c r="G94" s="119">
        <f>VLOOKUP($A94,Data_Drop!$B:$AI,G$7,FALSE)</f>
        <v>0</v>
      </c>
      <c r="H94" s="120"/>
      <c r="I94" s="116">
        <f>VLOOKUP($A94,Data_Drop!$B:$AI,I$7,FALSE)</f>
        <v>93923</v>
      </c>
      <c r="J94" s="117">
        <f>VLOOKUP($A94,Data_Drop!$B:$AI,J$7,FALSE)</f>
        <v>1.3480866020375093E-2</v>
      </c>
      <c r="K94" s="118"/>
      <c r="L94" s="116">
        <f>VLOOKUP($A94,Data_Drop!$B:$AI,L$7,FALSE)</f>
        <v>0</v>
      </c>
      <c r="M94" s="119">
        <f>VLOOKUP($A94,Data_Drop!$B:$AI,M$7,FALSE)</f>
        <v>0</v>
      </c>
    </row>
    <row r="95" spans="1:13" s="108" customFormat="1" ht="17" customHeight="1" x14ac:dyDescent="0.2">
      <c r="A95" s="108">
        <f>Data_Drop!B100</f>
        <v>1737</v>
      </c>
      <c r="B95" s="115" t="str">
        <f>VLOOKUP($A95,Data_Drop!$B:$AI,B$7,FALSE)</f>
        <v>Des Moines</v>
      </c>
      <c r="C95" s="116">
        <f>VLOOKUP($A95,Data_Drop!$B:$AI,C$7,FALSE)</f>
        <v>5113221</v>
      </c>
      <c r="D95" s="117">
        <f>VLOOKUP($A95,Data_Drop!$B:$AI,D$7,FALSE)</f>
        <v>2.1122853601032689E-2</v>
      </c>
      <c r="E95" s="118"/>
      <c r="F95" s="116">
        <f>VLOOKUP($A95,Data_Drop!$B:$AI,F$7,FALSE)</f>
        <v>0</v>
      </c>
      <c r="G95" s="119">
        <f>VLOOKUP($A95,Data_Drop!$B:$AI,G$7,FALSE)</f>
        <v>0</v>
      </c>
      <c r="H95" s="120"/>
      <c r="I95" s="116">
        <f>VLOOKUP($A95,Data_Drop!$B:$AI,I$7,FALSE)</f>
        <v>2471838</v>
      </c>
      <c r="J95" s="117">
        <f>VLOOKUP($A95,Data_Drop!$B:$AI,J$7,FALSE)</f>
        <v>1.0000000768658847E-2</v>
      </c>
      <c r="K95" s="118"/>
      <c r="L95" s="116">
        <f>VLOOKUP($A95,Data_Drop!$B:$AI,L$7,FALSE)</f>
        <v>3069912</v>
      </c>
      <c r="M95" s="119">
        <f>VLOOKUP($A95,Data_Drop!$B:$AI,M$7,FALSE)</f>
        <v>0.30946364072556298</v>
      </c>
    </row>
    <row r="96" spans="1:13" s="108" customFormat="1" ht="17" customHeight="1" x14ac:dyDescent="0.2">
      <c r="A96" s="108">
        <f>Data_Drop!B101</f>
        <v>1782</v>
      </c>
      <c r="B96" s="115" t="str">
        <f>VLOOKUP($A96,Data_Drop!$B:$AI,B$7,FALSE)</f>
        <v>Diagonal</v>
      </c>
      <c r="C96" s="116">
        <f>VLOOKUP($A96,Data_Drop!$B:$AI,C$7,FALSE)</f>
        <v>-144751</v>
      </c>
      <c r="D96" s="117">
        <f>VLOOKUP($A96,Data_Drop!$B:$AI,D$7,FALSE)</f>
        <v>-0.16759969942258104</v>
      </c>
      <c r="E96" s="118"/>
      <c r="F96" s="116">
        <f>VLOOKUP($A96,Data_Drop!$B:$AI,F$7,FALSE)</f>
        <v>0</v>
      </c>
      <c r="G96" s="119">
        <f>VLOOKUP($A96,Data_Drop!$B:$AI,G$7,FALSE)</f>
        <v>0</v>
      </c>
      <c r="H96" s="120"/>
      <c r="I96" s="116">
        <f>VLOOKUP($A96,Data_Drop!$B:$AI,I$7,FALSE)</f>
        <v>71436</v>
      </c>
      <c r="J96" s="117">
        <f>VLOOKUP($A96,Data_Drop!$B:$AI,J$7,FALSE)</f>
        <v>9.9365715239525962E-2</v>
      </c>
      <c r="K96" s="118"/>
      <c r="L96" s="116">
        <f>VLOOKUP($A96,Data_Drop!$B:$AI,L$7,FALSE)</f>
        <v>0</v>
      </c>
      <c r="M96" s="119">
        <f>VLOOKUP($A96,Data_Drop!$B:$AI,M$7,FALSE)</f>
        <v>0</v>
      </c>
    </row>
    <row r="97" spans="1:13" s="108" customFormat="1" ht="17" customHeight="1" x14ac:dyDescent="0.2">
      <c r="A97" s="108">
        <f>Data_Drop!B102</f>
        <v>1791</v>
      </c>
      <c r="B97" s="115" t="str">
        <f>VLOOKUP($A97,Data_Drop!$B:$AI,B$7,FALSE)</f>
        <v>Dike-New Hartford</v>
      </c>
      <c r="C97" s="116">
        <f>VLOOKUP($A97,Data_Drop!$B:$AI,C$7,FALSE)</f>
        <v>68282</v>
      </c>
      <c r="D97" s="117">
        <f>VLOOKUP($A97,Data_Drop!$B:$AI,D$7,FALSE)</f>
        <v>1.0000021967770351E-2</v>
      </c>
      <c r="E97" s="118"/>
      <c r="F97" s="116">
        <f>VLOOKUP($A97,Data_Drop!$B:$AI,F$7,FALSE)</f>
        <v>93886</v>
      </c>
      <c r="G97" s="119">
        <f>VLOOKUP($A97,Data_Drop!$B:$AI,G$7,FALSE)</f>
        <v>0.26176004452870527</v>
      </c>
      <c r="H97" s="120"/>
      <c r="I97" s="116">
        <f>VLOOKUP($A97,Data_Drop!$B:$AI,I$7,FALSE)</f>
        <v>-25860</v>
      </c>
      <c r="J97" s="117">
        <f>VLOOKUP($A97,Data_Drop!$B:$AI,J$7,FALSE)</f>
        <v>-3.7497460656304164E-3</v>
      </c>
      <c r="K97" s="118"/>
      <c r="L97" s="116">
        <f>VLOOKUP($A97,Data_Drop!$B:$AI,L$7,FALSE)</f>
        <v>90656</v>
      </c>
      <c r="M97" s="119">
        <f>VLOOKUP($A97,Data_Drop!$B:$AI,M$7,FALSE)</f>
        <v>0.23010411797609914</v>
      </c>
    </row>
    <row r="98" spans="1:13" s="108" customFormat="1" ht="17" customHeight="1" x14ac:dyDescent="0.2">
      <c r="A98" s="108">
        <f>Data_Drop!B103</f>
        <v>1863</v>
      </c>
      <c r="B98" s="115" t="str">
        <f>VLOOKUP($A98,Data_Drop!$B:$AI,B$7,FALSE)</f>
        <v>Dubuque</v>
      </c>
      <c r="C98" s="116">
        <f>VLOOKUP($A98,Data_Drop!$B:$AI,C$7,FALSE)</f>
        <v>782287</v>
      </c>
      <c r="D98" s="117">
        <f>VLOOKUP($A98,Data_Drop!$B:$AI,D$7,FALSE)</f>
        <v>1.0000000511321319E-2</v>
      </c>
      <c r="E98" s="118"/>
      <c r="F98" s="116">
        <f>VLOOKUP($A98,Data_Drop!$B:$AI,F$7,FALSE)</f>
        <v>226138</v>
      </c>
      <c r="G98" s="119">
        <f>VLOOKUP($A98,Data_Drop!$B:$AI,G$7,FALSE)</f>
        <v>5.1593925786506192E-2</v>
      </c>
      <c r="H98" s="120"/>
      <c r="I98" s="116">
        <f>VLOOKUP($A98,Data_Drop!$B:$AI,I$7,FALSE)</f>
        <v>561710</v>
      </c>
      <c r="J98" s="117">
        <f>VLOOKUP($A98,Data_Drop!$B:$AI,J$7,FALSE)</f>
        <v>7.1092647967688242E-3</v>
      </c>
      <c r="K98" s="118"/>
      <c r="L98" s="116">
        <f>VLOOKUP($A98,Data_Drop!$B:$AI,L$7,FALSE)</f>
        <v>816569</v>
      </c>
      <c r="M98" s="119">
        <f>VLOOKUP($A98,Data_Drop!$B:$AI,M$7,FALSE)</f>
        <v>0.1803763274055693</v>
      </c>
    </row>
    <row r="99" spans="1:13" s="108" customFormat="1" ht="17" customHeight="1" x14ac:dyDescent="0.2">
      <c r="A99" s="108">
        <f>Data_Drop!B104</f>
        <v>1908</v>
      </c>
      <c r="B99" s="115" t="str">
        <f>VLOOKUP($A99,Data_Drop!$B:$AI,B$7,FALSE)</f>
        <v>Dunkerton</v>
      </c>
      <c r="C99" s="116">
        <f>VLOOKUP($A99,Data_Drop!$B:$AI,C$7,FALSE)</f>
        <v>17665</v>
      </c>
      <c r="D99" s="117">
        <f>VLOOKUP($A99,Data_Drop!$B:$AI,D$7,FALSE)</f>
        <v>6.2572481709990985E-3</v>
      </c>
      <c r="E99" s="118"/>
      <c r="F99" s="116">
        <f>VLOOKUP($A99,Data_Drop!$B:$AI,F$7,FALSE)</f>
        <v>88925</v>
      </c>
      <c r="G99" s="119">
        <f>VLOOKUP($A99,Data_Drop!$B:$AI,G$7,FALSE)</f>
        <v>0.45092996591359918</v>
      </c>
      <c r="H99" s="120"/>
      <c r="I99" s="116">
        <f>VLOOKUP($A99,Data_Drop!$B:$AI,I$7,FALSE)</f>
        <v>-61406</v>
      </c>
      <c r="J99" s="117">
        <f>VLOOKUP($A99,Data_Drop!$B:$AI,J$7,FALSE)</f>
        <v>-2.1615810526011945E-2</v>
      </c>
      <c r="K99" s="118"/>
      <c r="L99" s="116">
        <f>VLOOKUP($A99,Data_Drop!$B:$AI,L$7,FALSE)</f>
        <v>79138</v>
      </c>
      <c r="M99" s="119">
        <f>VLOOKUP($A99,Data_Drop!$B:$AI,M$7,FALSE)</f>
        <v>0.41659443592538004</v>
      </c>
    </row>
    <row r="100" spans="1:13" s="108" customFormat="1" ht="17" customHeight="1" x14ac:dyDescent="0.2">
      <c r="A100" s="108">
        <f>Data_Drop!B105</f>
        <v>1917</v>
      </c>
      <c r="B100" s="115" t="str">
        <f>VLOOKUP($A100,Data_Drop!$B:$AI,B$7,FALSE)</f>
        <v>Boyer Valley</v>
      </c>
      <c r="C100" s="116">
        <f>VLOOKUP($A100,Data_Drop!$B:$AI,C$7,FALSE)</f>
        <v>75248</v>
      </c>
      <c r="D100" s="117">
        <f>VLOOKUP($A100,Data_Drop!$B:$AI,D$7,FALSE)</f>
        <v>2.4935497361240625E-2</v>
      </c>
      <c r="E100" s="118"/>
      <c r="F100" s="116">
        <f>VLOOKUP($A100,Data_Drop!$B:$AI,F$7,FALSE)</f>
        <v>0</v>
      </c>
      <c r="G100" s="119">
        <f>VLOOKUP($A100,Data_Drop!$B:$AI,G$7,FALSE)</f>
        <v>0</v>
      </c>
      <c r="H100" s="120"/>
      <c r="I100" s="116">
        <f>VLOOKUP($A100,Data_Drop!$B:$AI,I$7,FALSE)</f>
        <v>127950</v>
      </c>
      <c r="J100" s="117">
        <f>VLOOKUP($A100,Data_Drop!$B:$AI,J$7,FALSE)</f>
        <v>4.1368219507952594E-2</v>
      </c>
      <c r="K100" s="118"/>
      <c r="L100" s="116">
        <f>VLOOKUP($A100,Data_Drop!$B:$AI,L$7,FALSE)</f>
        <v>0</v>
      </c>
      <c r="M100" s="119">
        <f>VLOOKUP($A100,Data_Drop!$B:$AI,M$7,FALSE)</f>
        <v>0</v>
      </c>
    </row>
    <row r="101" spans="1:13" s="108" customFormat="1" ht="17" customHeight="1" x14ac:dyDescent="0.2">
      <c r="A101" s="108">
        <f>Data_Drop!B106</f>
        <v>1926</v>
      </c>
      <c r="B101" s="115" t="str">
        <f>VLOOKUP($A101,Data_Drop!$B:$AI,B$7,FALSE)</f>
        <v>Durant</v>
      </c>
      <c r="C101" s="116">
        <f>VLOOKUP($A101,Data_Drop!$B:$AI,C$7,FALSE)</f>
        <v>-7353</v>
      </c>
      <c r="D101" s="117">
        <f>VLOOKUP($A101,Data_Drop!$B:$AI,D$7,FALSE)</f>
        <v>-1.8910777291327558E-3</v>
      </c>
      <c r="E101" s="118"/>
      <c r="F101" s="116">
        <f>VLOOKUP($A101,Data_Drop!$B:$AI,F$7,FALSE)</f>
        <v>118130</v>
      </c>
      <c r="G101" s="119">
        <f>VLOOKUP($A101,Data_Drop!$B:$AI,G$7,FALSE)</f>
        <v>0.39147323507301002</v>
      </c>
      <c r="H101" s="120"/>
      <c r="I101" s="116">
        <f>VLOOKUP($A101,Data_Drop!$B:$AI,I$7,FALSE)</f>
        <v>-80502</v>
      </c>
      <c r="J101" s="117">
        <f>VLOOKUP($A101,Data_Drop!$B:$AI,J$7,FALSE)</f>
        <v>-2.0743094524835179E-2</v>
      </c>
      <c r="K101" s="118"/>
      <c r="L101" s="116">
        <f>VLOOKUP($A101,Data_Drop!$B:$AI,L$7,FALSE)</f>
        <v>182474</v>
      </c>
      <c r="M101" s="119">
        <f>VLOOKUP($A101,Data_Drop!$B:$AI,M$7,FALSE)</f>
        <v>0.60859116781175537</v>
      </c>
    </row>
    <row r="102" spans="1:13" s="108" customFormat="1" ht="17" customHeight="1" x14ac:dyDescent="0.2">
      <c r="A102" s="108">
        <f>Data_Drop!B107</f>
        <v>1935</v>
      </c>
      <c r="B102" s="115" t="str">
        <f>VLOOKUP($A102,Data_Drop!$B:$AI,B$7,FALSE)</f>
        <v>Union</v>
      </c>
      <c r="C102" s="116">
        <f>VLOOKUP($A102,Data_Drop!$B:$AI,C$7,FALSE)</f>
        <v>21653</v>
      </c>
      <c r="D102" s="117">
        <f>VLOOKUP($A102,Data_Drop!$B:$AI,D$7,FALSE)</f>
        <v>2.8904809027089466E-3</v>
      </c>
      <c r="E102" s="118"/>
      <c r="F102" s="116">
        <f>VLOOKUP($A102,Data_Drop!$B:$AI,F$7,FALSE)</f>
        <v>214327</v>
      </c>
      <c r="G102" s="119">
        <f>VLOOKUP($A102,Data_Drop!$B:$AI,G$7,FALSE)</f>
        <v>0.4342856592173216</v>
      </c>
      <c r="H102" s="120"/>
      <c r="I102" s="116">
        <f>VLOOKUP($A102,Data_Drop!$B:$AI,I$7,FALSE)</f>
        <v>-18944</v>
      </c>
      <c r="J102" s="117">
        <f>VLOOKUP($A102,Data_Drop!$B:$AI,J$7,FALSE)</f>
        <v>-2.5215652126226273E-3</v>
      </c>
      <c r="K102" s="118"/>
      <c r="L102" s="116">
        <f>VLOOKUP($A102,Data_Drop!$B:$AI,L$7,FALSE)</f>
        <v>0</v>
      </c>
      <c r="M102" s="119">
        <f>VLOOKUP($A102,Data_Drop!$B:$AI,M$7,FALSE)</f>
        <v>0</v>
      </c>
    </row>
    <row r="103" spans="1:13" s="108" customFormat="1" ht="17" customHeight="1" x14ac:dyDescent="0.2">
      <c r="A103" s="108">
        <f>Data_Drop!B108</f>
        <v>1944</v>
      </c>
      <c r="B103" s="115" t="str">
        <f>VLOOKUP($A103,Data_Drop!$B:$AI,B$7,FALSE)</f>
        <v>Eagle Grove</v>
      </c>
      <c r="C103" s="116">
        <f>VLOOKUP($A103,Data_Drop!$B:$AI,C$7,FALSE)</f>
        <v>115919</v>
      </c>
      <c r="D103" s="117">
        <f>VLOOKUP($A103,Data_Drop!$B:$AI,D$7,FALSE)</f>
        <v>1.4958761106575898E-2</v>
      </c>
      <c r="E103" s="118"/>
      <c r="F103" s="116">
        <f>VLOOKUP($A103,Data_Drop!$B:$AI,F$7,FALSE)</f>
        <v>0</v>
      </c>
      <c r="G103" s="119">
        <f>VLOOKUP($A103,Data_Drop!$B:$AI,G$7,FALSE)</f>
        <v>0</v>
      </c>
      <c r="H103" s="120"/>
      <c r="I103" s="116">
        <f>VLOOKUP($A103,Data_Drop!$B:$AI,I$7,FALSE)</f>
        <v>78652</v>
      </c>
      <c r="J103" s="117">
        <f>VLOOKUP($A103,Data_Drop!$B:$AI,J$7,FALSE)</f>
        <v>1.0000054671508782E-2</v>
      </c>
      <c r="K103" s="118"/>
      <c r="L103" s="116">
        <f>VLOOKUP($A103,Data_Drop!$B:$AI,L$7,FALSE)</f>
        <v>427713</v>
      </c>
      <c r="M103" s="119">
        <f>VLOOKUP($A103,Data_Drop!$B:$AI,M$7,FALSE)</f>
        <v>1.0845517000312968</v>
      </c>
    </row>
    <row r="104" spans="1:13" s="108" customFormat="1" ht="17" customHeight="1" x14ac:dyDescent="0.2">
      <c r="A104" s="108">
        <f>Data_Drop!B109</f>
        <v>1953</v>
      </c>
      <c r="B104" s="115" t="str">
        <f>VLOOKUP($A104,Data_Drop!$B:$AI,B$7,FALSE)</f>
        <v>Earlham</v>
      </c>
      <c r="C104" s="116">
        <f>VLOOKUP($A104,Data_Drop!$B:$AI,C$7,FALSE)</f>
        <v>71042</v>
      </c>
      <c r="D104" s="117">
        <f>VLOOKUP($A104,Data_Drop!$B:$AI,D$7,FALSE)</f>
        <v>1.574347718944295E-2</v>
      </c>
      <c r="E104" s="118"/>
      <c r="F104" s="116">
        <f>VLOOKUP($A104,Data_Drop!$B:$AI,F$7,FALSE)</f>
        <v>0</v>
      </c>
      <c r="G104" s="119">
        <f>VLOOKUP($A104,Data_Drop!$B:$AI,G$7,FALSE)</f>
        <v>0</v>
      </c>
      <c r="H104" s="120"/>
      <c r="I104" s="116">
        <f>VLOOKUP($A104,Data_Drop!$B:$AI,I$7,FALSE)</f>
        <v>88549</v>
      </c>
      <c r="J104" s="117">
        <f>VLOOKUP($A104,Data_Drop!$B:$AI,J$7,FALSE)</f>
        <v>1.9319020297527183E-2</v>
      </c>
      <c r="K104" s="118"/>
      <c r="L104" s="116">
        <f>VLOOKUP($A104,Data_Drop!$B:$AI,L$7,FALSE)</f>
        <v>0</v>
      </c>
      <c r="M104" s="119">
        <f>VLOOKUP($A104,Data_Drop!$B:$AI,M$7,FALSE)</f>
        <v>0</v>
      </c>
    </row>
    <row r="105" spans="1:13" s="108" customFormat="1" ht="17" customHeight="1" x14ac:dyDescent="0.2">
      <c r="A105" s="108">
        <f>Data_Drop!B110</f>
        <v>1963</v>
      </c>
      <c r="B105" s="115" t="str">
        <f>VLOOKUP($A105,Data_Drop!$B:$AI,B$7,FALSE)</f>
        <v>East Buchanan</v>
      </c>
      <c r="C105" s="116">
        <f>VLOOKUP($A105,Data_Drop!$B:$AI,C$7,FALSE)</f>
        <v>41830</v>
      </c>
      <c r="D105" s="117">
        <f>VLOOKUP($A105,Data_Drop!$B:$AI,D$7,FALSE)</f>
        <v>1.000000717189135E-2</v>
      </c>
      <c r="E105" s="118"/>
      <c r="F105" s="116">
        <f>VLOOKUP($A105,Data_Drop!$B:$AI,F$7,FALSE)</f>
        <v>157337</v>
      </c>
      <c r="G105" s="119">
        <f>VLOOKUP($A105,Data_Drop!$B:$AI,G$7,FALSE)</f>
        <v>0.61762692572487132</v>
      </c>
      <c r="H105" s="120"/>
      <c r="I105" s="116">
        <f>VLOOKUP($A105,Data_Drop!$B:$AI,I$7,FALSE)</f>
        <v>-116662</v>
      </c>
      <c r="J105" s="117">
        <f>VLOOKUP($A105,Data_Drop!$B:$AI,J$7,FALSE)</f>
        <v>-2.7613438372742837E-2</v>
      </c>
      <c r="K105" s="118"/>
      <c r="L105" s="116">
        <f>VLOOKUP($A105,Data_Drop!$B:$AI,L$7,FALSE)</f>
        <v>157200</v>
      </c>
      <c r="M105" s="119">
        <f>VLOOKUP($A105,Data_Drop!$B:$AI,M$7,FALSE)</f>
        <v>0.58095612946744823</v>
      </c>
    </row>
    <row r="106" spans="1:13" s="108" customFormat="1" ht="17" customHeight="1" x14ac:dyDescent="0.2">
      <c r="A106" s="108">
        <f>Data_Drop!B111</f>
        <v>1965</v>
      </c>
      <c r="B106" s="115" t="str">
        <f>VLOOKUP($A106,Data_Drop!$B:$AI,B$7,FALSE)</f>
        <v>Easton Valley</v>
      </c>
      <c r="C106" s="116">
        <f>VLOOKUP($A106,Data_Drop!$B:$AI,C$7,FALSE)</f>
        <v>43380</v>
      </c>
      <c r="D106" s="117">
        <f>VLOOKUP($A106,Data_Drop!$B:$AI,D$7,FALSE)</f>
        <v>1.0000110651293513E-2</v>
      </c>
      <c r="E106" s="118"/>
      <c r="F106" s="116">
        <f>VLOOKUP($A106,Data_Drop!$B:$AI,F$7,FALSE)</f>
        <v>134911</v>
      </c>
      <c r="G106" s="119">
        <f>VLOOKUP($A106,Data_Drop!$B:$AI,G$7,FALSE)</f>
        <v>0.46224910691434568</v>
      </c>
      <c r="H106" s="120"/>
      <c r="I106" s="116">
        <f>VLOOKUP($A106,Data_Drop!$B:$AI,I$7,FALSE)</f>
        <v>-92447</v>
      </c>
      <c r="J106" s="117">
        <f>VLOOKUP($A106,Data_Drop!$B:$AI,J$7,FALSE)</f>
        <v>-2.1100204230129101E-2</v>
      </c>
      <c r="K106" s="118"/>
      <c r="L106" s="116">
        <f>VLOOKUP($A106,Data_Drop!$B:$AI,L$7,FALSE)</f>
        <v>59258</v>
      </c>
      <c r="M106" s="119">
        <f>VLOOKUP($A106,Data_Drop!$B:$AI,M$7,FALSE)</f>
        <v>0.20209034424660183</v>
      </c>
    </row>
    <row r="107" spans="1:13" s="108" customFormat="1" ht="17" customHeight="1" x14ac:dyDescent="0.2">
      <c r="A107" s="108">
        <f>Data_Drop!B112</f>
        <v>1970</v>
      </c>
      <c r="B107" s="115" t="str">
        <f>VLOOKUP($A107,Data_Drop!$B:$AI,B$7,FALSE)</f>
        <v>East Union</v>
      </c>
      <c r="C107" s="116">
        <f>VLOOKUP($A107,Data_Drop!$B:$AI,C$7,FALSE)</f>
        <v>-57001</v>
      </c>
      <c r="D107" s="117">
        <f>VLOOKUP($A107,Data_Drop!$B:$AI,D$7,FALSE)</f>
        <v>-1.5644087338583981E-2</v>
      </c>
      <c r="E107" s="118"/>
      <c r="F107" s="116">
        <f>VLOOKUP($A107,Data_Drop!$B:$AI,F$7,FALSE)</f>
        <v>0</v>
      </c>
      <c r="G107" s="119">
        <f>VLOOKUP($A107,Data_Drop!$B:$AI,G$7,FALSE)</f>
        <v>0</v>
      </c>
      <c r="H107" s="120"/>
      <c r="I107" s="116">
        <f>VLOOKUP($A107,Data_Drop!$B:$AI,I$7,FALSE)</f>
        <v>37618</v>
      </c>
      <c r="J107" s="117">
        <f>VLOOKUP($A107,Data_Drop!$B:$AI,J$7,FALSE)</f>
        <v>1.0488449823956424E-2</v>
      </c>
      <c r="K107" s="118"/>
      <c r="L107" s="116">
        <f>VLOOKUP($A107,Data_Drop!$B:$AI,L$7,FALSE)</f>
        <v>0</v>
      </c>
      <c r="M107" s="119">
        <f>VLOOKUP($A107,Data_Drop!$B:$AI,M$7,FALSE)</f>
        <v>0</v>
      </c>
    </row>
    <row r="108" spans="1:13" s="108" customFormat="1" ht="17" customHeight="1" x14ac:dyDescent="0.2">
      <c r="A108" s="108">
        <f>Data_Drop!B113</f>
        <v>1972</v>
      </c>
      <c r="B108" s="115" t="str">
        <f>VLOOKUP($A108,Data_Drop!$B:$AI,B$7,FALSE)</f>
        <v>Eastern Allamakee</v>
      </c>
      <c r="C108" s="116">
        <f>VLOOKUP($A108,Data_Drop!$B:$AI,C$7,FALSE)</f>
        <v>-102455</v>
      </c>
      <c r="D108" s="117">
        <f>VLOOKUP($A108,Data_Drop!$B:$AI,D$7,FALSE)</f>
        <v>-4.0103398699922618E-2</v>
      </c>
      <c r="E108" s="118"/>
      <c r="F108" s="116">
        <f>VLOOKUP($A108,Data_Drop!$B:$AI,F$7,FALSE)</f>
        <v>0</v>
      </c>
      <c r="G108" s="119">
        <f>VLOOKUP($A108,Data_Drop!$B:$AI,G$7,FALSE)</f>
        <v>0</v>
      </c>
      <c r="H108" s="120"/>
      <c r="I108" s="116">
        <f>VLOOKUP($A108,Data_Drop!$B:$AI,I$7,FALSE)</f>
        <v>32824</v>
      </c>
      <c r="J108" s="117">
        <f>VLOOKUP($A108,Data_Drop!$B:$AI,J$7,FALSE)</f>
        <v>1.3384898194196833E-2</v>
      </c>
      <c r="K108" s="118"/>
      <c r="L108" s="116">
        <f>VLOOKUP($A108,Data_Drop!$B:$AI,L$7,FALSE)</f>
        <v>0</v>
      </c>
      <c r="M108" s="119">
        <f>VLOOKUP($A108,Data_Drop!$B:$AI,M$7,FALSE)</f>
        <v>0</v>
      </c>
    </row>
    <row r="109" spans="1:13" s="108" customFormat="1" ht="17" customHeight="1" x14ac:dyDescent="0.2">
      <c r="A109" s="108">
        <f>Data_Drop!B114</f>
        <v>1975</v>
      </c>
      <c r="B109" s="115" t="str">
        <f>VLOOKUP($A109,Data_Drop!$B:$AI,B$7,FALSE)</f>
        <v>River Valley</v>
      </c>
      <c r="C109" s="116">
        <f>VLOOKUP($A109,Data_Drop!$B:$AI,C$7,FALSE)</f>
        <v>29042</v>
      </c>
      <c r="D109" s="117">
        <f>VLOOKUP($A109,Data_Drop!$B:$AI,D$7,FALSE)</f>
        <v>9.9999001456152394E-3</v>
      </c>
      <c r="E109" s="118"/>
      <c r="F109" s="116">
        <f>VLOOKUP($A109,Data_Drop!$B:$AI,F$7,FALSE)</f>
        <v>40816</v>
      </c>
      <c r="G109" s="119">
        <f>VLOOKUP($A109,Data_Drop!$B:$AI,G$7,FALSE)</f>
        <v>0.14576232259090441</v>
      </c>
      <c r="H109" s="120"/>
      <c r="I109" s="116">
        <f>VLOOKUP($A109,Data_Drop!$B:$AI,I$7,FALSE)</f>
        <v>-11891</v>
      </c>
      <c r="J109" s="117">
        <f>VLOOKUP($A109,Data_Drop!$B:$AI,J$7,FALSE)</f>
        <v>-4.0538361440180604E-3</v>
      </c>
      <c r="K109" s="118"/>
      <c r="L109" s="116">
        <f>VLOOKUP($A109,Data_Drop!$B:$AI,L$7,FALSE)</f>
        <v>191800</v>
      </c>
      <c r="M109" s="119">
        <f>VLOOKUP($A109,Data_Drop!$B:$AI,M$7,FALSE)</f>
        <v>0.66516433625347293</v>
      </c>
    </row>
    <row r="110" spans="1:13" s="108" customFormat="1" ht="17" customHeight="1" x14ac:dyDescent="0.2">
      <c r="A110" s="108">
        <f>Data_Drop!B115</f>
        <v>1989</v>
      </c>
      <c r="B110" s="115" t="str">
        <f>VLOOKUP($A110,Data_Drop!$B:$AI,B$7,FALSE)</f>
        <v>Edgewood-Colesburg</v>
      </c>
      <c r="C110" s="116">
        <f>VLOOKUP($A110,Data_Drop!$B:$AI,C$7,FALSE)</f>
        <v>6219</v>
      </c>
      <c r="D110" s="117">
        <f>VLOOKUP($A110,Data_Drop!$B:$AI,D$7,FALSE)</f>
        <v>2.0111562741834347E-3</v>
      </c>
      <c r="E110" s="118"/>
      <c r="F110" s="116">
        <f>VLOOKUP($A110,Data_Drop!$B:$AI,F$7,FALSE)</f>
        <v>79006</v>
      </c>
      <c r="G110" s="119">
        <f>VLOOKUP($A110,Data_Drop!$B:$AI,G$7,FALSE)</f>
        <v>0.38849172314858166</v>
      </c>
      <c r="H110" s="120"/>
      <c r="I110" s="116">
        <f>VLOOKUP($A110,Data_Drop!$B:$AI,I$7,FALSE)</f>
        <v>14066</v>
      </c>
      <c r="J110" s="117">
        <f>VLOOKUP($A110,Data_Drop!$B:$AI,J$7,FALSE)</f>
        <v>4.5396598966586732E-3</v>
      </c>
      <c r="K110" s="118"/>
      <c r="L110" s="116">
        <f>VLOOKUP($A110,Data_Drop!$B:$AI,L$7,FALSE)</f>
        <v>0</v>
      </c>
      <c r="M110" s="119">
        <f>VLOOKUP($A110,Data_Drop!$B:$AI,M$7,FALSE)</f>
        <v>0</v>
      </c>
    </row>
    <row r="111" spans="1:13" s="108" customFormat="1" ht="17" customHeight="1" x14ac:dyDescent="0.2">
      <c r="A111" s="108">
        <f>Data_Drop!B116</f>
        <v>2007</v>
      </c>
      <c r="B111" s="115" t="str">
        <f>VLOOKUP($A111,Data_Drop!$B:$AI,B$7,FALSE)</f>
        <v>Eldora-New Providence</v>
      </c>
      <c r="C111" s="116">
        <f>VLOOKUP($A111,Data_Drop!$B:$AI,C$7,FALSE)</f>
        <v>-49130</v>
      </c>
      <c r="D111" s="117">
        <f>VLOOKUP($A111,Data_Drop!$B:$AI,D$7,FALSE)</f>
        <v>-1.1362811112750632E-2</v>
      </c>
      <c r="E111" s="118"/>
      <c r="F111" s="116">
        <f>VLOOKUP($A111,Data_Drop!$B:$AI,F$7,FALSE)</f>
        <v>50570</v>
      </c>
      <c r="G111" s="119">
        <f>VLOOKUP($A111,Data_Drop!$B:$AI,G$7,FALSE)</f>
        <v>0.20076584009526868</v>
      </c>
      <c r="H111" s="120"/>
      <c r="I111" s="116">
        <f>VLOOKUP($A111,Data_Drop!$B:$AI,I$7,FALSE)</f>
        <v>-8329</v>
      </c>
      <c r="J111" s="117">
        <f>VLOOKUP($A111,Data_Drop!$B:$AI,J$7,FALSE)</f>
        <v>-1.9484754682517105E-3</v>
      </c>
      <c r="K111" s="118"/>
      <c r="L111" s="116">
        <f>VLOOKUP($A111,Data_Drop!$B:$AI,L$7,FALSE)</f>
        <v>64371</v>
      </c>
      <c r="M111" s="119">
        <f>VLOOKUP($A111,Data_Drop!$B:$AI,M$7,FALSE)</f>
        <v>0.24589901479723711</v>
      </c>
    </row>
    <row r="112" spans="1:13" s="108" customFormat="1" ht="17" customHeight="1" x14ac:dyDescent="0.2">
      <c r="A112" s="108">
        <f>Data_Drop!B117</f>
        <v>2088</v>
      </c>
      <c r="B112" s="115" t="str">
        <f>VLOOKUP($A112,Data_Drop!$B:$AI,B$7,FALSE)</f>
        <v>Emmetsburg</v>
      </c>
      <c r="C112" s="116">
        <f>VLOOKUP($A112,Data_Drop!$B:$AI,C$7,FALSE)</f>
        <v>-54719</v>
      </c>
      <c r="D112" s="117">
        <f>VLOOKUP($A112,Data_Drop!$B:$AI,D$7,FALSE)</f>
        <v>-1.0545775031303524E-2</v>
      </c>
      <c r="E112" s="118"/>
      <c r="F112" s="116">
        <f>VLOOKUP($A112,Data_Drop!$B:$AI,F$7,FALSE)</f>
        <v>262338</v>
      </c>
      <c r="G112" s="119">
        <f>VLOOKUP($A112,Data_Drop!$B:$AI,G$7,FALSE)</f>
        <v>0.58810440046856816</v>
      </c>
      <c r="H112" s="120"/>
      <c r="I112" s="116">
        <f>VLOOKUP($A112,Data_Drop!$B:$AI,I$7,FALSE)</f>
        <v>-213621</v>
      </c>
      <c r="J112" s="117">
        <f>VLOOKUP($A112,Data_Drop!$B:$AI,J$7,FALSE)</f>
        <v>-4.1609125371007444E-2</v>
      </c>
      <c r="K112" s="118"/>
      <c r="L112" s="116">
        <f>VLOOKUP($A112,Data_Drop!$B:$AI,L$7,FALSE)</f>
        <v>107707</v>
      </c>
      <c r="M112" s="119">
        <f>VLOOKUP($A112,Data_Drop!$B:$AI,M$7,FALSE)</f>
        <v>0.24155318408057069</v>
      </c>
    </row>
    <row r="113" spans="1:13" s="108" customFormat="1" ht="17" customHeight="1" x14ac:dyDescent="0.2">
      <c r="A113" s="108">
        <f>Data_Drop!B118</f>
        <v>2097</v>
      </c>
      <c r="B113" s="115" t="str">
        <f>VLOOKUP($A113,Data_Drop!$B:$AI,B$7,FALSE)</f>
        <v>English Valleys</v>
      </c>
      <c r="C113" s="116">
        <f>VLOOKUP($A113,Data_Drop!$B:$AI,C$7,FALSE)</f>
        <v>-10952</v>
      </c>
      <c r="D113" s="117">
        <f>VLOOKUP($A113,Data_Drop!$B:$AI,D$7,FALSE)</f>
        <v>-3.0588974618580454E-3</v>
      </c>
      <c r="E113" s="118"/>
      <c r="F113" s="116">
        <f>VLOOKUP($A113,Data_Drop!$B:$AI,F$7,FALSE)</f>
        <v>12912</v>
      </c>
      <c r="G113" s="119">
        <f>VLOOKUP($A113,Data_Drop!$B:$AI,G$7,FALSE)</f>
        <v>5.1687759051266373E-2</v>
      </c>
      <c r="H113" s="120"/>
      <c r="I113" s="116">
        <f>VLOOKUP($A113,Data_Drop!$B:$AI,I$7,FALSE)</f>
        <v>34308</v>
      </c>
      <c r="J113" s="117">
        <f>VLOOKUP($A113,Data_Drop!$B:$AI,J$7,FALSE)</f>
        <v>9.6116375111607675E-3</v>
      </c>
      <c r="K113" s="118"/>
      <c r="L113" s="116">
        <f>VLOOKUP($A113,Data_Drop!$B:$AI,L$7,FALSE)</f>
        <v>0</v>
      </c>
      <c r="M113" s="119">
        <f>VLOOKUP($A113,Data_Drop!$B:$AI,M$7,FALSE)</f>
        <v>0</v>
      </c>
    </row>
    <row r="114" spans="1:13" s="108" customFormat="1" ht="17" customHeight="1" x14ac:dyDescent="0.2">
      <c r="A114" s="108">
        <f>Data_Drop!B119</f>
        <v>2113</v>
      </c>
      <c r="B114" s="115" t="str">
        <f>VLOOKUP($A114,Data_Drop!$B:$AI,B$7,FALSE)</f>
        <v>Essex</v>
      </c>
      <c r="C114" s="116">
        <f>VLOOKUP($A114,Data_Drop!$B:$AI,C$7,FALSE)</f>
        <v>-37726</v>
      </c>
      <c r="D114" s="117">
        <f>VLOOKUP($A114,Data_Drop!$B:$AI,D$7,FALSE)</f>
        <v>-2.6373408199902689E-2</v>
      </c>
      <c r="E114" s="118"/>
      <c r="F114" s="116">
        <f>VLOOKUP($A114,Data_Drop!$B:$AI,F$7,FALSE)</f>
        <v>90686</v>
      </c>
      <c r="G114" s="119">
        <f>VLOOKUP($A114,Data_Drop!$B:$AI,G$7,FALSE)</f>
        <v>0.79267200663940374</v>
      </c>
      <c r="H114" s="120"/>
      <c r="I114" s="116">
        <f>VLOOKUP($A114,Data_Drop!$B:$AI,I$7,FALSE)</f>
        <v>58429</v>
      </c>
      <c r="J114" s="117">
        <f>VLOOKUP($A114,Data_Drop!$B:$AI,J$7,FALSE)</f>
        <v>4.1952855183703945E-2</v>
      </c>
      <c r="K114" s="118"/>
      <c r="L114" s="116">
        <f>VLOOKUP($A114,Data_Drop!$B:$AI,L$7,FALSE)</f>
        <v>0</v>
      </c>
      <c r="M114" s="119">
        <f>VLOOKUP($A114,Data_Drop!$B:$AI,M$7,FALSE)</f>
        <v>0</v>
      </c>
    </row>
    <row r="115" spans="1:13" s="108" customFormat="1" ht="17" customHeight="1" x14ac:dyDescent="0.2">
      <c r="A115" s="108">
        <f>Data_Drop!B120</f>
        <v>2124</v>
      </c>
      <c r="B115" s="115" t="str">
        <f>VLOOKUP($A115,Data_Drop!$B:$AI,B$7,FALSE)</f>
        <v>Estherville-Lincoln Central</v>
      </c>
      <c r="C115" s="116">
        <f>VLOOKUP($A115,Data_Drop!$B:$AI,C$7,FALSE)</f>
        <v>-36076</v>
      </c>
      <c r="D115" s="117">
        <f>VLOOKUP($A115,Data_Drop!$B:$AI,D$7,FALSE)</f>
        <v>-3.8920954407051516E-3</v>
      </c>
      <c r="E115" s="118"/>
      <c r="F115" s="116">
        <f>VLOOKUP($A115,Data_Drop!$B:$AI,F$7,FALSE)</f>
        <v>65139</v>
      </c>
      <c r="G115" s="119">
        <f>VLOOKUP($A115,Data_Drop!$B:$AI,G$7,FALSE)</f>
        <v>0.14475192698794492</v>
      </c>
      <c r="H115" s="120"/>
      <c r="I115" s="116">
        <f>VLOOKUP($A115,Data_Drop!$B:$AI,I$7,FALSE)</f>
        <v>147825</v>
      </c>
      <c r="J115" s="117">
        <f>VLOOKUP($A115,Data_Drop!$B:$AI,J$7,FALSE)</f>
        <v>1.6010563018366685E-2</v>
      </c>
      <c r="K115" s="118"/>
      <c r="L115" s="116">
        <f>VLOOKUP($A115,Data_Drop!$B:$AI,L$7,FALSE)</f>
        <v>0</v>
      </c>
      <c r="M115" s="119">
        <f>VLOOKUP($A115,Data_Drop!$B:$AI,M$7,FALSE)</f>
        <v>0</v>
      </c>
    </row>
    <row r="116" spans="1:13" s="108" customFormat="1" ht="17" customHeight="1" x14ac:dyDescent="0.2">
      <c r="A116" s="108">
        <f>Data_Drop!B121</f>
        <v>2151</v>
      </c>
      <c r="B116" s="115" t="str">
        <f>VLOOKUP($A116,Data_Drop!$B:$AI,B$7,FALSE)</f>
        <v>Exira-Elk Horn-Kimballton</v>
      </c>
      <c r="C116" s="116">
        <f>VLOOKUP($A116,Data_Drop!$B:$AI,C$7,FALSE)</f>
        <v>91554</v>
      </c>
      <c r="D116" s="117">
        <f>VLOOKUP($A116,Data_Drop!$B:$AI,D$7,FALSE)</f>
        <v>2.7659835444009333E-2</v>
      </c>
      <c r="E116" s="118"/>
      <c r="F116" s="116">
        <f>VLOOKUP($A116,Data_Drop!$B:$AI,F$7,FALSE)</f>
        <v>0</v>
      </c>
      <c r="G116" s="119">
        <f>VLOOKUP($A116,Data_Drop!$B:$AI,G$7,FALSE)</f>
        <v>0</v>
      </c>
      <c r="H116" s="120"/>
      <c r="I116" s="116">
        <f>VLOOKUP($A116,Data_Drop!$B:$AI,I$7,FALSE)</f>
        <v>34016</v>
      </c>
      <c r="J116" s="117">
        <f>VLOOKUP($A116,Data_Drop!$B:$AI,J$7,FALSE)</f>
        <v>1.0000141112057085E-2</v>
      </c>
      <c r="K116" s="118"/>
      <c r="L116" s="116">
        <f>VLOOKUP($A116,Data_Drop!$B:$AI,L$7,FALSE)</f>
        <v>152214</v>
      </c>
      <c r="M116" s="119">
        <f>VLOOKUP($A116,Data_Drop!$B:$AI,M$7,FALSE)</f>
        <v>0.5090020793430825</v>
      </c>
    </row>
    <row r="117" spans="1:13" s="108" customFormat="1" ht="17" customHeight="1" x14ac:dyDescent="0.2">
      <c r="A117" s="108">
        <f>Data_Drop!B122</f>
        <v>2169</v>
      </c>
      <c r="B117" s="115" t="str">
        <f>VLOOKUP($A117,Data_Drop!$B:$AI,B$7,FALSE)</f>
        <v>Fairfield</v>
      </c>
      <c r="C117" s="116">
        <f>VLOOKUP($A117,Data_Drop!$B:$AI,C$7,FALSE)</f>
        <v>-33391</v>
      </c>
      <c r="D117" s="117">
        <f>VLOOKUP($A117,Data_Drop!$B:$AI,D$7,FALSE)</f>
        <v>-2.7610218236569402E-3</v>
      </c>
      <c r="E117" s="118"/>
      <c r="F117" s="116">
        <f>VLOOKUP($A117,Data_Drop!$B:$AI,F$7,FALSE)</f>
        <v>240476</v>
      </c>
      <c r="G117" s="119">
        <f>VLOOKUP($A117,Data_Drop!$B:$AI,G$7,FALSE)</f>
        <v>0.24731539089702348</v>
      </c>
      <c r="H117" s="120"/>
      <c r="I117" s="116">
        <f>VLOOKUP($A117,Data_Drop!$B:$AI,I$7,FALSE)</f>
        <v>31312</v>
      </c>
      <c r="J117" s="117">
        <f>VLOOKUP($A117,Data_Drop!$B:$AI,J$7,FALSE)</f>
        <v>2.596282685699882E-3</v>
      </c>
      <c r="K117" s="118"/>
      <c r="L117" s="116">
        <f>VLOOKUP($A117,Data_Drop!$B:$AI,L$7,FALSE)</f>
        <v>0</v>
      </c>
      <c r="M117" s="119">
        <f>VLOOKUP($A117,Data_Drop!$B:$AI,M$7,FALSE)</f>
        <v>0</v>
      </c>
    </row>
    <row r="118" spans="1:13" s="108" customFormat="1" ht="17" customHeight="1" x14ac:dyDescent="0.2">
      <c r="A118" s="108">
        <f>Data_Drop!B123</f>
        <v>2295</v>
      </c>
      <c r="B118" s="115" t="str">
        <f>VLOOKUP($A118,Data_Drop!$B:$AI,B$7,FALSE)</f>
        <v>Forest City</v>
      </c>
      <c r="C118" s="116">
        <f>VLOOKUP($A118,Data_Drop!$B:$AI,C$7,FALSE)</f>
        <v>82619</v>
      </c>
      <c r="D118" s="117">
        <f>VLOOKUP($A118,Data_Drop!$B:$AI,D$7,FALSE)</f>
        <v>9.9999903170066764E-3</v>
      </c>
      <c r="E118" s="118"/>
      <c r="F118" s="116">
        <f>VLOOKUP($A118,Data_Drop!$B:$AI,F$7,FALSE)</f>
        <v>206353</v>
      </c>
      <c r="G118" s="119">
        <f>VLOOKUP($A118,Data_Drop!$B:$AI,G$7,FALSE)</f>
        <v>0.40260555660365016</v>
      </c>
      <c r="H118" s="120"/>
      <c r="I118" s="116">
        <f>VLOOKUP($A118,Data_Drop!$B:$AI,I$7,FALSE)</f>
        <v>253243</v>
      </c>
      <c r="J118" s="117">
        <f>VLOOKUP($A118,Data_Drop!$B:$AI,J$7,FALSE)</f>
        <v>3.0348394822139111E-2</v>
      </c>
      <c r="K118" s="118"/>
      <c r="L118" s="116">
        <f>VLOOKUP($A118,Data_Drop!$B:$AI,L$7,FALSE)</f>
        <v>0</v>
      </c>
      <c r="M118" s="119">
        <f>VLOOKUP($A118,Data_Drop!$B:$AI,M$7,FALSE)</f>
        <v>0</v>
      </c>
    </row>
    <row r="119" spans="1:13" s="108" customFormat="1" ht="17" customHeight="1" x14ac:dyDescent="0.2">
      <c r="A119" s="108">
        <f>Data_Drop!B124</f>
        <v>2313</v>
      </c>
      <c r="B119" s="115" t="str">
        <f>VLOOKUP($A119,Data_Drop!$B:$AI,B$7,FALSE)</f>
        <v>Fort Dodge</v>
      </c>
      <c r="C119" s="116">
        <f>VLOOKUP($A119,Data_Drop!$B:$AI,C$7,FALSE)</f>
        <v>275616</v>
      </c>
      <c r="D119" s="117">
        <f>VLOOKUP($A119,Data_Drop!$B:$AI,D$7,FALSE)</f>
        <v>9.9999974602351747E-3</v>
      </c>
      <c r="E119" s="118"/>
      <c r="F119" s="116">
        <f>VLOOKUP($A119,Data_Drop!$B:$AI,F$7,FALSE)</f>
        <v>495098</v>
      </c>
      <c r="G119" s="119">
        <f>VLOOKUP($A119,Data_Drop!$B:$AI,G$7,FALSE)</f>
        <v>0.42126801980276729</v>
      </c>
      <c r="H119" s="120"/>
      <c r="I119" s="116">
        <f>VLOOKUP($A119,Data_Drop!$B:$AI,I$7,FALSE)</f>
        <v>-221677</v>
      </c>
      <c r="J119" s="117">
        <f>VLOOKUP($A119,Data_Drop!$B:$AI,J$7,FALSE)</f>
        <v>-7.9633302502911292E-3</v>
      </c>
      <c r="K119" s="118"/>
      <c r="L119" s="116">
        <f>VLOOKUP($A119,Data_Drop!$B:$AI,L$7,FALSE)</f>
        <v>472114</v>
      </c>
      <c r="M119" s="119">
        <f>VLOOKUP($A119,Data_Drop!$B:$AI,M$7,FALSE)</f>
        <v>0.37319542163868752</v>
      </c>
    </row>
    <row r="120" spans="1:13" s="108" customFormat="1" ht="17" customHeight="1" x14ac:dyDescent="0.2">
      <c r="A120" s="108">
        <f>Data_Drop!B125</f>
        <v>2322</v>
      </c>
      <c r="B120" s="115" t="str">
        <f>VLOOKUP($A120,Data_Drop!$B:$AI,B$7,FALSE)</f>
        <v>Fort Madison</v>
      </c>
      <c r="C120" s="116">
        <f>VLOOKUP($A120,Data_Drop!$B:$AI,C$7,FALSE)</f>
        <v>409005</v>
      </c>
      <c r="D120" s="117">
        <f>VLOOKUP($A120,Data_Drop!$B:$AI,D$7,FALSE)</f>
        <v>2.5231601991581878E-2</v>
      </c>
      <c r="E120" s="118"/>
      <c r="F120" s="116">
        <f>VLOOKUP($A120,Data_Drop!$B:$AI,F$7,FALSE)</f>
        <v>0</v>
      </c>
      <c r="G120" s="119">
        <f>VLOOKUP($A120,Data_Drop!$B:$AI,G$7,FALSE)</f>
        <v>0</v>
      </c>
      <c r="H120" s="120"/>
      <c r="I120" s="116">
        <f>VLOOKUP($A120,Data_Drop!$B:$AI,I$7,FALSE)</f>
        <v>166190</v>
      </c>
      <c r="J120" s="117">
        <f>VLOOKUP($A120,Data_Drop!$B:$AI,J$7,FALSE)</f>
        <v>9.9999795415305123E-3</v>
      </c>
      <c r="K120" s="118"/>
      <c r="L120" s="116">
        <f>VLOOKUP($A120,Data_Drop!$B:$AI,L$7,FALSE)</f>
        <v>174711</v>
      </c>
      <c r="M120" s="119">
        <f>VLOOKUP($A120,Data_Drop!$B:$AI,M$7,FALSE)</f>
        <v>0.19839078570497773</v>
      </c>
    </row>
    <row r="121" spans="1:13" s="108" customFormat="1" ht="17" customHeight="1" x14ac:dyDescent="0.2">
      <c r="A121" s="108">
        <f>Data_Drop!B126</f>
        <v>2369</v>
      </c>
      <c r="B121" s="115" t="str">
        <f>VLOOKUP($A121,Data_Drop!$B:$AI,B$7,FALSE)</f>
        <v>Fremont-Mills</v>
      </c>
      <c r="C121" s="116">
        <f>VLOOKUP($A121,Data_Drop!$B:$AI,C$7,FALSE)</f>
        <v>34834</v>
      </c>
      <c r="D121" s="117">
        <f>VLOOKUP($A121,Data_Drop!$B:$AI,D$7,FALSE)</f>
        <v>1.0000134927467874E-2</v>
      </c>
      <c r="E121" s="118"/>
      <c r="F121" s="116">
        <f>VLOOKUP($A121,Data_Drop!$B:$AI,F$7,FALSE)</f>
        <v>3467</v>
      </c>
      <c r="G121" s="119">
        <f>VLOOKUP($A121,Data_Drop!$B:$AI,G$7,FALSE)</f>
        <v>1.4276818408341054E-2</v>
      </c>
      <c r="H121" s="120"/>
      <c r="I121" s="116">
        <f>VLOOKUP($A121,Data_Drop!$B:$AI,I$7,FALSE)</f>
        <v>42489</v>
      </c>
      <c r="J121" s="117">
        <f>VLOOKUP($A121,Data_Drop!$B:$AI,J$7,FALSE)</f>
        <v>1.2076958956417042E-2</v>
      </c>
      <c r="K121" s="118"/>
      <c r="L121" s="116">
        <f>VLOOKUP($A121,Data_Drop!$B:$AI,L$7,FALSE)</f>
        <v>0</v>
      </c>
      <c r="M121" s="119">
        <f>VLOOKUP($A121,Data_Drop!$B:$AI,M$7,FALSE)</f>
        <v>0</v>
      </c>
    </row>
    <row r="122" spans="1:13" s="108" customFormat="1" ht="17" customHeight="1" x14ac:dyDescent="0.2">
      <c r="A122" s="108">
        <f>Data_Drop!B127</f>
        <v>2376</v>
      </c>
      <c r="B122" s="115" t="str">
        <f>VLOOKUP($A122,Data_Drop!$B:$AI,B$7,FALSE)</f>
        <v>Galva-Holstein</v>
      </c>
      <c r="C122" s="116">
        <f>VLOOKUP($A122,Data_Drop!$B:$AI,C$7,FALSE)</f>
        <v>173247</v>
      </c>
      <c r="D122" s="117">
        <f>VLOOKUP($A122,Data_Drop!$B:$AI,D$7,FALSE)</f>
        <v>4.8334852920005757E-2</v>
      </c>
      <c r="E122" s="118"/>
      <c r="F122" s="116">
        <f>VLOOKUP($A122,Data_Drop!$B:$AI,F$7,FALSE)</f>
        <v>0</v>
      </c>
      <c r="G122" s="119">
        <f>VLOOKUP($A122,Data_Drop!$B:$AI,G$7,FALSE)</f>
        <v>0</v>
      </c>
      <c r="H122" s="120"/>
      <c r="I122" s="116">
        <f>VLOOKUP($A122,Data_Drop!$B:$AI,I$7,FALSE)</f>
        <v>37576</v>
      </c>
      <c r="J122" s="117">
        <f>VLOOKUP($A122,Data_Drop!$B:$AI,J$7,FALSE)</f>
        <v>1.0000119758726087E-2</v>
      </c>
      <c r="K122" s="118"/>
      <c r="L122" s="116">
        <f>VLOOKUP($A122,Data_Drop!$B:$AI,L$7,FALSE)</f>
        <v>106531</v>
      </c>
      <c r="M122" s="119">
        <f>VLOOKUP($A122,Data_Drop!$B:$AI,M$7,FALSE)</f>
        <v>0.32009543844514632</v>
      </c>
    </row>
    <row r="123" spans="1:13" s="108" customFormat="1" ht="17" customHeight="1" x14ac:dyDescent="0.2">
      <c r="A123" s="108">
        <f>Data_Drop!B128</f>
        <v>2403</v>
      </c>
      <c r="B123" s="115" t="str">
        <f>VLOOKUP($A123,Data_Drop!$B:$AI,B$7,FALSE)</f>
        <v>Garner-Hayfield-Ventura</v>
      </c>
      <c r="C123" s="116">
        <f>VLOOKUP($A123,Data_Drop!$B:$AI,C$7,FALSE)</f>
        <v>66138</v>
      </c>
      <c r="D123" s="117">
        <f>VLOOKUP($A123,Data_Drop!$B:$AI,D$7,FALSE)</f>
        <v>1.0000071064038829E-2</v>
      </c>
      <c r="E123" s="118"/>
      <c r="F123" s="116">
        <f>VLOOKUP($A123,Data_Drop!$B:$AI,F$7,FALSE)</f>
        <v>95383</v>
      </c>
      <c r="G123" s="119">
        <f>VLOOKUP($A123,Data_Drop!$B:$AI,G$7,FALSE)</f>
        <v>0.13646834811940028</v>
      </c>
      <c r="H123" s="120"/>
      <c r="I123" s="116">
        <f>VLOOKUP($A123,Data_Drop!$B:$AI,I$7,FALSE)</f>
        <v>45468</v>
      </c>
      <c r="J123" s="117">
        <f>VLOOKUP($A123,Data_Drop!$B:$AI,J$7,FALSE)</f>
        <v>6.8066978937231159E-3</v>
      </c>
      <c r="K123" s="118"/>
      <c r="L123" s="116">
        <f>VLOOKUP($A123,Data_Drop!$B:$AI,L$7,FALSE)</f>
        <v>0</v>
      </c>
      <c r="M123" s="119">
        <f>VLOOKUP($A123,Data_Drop!$B:$AI,M$7,FALSE)</f>
        <v>0</v>
      </c>
    </row>
    <row r="124" spans="1:13" s="108" customFormat="1" ht="17" customHeight="1" x14ac:dyDescent="0.2">
      <c r="A124" s="108">
        <f>Data_Drop!B129</f>
        <v>2457</v>
      </c>
      <c r="B124" s="115" t="str">
        <f>VLOOKUP($A124,Data_Drop!$B:$AI,B$7,FALSE)</f>
        <v>George-Little Rock</v>
      </c>
      <c r="C124" s="116">
        <f>VLOOKUP($A124,Data_Drop!$B:$AI,C$7,FALSE)</f>
        <v>35530</v>
      </c>
      <c r="D124" s="117">
        <f>VLOOKUP($A124,Data_Drop!$B:$AI,D$7,FALSE)</f>
        <v>9.9999887419209219E-3</v>
      </c>
      <c r="E124" s="118"/>
      <c r="F124" s="116">
        <f>VLOOKUP($A124,Data_Drop!$B:$AI,F$7,FALSE)</f>
        <v>287892</v>
      </c>
      <c r="G124" s="119">
        <f>VLOOKUP($A124,Data_Drop!$B:$AI,G$7,FALSE)</f>
        <v>0.93724895378916517</v>
      </c>
      <c r="H124" s="120"/>
      <c r="I124" s="116">
        <f>VLOOKUP($A124,Data_Drop!$B:$AI,I$7,FALSE)</f>
        <v>-254886</v>
      </c>
      <c r="J124" s="117">
        <f>VLOOKUP($A124,Data_Drop!$B:$AI,J$7,FALSE)</f>
        <v>-7.1027890497902479E-2</v>
      </c>
      <c r="K124" s="118"/>
      <c r="L124" s="116">
        <f>VLOOKUP($A124,Data_Drop!$B:$AI,L$7,FALSE)</f>
        <v>32078</v>
      </c>
      <c r="M124" s="119">
        <f>VLOOKUP($A124,Data_Drop!$B:$AI,M$7,FALSE)</f>
        <v>0.10620171816223922</v>
      </c>
    </row>
    <row r="125" spans="1:13" s="108" customFormat="1" ht="17" customHeight="1" x14ac:dyDescent="0.2">
      <c r="A125" s="108">
        <f>Data_Drop!B130</f>
        <v>2466</v>
      </c>
      <c r="B125" s="115" t="str">
        <f>VLOOKUP($A125,Data_Drop!$B:$AI,B$7,FALSE)</f>
        <v>Gilbert</v>
      </c>
      <c r="C125" s="116">
        <f>VLOOKUP($A125,Data_Drop!$B:$AI,C$7,FALSE)</f>
        <v>125811</v>
      </c>
      <c r="D125" s="117">
        <f>VLOOKUP($A125,Data_Drop!$B:$AI,D$7,FALSE)</f>
        <v>1.000001748657786E-2</v>
      </c>
      <c r="E125" s="118"/>
      <c r="F125" s="116">
        <f>VLOOKUP($A125,Data_Drop!$B:$AI,F$7,FALSE)</f>
        <v>1975</v>
      </c>
      <c r="G125" s="119">
        <f>VLOOKUP($A125,Data_Drop!$B:$AI,G$7,FALSE)</f>
        <v>2.5936112127861424E-3</v>
      </c>
      <c r="H125" s="120"/>
      <c r="I125" s="116">
        <f>VLOOKUP($A125,Data_Drop!$B:$AI,I$7,FALSE)</f>
        <v>272875</v>
      </c>
      <c r="J125" s="117">
        <f>VLOOKUP($A125,Data_Drop!$B:$AI,J$7,FALSE)</f>
        <v>2.1474571785430722E-2</v>
      </c>
      <c r="K125" s="118"/>
      <c r="L125" s="116">
        <f>VLOOKUP($A125,Data_Drop!$B:$AI,L$7,FALSE)</f>
        <v>0</v>
      </c>
      <c r="M125" s="119">
        <f>VLOOKUP($A125,Data_Drop!$B:$AI,M$7,FALSE)</f>
        <v>0</v>
      </c>
    </row>
    <row r="126" spans="1:13" s="108" customFormat="1" ht="17" customHeight="1" x14ac:dyDescent="0.2">
      <c r="A126" s="108">
        <f>Data_Drop!B131</f>
        <v>2493</v>
      </c>
      <c r="B126" s="115" t="str">
        <f>VLOOKUP($A126,Data_Drop!$B:$AI,B$7,FALSE)</f>
        <v>Gilmore City-Bradgate</v>
      </c>
      <c r="C126" s="116">
        <f>VLOOKUP($A126,Data_Drop!$B:$AI,C$7,FALSE)</f>
        <v>-81991</v>
      </c>
      <c r="D126" s="117">
        <f>VLOOKUP($A126,Data_Drop!$B:$AI,D$7,FALSE)</f>
        <v>-6.0067854822036776E-2</v>
      </c>
      <c r="E126" s="118"/>
      <c r="F126" s="116">
        <f>VLOOKUP($A126,Data_Drop!$B:$AI,F$7,FALSE)</f>
        <v>0</v>
      </c>
      <c r="G126" s="119">
        <f>VLOOKUP($A126,Data_Drop!$B:$AI,G$7,FALSE)</f>
        <v>0</v>
      </c>
      <c r="H126" s="120"/>
      <c r="I126" s="116">
        <f>VLOOKUP($A126,Data_Drop!$B:$AI,I$7,FALSE)</f>
        <v>74118</v>
      </c>
      <c r="J126" s="117">
        <f>VLOOKUP($A126,Data_Drop!$B:$AI,J$7,FALSE)</f>
        <v>5.7770101217320277E-2</v>
      </c>
      <c r="K126" s="118"/>
      <c r="L126" s="116">
        <f>VLOOKUP($A126,Data_Drop!$B:$AI,L$7,FALSE)</f>
        <v>0</v>
      </c>
      <c r="M126" s="119">
        <f>VLOOKUP($A126,Data_Drop!$B:$AI,M$7,FALSE)</f>
        <v>0</v>
      </c>
    </row>
    <row r="127" spans="1:13" s="108" customFormat="1" ht="17" customHeight="1" x14ac:dyDescent="0.2">
      <c r="A127" s="108">
        <f>Data_Drop!B132</f>
        <v>2502</v>
      </c>
      <c r="B127" s="115" t="str">
        <f>VLOOKUP($A127,Data_Drop!$B:$AI,B$7,FALSE)</f>
        <v>Gladbrook-Reinbeck</v>
      </c>
      <c r="C127" s="116">
        <f>VLOOKUP($A127,Data_Drop!$B:$AI,C$7,FALSE)</f>
        <v>106103</v>
      </c>
      <c r="D127" s="117">
        <f>VLOOKUP($A127,Data_Drop!$B:$AI,D$7,FALSE)</f>
        <v>2.1888456197816538E-2</v>
      </c>
      <c r="E127" s="118"/>
      <c r="F127" s="116">
        <f>VLOOKUP($A127,Data_Drop!$B:$AI,F$7,FALSE)</f>
        <v>0</v>
      </c>
      <c r="G127" s="119">
        <f>VLOOKUP($A127,Data_Drop!$B:$AI,G$7,FALSE)</f>
        <v>0</v>
      </c>
      <c r="H127" s="120"/>
      <c r="I127" s="116">
        <f>VLOOKUP($A127,Data_Drop!$B:$AI,I$7,FALSE)</f>
        <v>446499</v>
      </c>
      <c r="J127" s="117">
        <f>VLOOKUP($A127,Data_Drop!$B:$AI,J$7,FALSE)</f>
        <v>9.0137283528722065E-2</v>
      </c>
      <c r="K127" s="118"/>
      <c r="L127" s="116">
        <f>VLOOKUP($A127,Data_Drop!$B:$AI,L$7,FALSE)</f>
        <v>0</v>
      </c>
      <c r="M127" s="119">
        <f>VLOOKUP($A127,Data_Drop!$B:$AI,M$7,FALSE)</f>
        <v>0</v>
      </c>
    </row>
    <row r="128" spans="1:13" s="108" customFormat="1" ht="17" customHeight="1" x14ac:dyDescent="0.2">
      <c r="A128" s="108">
        <f>Data_Drop!B133</f>
        <v>2511</v>
      </c>
      <c r="B128" s="115" t="str">
        <f>VLOOKUP($A128,Data_Drop!$B:$AI,B$7,FALSE)</f>
        <v>Glenwood</v>
      </c>
      <c r="C128" s="116">
        <f>VLOOKUP($A128,Data_Drop!$B:$AI,C$7,FALSE)</f>
        <v>150924</v>
      </c>
      <c r="D128" s="117">
        <f>VLOOKUP($A128,Data_Drop!$B:$AI,D$7,FALSE)</f>
        <v>9.9999728340829687E-3</v>
      </c>
      <c r="E128" s="118"/>
      <c r="F128" s="116">
        <f>VLOOKUP($A128,Data_Drop!$B:$AI,F$7,FALSE)</f>
        <v>352934</v>
      </c>
      <c r="G128" s="119">
        <f>VLOOKUP($A128,Data_Drop!$B:$AI,G$7,FALSE)</f>
        <v>0.42858554261912263</v>
      </c>
      <c r="H128" s="120"/>
      <c r="I128" s="116">
        <f>VLOOKUP($A128,Data_Drop!$B:$AI,I$7,FALSE)</f>
        <v>286723</v>
      </c>
      <c r="J128" s="117">
        <f>VLOOKUP($A128,Data_Drop!$B:$AI,J$7,FALSE)</f>
        <v>1.8809691954499549E-2</v>
      </c>
      <c r="K128" s="118"/>
      <c r="L128" s="116">
        <f>VLOOKUP($A128,Data_Drop!$B:$AI,L$7,FALSE)</f>
        <v>0</v>
      </c>
      <c r="M128" s="119">
        <f>VLOOKUP($A128,Data_Drop!$B:$AI,M$7,FALSE)</f>
        <v>0</v>
      </c>
    </row>
    <row r="129" spans="1:13" s="108" customFormat="1" ht="17" customHeight="1" x14ac:dyDescent="0.2">
      <c r="A129" s="108">
        <f>Data_Drop!B134</f>
        <v>2520</v>
      </c>
      <c r="B129" s="115" t="str">
        <f>VLOOKUP($A129,Data_Drop!$B:$AI,B$7,FALSE)</f>
        <v>Glidden-Ralston</v>
      </c>
      <c r="C129" s="116">
        <f>VLOOKUP($A129,Data_Drop!$B:$AI,C$7,FALSE)</f>
        <v>97710</v>
      </c>
      <c r="D129" s="117">
        <f>VLOOKUP($A129,Data_Drop!$B:$AI,D$7,FALSE)</f>
        <v>4.0629041177913702E-2</v>
      </c>
      <c r="E129" s="118"/>
      <c r="F129" s="116">
        <f>VLOOKUP($A129,Data_Drop!$B:$AI,F$7,FALSE)</f>
        <v>0</v>
      </c>
      <c r="G129" s="119">
        <f>VLOOKUP($A129,Data_Drop!$B:$AI,G$7,FALSE)</f>
        <v>0</v>
      </c>
      <c r="H129" s="120"/>
      <c r="I129" s="116">
        <f>VLOOKUP($A129,Data_Drop!$B:$AI,I$7,FALSE)</f>
        <v>25026</v>
      </c>
      <c r="J129" s="117">
        <f>VLOOKUP($A129,Data_Drop!$B:$AI,J$7,FALSE)</f>
        <v>9.9998401687817658E-3</v>
      </c>
      <c r="K129" s="118"/>
      <c r="L129" s="116">
        <f>VLOOKUP($A129,Data_Drop!$B:$AI,L$7,FALSE)</f>
        <v>64526</v>
      </c>
      <c r="M129" s="119">
        <f>VLOOKUP($A129,Data_Drop!$B:$AI,M$7,FALSE)</f>
        <v>0.2726878801153087</v>
      </c>
    </row>
    <row r="130" spans="1:13" s="108" customFormat="1" ht="17" customHeight="1" x14ac:dyDescent="0.2">
      <c r="A130" s="108">
        <f>Data_Drop!B135</f>
        <v>2556</v>
      </c>
      <c r="B130" s="115" t="str">
        <f>VLOOKUP($A130,Data_Drop!$B:$AI,B$7,FALSE)</f>
        <v>Graettinger-Terril</v>
      </c>
      <c r="C130" s="116">
        <f>VLOOKUP($A130,Data_Drop!$B:$AI,C$7,FALSE)</f>
        <v>66438</v>
      </c>
      <c r="D130" s="117">
        <f>VLOOKUP($A130,Data_Drop!$B:$AI,D$7,FALSE)</f>
        <v>2.2602218241124346E-2</v>
      </c>
      <c r="E130" s="118"/>
      <c r="F130" s="116">
        <f>VLOOKUP($A130,Data_Drop!$B:$AI,F$7,FALSE)</f>
        <v>0</v>
      </c>
      <c r="G130" s="119">
        <f>VLOOKUP($A130,Data_Drop!$B:$AI,G$7,FALSE)</f>
        <v>0</v>
      </c>
      <c r="H130" s="120"/>
      <c r="I130" s="116">
        <f>VLOOKUP($A130,Data_Drop!$B:$AI,I$7,FALSE)</f>
        <v>61838</v>
      </c>
      <c r="J130" s="117">
        <f>VLOOKUP($A130,Data_Drop!$B:$AI,J$7,FALSE)</f>
        <v>2.0572317494620553E-2</v>
      </c>
      <c r="K130" s="118"/>
      <c r="L130" s="116">
        <f>VLOOKUP($A130,Data_Drop!$B:$AI,L$7,FALSE)</f>
        <v>0</v>
      </c>
      <c r="M130" s="119">
        <f>VLOOKUP($A130,Data_Drop!$B:$AI,M$7,FALSE)</f>
        <v>0</v>
      </c>
    </row>
    <row r="131" spans="1:13" s="108" customFormat="1" ht="17" customHeight="1" x14ac:dyDescent="0.2">
      <c r="A131" s="108">
        <f>Data_Drop!B136</f>
        <v>2673</v>
      </c>
      <c r="B131" s="115" t="str">
        <f>VLOOKUP($A131,Data_Drop!$B:$AI,B$7,FALSE)</f>
        <v>Nodaway Valley</v>
      </c>
      <c r="C131" s="116">
        <f>VLOOKUP($A131,Data_Drop!$B:$AI,C$7,FALSE)</f>
        <v>52001</v>
      </c>
      <c r="D131" s="117">
        <f>VLOOKUP($A131,Data_Drop!$B:$AI,D$7,FALSE)</f>
        <v>9.9999230789940274E-3</v>
      </c>
      <c r="E131" s="118"/>
      <c r="F131" s="116">
        <f>VLOOKUP($A131,Data_Drop!$B:$AI,F$7,FALSE)</f>
        <v>178962</v>
      </c>
      <c r="G131" s="119">
        <f>VLOOKUP($A131,Data_Drop!$B:$AI,G$7,FALSE)</f>
        <v>0.54676152241661435</v>
      </c>
      <c r="H131" s="120"/>
      <c r="I131" s="116">
        <f>VLOOKUP($A131,Data_Drop!$B:$AI,I$7,FALSE)</f>
        <v>98651</v>
      </c>
      <c r="J131" s="117">
        <f>VLOOKUP($A131,Data_Drop!$B:$AI,J$7,FALSE)</f>
        <v>1.8783006777616976E-2</v>
      </c>
      <c r="K131" s="118"/>
      <c r="L131" s="116">
        <f>VLOOKUP($A131,Data_Drop!$B:$AI,L$7,FALSE)</f>
        <v>0</v>
      </c>
      <c r="M131" s="119">
        <f>VLOOKUP($A131,Data_Drop!$B:$AI,M$7,FALSE)</f>
        <v>0</v>
      </c>
    </row>
    <row r="132" spans="1:13" s="108" customFormat="1" ht="17" customHeight="1" x14ac:dyDescent="0.2">
      <c r="A132" s="108">
        <f>Data_Drop!B137</f>
        <v>2682</v>
      </c>
      <c r="B132" s="115" t="str">
        <f>VLOOKUP($A132,Data_Drop!$B:$AI,B$7,FALSE)</f>
        <v>GMG</v>
      </c>
      <c r="C132" s="116">
        <f>VLOOKUP($A132,Data_Drop!$B:$AI,C$7,FALSE)</f>
        <v>28869</v>
      </c>
      <c r="D132" s="117">
        <f>VLOOKUP($A132,Data_Drop!$B:$AI,D$7,FALSE)</f>
        <v>1.4710026144703367E-2</v>
      </c>
      <c r="E132" s="118"/>
      <c r="F132" s="116">
        <f>VLOOKUP($A132,Data_Drop!$B:$AI,F$7,FALSE)</f>
        <v>0</v>
      </c>
      <c r="G132" s="119">
        <f>VLOOKUP($A132,Data_Drop!$B:$AI,G$7,FALSE)</f>
        <v>0</v>
      </c>
      <c r="H132" s="120"/>
      <c r="I132" s="116">
        <f>VLOOKUP($A132,Data_Drop!$B:$AI,I$7,FALSE)</f>
        <v>19914</v>
      </c>
      <c r="J132" s="117">
        <f>VLOOKUP($A132,Data_Drop!$B:$AI,J$7,FALSE)</f>
        <v>9.9999598274185895E-3</v>
      </c>
      <c r="K132" s="118"/>
      <c r="L132" s="116">
        <f>VLOOKUP($A132,Data_Drop!$B:$AI,L$7,FALSE)</f>
        <v>136467</v>
      </c>
      <c r="M132" s="119">
        <f>VLOOKUP($A132,Data_Drop!$B:$AI,M$7,FALSE)</f>
        <v>0.62118129202431382</v>
      </c>
    </row>
    <row r="133" spans="1:13" s="108" customFormat="1" ht="17" customHeight="1" x14ac:dyDescent="0.2">
      <c r="A133" s="108">
        <f>Data_Drop!B138</f>
        <v>2709</v>
      </c>
      <c r="B133" s="115" t="str">
        <f>VLOOKUP($A133,Data_Drop!$B:$AI,B$7,FALSE)</f>
        <v>Grinnell-Newburg</v>
      </c>
      <c r="C133" s="116">
        <f>VLOOKUP($A133,Data_Drop!$B:$AI,C$7,FALSE)</f>
        <v>296574</v>
      </c>
      <c r="D133" s="117">
        <f>VLOOKUP($A133,Data_Drop!$B:$AI,D$7,FALSE)</f>
        <v>2.5341707254550115E-2</v>
      </c>
      <c r="E133" s="118"/>
      <c r="F133" s="116">
        <f>VLOOKUP($A133,Data_Drop!$B:$AI,F$7,FALSE)</f>
        <v>0</v>
      </c>
      <c r="G133" s="119">
        <f>VLOOKUP($A133,Data_Drop!$B:$AI,G$7,FALSE)</f>
        <v>0</v>
      </c>
      <c r="H133" s="120"/>
      <c r="I133" s="116">
        <f>VLOOKUP($A133,Data_Drop!$B:$AI,I$7,FALSE)</f>
        <v>119996</v>
      </c>
      <c r="J133" s="117">
        <f>VLOOKUP($A133,Data_Drop!$B:$AI,J$7,FALSE)</f>
        <v>1.0000021667435861E-2</v>
      </c>
      <c r="K133" s="118"/>
      <c r="L133" s="116">
        <f>VLOOKUP($A133,Data_Drop!$B:$AI,L$7,FALSE)</f>
        <v>160750</v>
      </c>
      <c r="M133" s="119">
        <f>VLOOKUP($A133,Data_Drop!$B:$AI,M$7,FALSE)</f>
        <v>0.19751800314855122</v>
      </c>
    </row>
    <row r="134" spans="1:13" s="108" customFormat="1" ht="17" customHeight="1" x14ac:dyDescent="0.2">
      <c r="A134" s="108">
        <f>Data_Drop!B139</f>
        <v>2718</v>
      </c>
      <c r="B134" s="115" t="str">
        <f>VLOOKUP($A134,Data_Drop!$B:$AI,B$7,FALSE)</f>
        <v>Griswold</v>
      </c>
      <c r="C134" s="116">
        <f>VLOOKUP($A134,Data_Drop!$B:$AI,C$7,FALSE)</f>
        <v>36114</v>
      </c>
      <c r="D134" s="117">
        <f>VLOOKUP($A134,Data_Drop!$B:$AI,D$7,FALSE)</f>
        <v>9.9999916929791547E-3</v>
      </c>
      <c r="E134" s="118"/>
      <c r="F134" s="116">
        <f>VLOOKUP($A134,Data_Drop!$B:$AI,F$7,FALSE)</f>
        <v>96957</v>
      </c>
      <c r="G134" s="119">
        <f>VLOOKUP($A134,Data_Drop!$B:$AI,G$7,FALSE)</f>
        <v>0.28168062566247365</v>
      </c>
      <c r="H134" s="120"/>
      <c r="I134" s="116">
        <f>VLOOKUP($A134,Data_Drop!$B:$AI,I$7,FALSE)</f>
        <v>-61451</v>
      </c>
      <c r="J134" s="117">
        <f>VLOOKUP($A134,Data_Drop!$B:$AI,J$7,FALSE)</f>
        <v>-1.6847351225504913E-2</v>
      </c>
      <c r="K134" s="118"/>
      <c r="L134" s="116">
        <f>VLOOKUP($A134,Data_Drop!$B:$AI,L$7,FALSE)</f>
        <v>189367</v>
      </c>
      <c r="M134" s="119">
        <f>VLOOKUP($A134,Data_Drop!$B:$AI,M$7,FALSE)</f>
        <v>0.54662207062057988</v>
      </c>
    </row>
    <row r="135" spans="1:13" s="108" customFormat="1" ht="17" customHeight="1" x14ac:dyDescent="0.2">
      <c r="A135" s="108">
        <f>Data_Drop!B140</f>
        <v>2727</v>
      </c>
      <c r="B135" s="115" t="str">
        <f>VLOOKUP($A135,Data_Drop!$B:$AI,B$7,FALSE)</f>
        <v>Grundy Center</v>
      </c>
      <c r="C135" s="116">
        <f>VLOOKUP($A135,Data_Drop!$B:$AI,C$7,FALSE)</f>
        <v>194843</v>
      </c>
      <c r="D135" s="117">
        <f>VLOOKUP($A135,Data_Drop!$B:$AI,D$7,FALSE)</f>
        <v>3.7148437984093376E-2</v>
      </c>
      <c r="E135" s="118"/>
      <c r="F135" s="116">
        <f>VLOOKUP($A135,Data_Drop!$B:$AI,F$7,FALSE)</f>
        <v>0</v>
      </c>
      <c r="G135" s="119">
        <f>VLOOKUP($A135,Data_Drop!$B:$AI,G$7,FALSE)</f>
        <v>0</v>
      </c>
      <c r="H135" s="120"/>
      <c r="I135" s="116">
        <f>VLOOKUP($A135,Data_Drop!$B:$AI,I$7,FALSE)</f>
        <v>54398</v>
      </c>
      <c r="J135" s="117">
        <f>VLOOKUP($A135,Data_Drop!$B:$AI,J$7,FALSE)</f>
        <v>9.9999485277843352E-3</v>
      </c>
      <c r="K135" s="118"/>
      <c r="L135" s="116">
        <f>VLOOKUP($A135,Data_Drop!$B:$AI,L$7,FALSE)</f>
        <v>107583</v>
      </c>
      <c r="M135" s="119">
        <f>VLOOKUP($A135,Data_Drop!$B:$AI,M$7,FALSE)</f>
        <v>0.31960857852323754</v>
      </c>
    </row>
    <row r="136" spans="1:13" s="108" customFormat="1" ht="17" customHeight="1" x14ac:dyDescent="0.2">
      <c r="A136" s="108">
        <f>Data_Drop!B141</f>
        <v>2754</v>
      </c>
      <c r="B136" s="115" t="str">
        <f>VLOOKUP($A136,Data_Drop!$B:$AI,B$7,FALSE)</f>
        <v>Guthrie Center</v>
      </c>
      <c r="C136" s="116">
        <f>VLOOKUP($A136,Data_Drop!$B:$AI,C$7,FALSE)</f>
        <v>30944</v>
      </c>
      <c r="D136" s="117">
        <f>VLOOKUP($A136,Data_Drop!$B:$AI,D$7,FALSE)</f>
        <v>0.01</v>
      </c>
      <c r="E136" s="118"/>
      <c r="F136" s="116">
        <f>VLOOKUP($A136,Data_Drop!$B:$AI,F$7,FALSE)</f>
        <v>24402</v>
      </c>
      <c r="G136" s="119">
        <f>VLOOKUP($A136,Data_Drop!$B:$AI,G$7,FALSE)</f>
        <v>0.10499605858169077</v>
      </c>
      <c r="H136" s="120"/>
      <c r="I136" s="116">
        <f>VLOOKUP($A136,Data_Drop!$B:$AI,I$7,FALSE)</f>
        <v>10821</v>
      </c>
      <c r="J136" s="117">
        <f>VLOOKUP($A136,Data_Drop!$B:$AI,J$7,FALSE)</f>
        <v>3.4623388657376596E-3</v>
      </c>
      <c r="K136" s="118"/>
      <c r="L136" s="116">
        <f>VLOOKUP($A136,Data_Drop!$B:$AI,L$7,FALSE)</f>
        <v>0</v>
      </c>
      <c r="M136" s="119">
        <f>VLOOKUP($A136,Data_Drop!$B:$AI,M$7,FALSE)</f>
        <v>0</v>
      </c>
    </row>
    <row r="137" spans="1:13" s="108" customFormat="1" ht="17" customHeight="1" x14ac:dyDescent="0.2">
      <c r="A137" s="108">
        <f>Data_Drop!B142</f>
        <v>2763</v>
      </c>
      <c r="B137" s="115" t="str">
        <f>VLOOKUP($A137,Data_Drop!$B:$AI,B$7,FALSE)</f>
        <v>Clayton Ridge</v>
      </c>
      <c r="C137" s="116">
        <f>VLOOKUP($A137,Data_Drop!$B:$AI,C$7,FALSE)</f>
        <v>142650</v>
      </c>
      <c r="D137" s="117">
        <f>VLOOKUP($A137,Data_Drop!$B:$AI,D$7,FALSE)</f>
        <v>2.8605117037340054E-2</v>
      </c>
      <c r="E137" s="118"/>
      <c r="F137" s="116">
        <f>VLOOKUP($A137,Data_Drop!$B:$AI,F$7,FALSE)</f>
        <v>0</v>
      </c>
      <c r="G137" s="119">
        <f>VLOOKUP($A137,Data_Drop!$B:$AI,G$7,FALSE)</f>
        <v>0</v>
      </c>
      <c r="H137" s="120"/>
      <c r="I137" s="116">
        <f>VLOOKUP($A137,Data_Drop!$B:$AI,I$7,FALSE)</f>
        <v>51295</v>
      </c>
      <c r="J137" s="117">
        <f>VLOOKUP($A137,Data_Drop!$B:$AI,J$7,FALSE)</f>
        <v>9.9999610099970361E-3</v>
      </c>
      <c r="K137" s="118"/>
      <c r="L137" s="116">
        <f>VLOOKUP($A137,Data_Drop!$B:$AI,L$7,FALSE)</f>
        <v>54995</v>
      </c>
      <c r="M137" s="119">
        <f>VLOOKUP($A137,Data_Drop!$B:$AI,M$7,FALSE)</f>
        <v>0.13363782556165085</v>
      </c>
    </row>
    <row r="138" spans="1:13" s="108" customFormat="1" ht="17" customHeight="1" x14ac:dyDescent="0.2">
      <c r="A138" s="108">
        <f>Data_Drop!B143</f>
        <v>2766</v>
      </c>
      <c r="B138" s="115" t="str">
        <f>VLOOKUP($A138,Data_Drop!$B:$AI,B$7,FALSE)</f>
        <v>HLV</v>
      </c>
      <c r="C138" s="116">
        <f>VLOOKUP($A138,Data_Drop!$B:$AI,C$7,FALSE)</f>
        <v>24920</v>
      </c>
      <c r="D138" s="117">
        <f>VLOOKUP($A138,Data_Drop!$B:$AI,D$7,FALSE)</f>
        <v>1.0000088283283399E-2</v>
      </c>
      <c r="E138" s="118"/>
      <c r="F138" s="116">
        <f>VLOOKUP($A138,Data_Drop!$B:$AI,F$7,FALSE)</f>
        <v>38114</v>
      </c>
      <c r="G138" s="119">
        <f>VLOOKUP($A138,Data_Drop!$B:$AI,G$7,FALSE)</f>
        <v>0.19931800755624116</v>
      </c>
      <c r="H138" s="120"/>
      <c r="I138" s="116">
        <f>VLOOKUP($A138,Data_Drop!$B:$AI,I$7,FALSE)</f>
        <v>11166</v>
      </c>
      <c r="J138" s="117">
        <f>VLOOKUP($A138,Data_Drop!$B:$AI,J$7,FALSE)</f>
        <v>4.4364133945833323E-3</v>
      </c>
      <c r="K138" s="118"/>
      <c r="L138" s="116">
        <f>VLOOKUP($A138,Data_Drop!$B:$AI,L$7,FALSE)</f>
        <v>0</v>
      </c>
      <c r="M138" s="119">
        <f>VLOOKUP($A138,Data_Drop!$B:$AI,M$7,FALSE)</f>
        <v>0</v>
      </c>
    </row>
    <row r="139" spans="1:13" s="108" customFormat="1" ht="17" customHeight="1" x14ac:dyDescent="0.2">
      <c r="A139" s="108">
        <f>Data_Drop!B144</f>
        <v>2772</v>
      </c>
      <c r="B139" s="115" t="str">
        <f>VLOOKUP($A139,Data_Drop!$B:$AI,B$7,FALSE)</f>
        <v>Hamburg</v>
      </c>
      <c r="C139" s="116">
        <f>VLOOKUP($A139,Data_Drop!$B:$AI,C$7,FALSE)</f>
        <v>-100606</v>
      </c>
      <c r="D139" s="117">
        <f>VLOOKUP($A139,Data_Drop!$B:$AI,D$7,FALSE)</f>
        <v>-5.6937306482712412E-2</v>
      </c>
      <c r="E139" s="118"/>
      <c r="F139" s="116">
        <f>VLOOKUP($A139,Data_Drop!$B:$AI,F$7,FALSE)</f>
        <v>24288</v>
      </c>
      <c r="G139" s="119">
        <f>VLOOKUP($A139,Data_Drop!$B:$AI,G$7,FALSE)</f>
        <v>0.14089434775593032</v>
      </c>
      <c r="H139" s="120"/>
      <c r="I139" s="116">
        <f>VLOOKUP($A139,Data_Drop!$B:$AI,I$7,FALSE)</f>
        <v>107180</v>
      </c>
      <c r="J139" s="117">
        <f>VLOOKUP($A139,Data_Drop!$B:$AI,J$7,FALSE)</f>
        <v>6.4320027845207059E-2</v>
      </c>
      <c r="K139" s="118"/>
      <c r="L139" s="116">
        <f>VLOOKUP($A139,Data_Drop!$B:$AI,L$7,FALSE)</f>
        <v>0</v>
      </c>
      <c r="M139" s="119">
        <f>VLOOKUP($A139,Data_Drop!$B:$AI,M$7,FALSE)</f>
        <v>0</v>
      </c>
    </row>
    <row r="140" spans="1:13" s="108" customFormat="1" ht="17" customHeight="1" x14ac:dyDescent="0.2">
      <c r="A140" s="108">
        <f>Data_Drop!B145</f>
        <v>2781</v>
      </c>
      <c r="B140" s="115" t="str">
        <f>VLOOKUP($A140,Data_Drop!$B:$AI,B$7,FALSE)</f>
        <v>Hampton-Dumont</v>
      </c>
      <c r="C140" s="116">
        <f>VLOOKUP($A140,Data_Drop!$B:$AI,C$7,FALSE)</f>
        <v>56489</v>
      </c>
      <c r="D140" s="117">
        <f>VLOOKUP($A140,Data_Drop!$B:$AI,D$7,FALSE)</f>
        <v>6.5434884418912537E-3</v>
      </c>
      <c r="E140" s="118"/>
      <c r="F140" s="116">
        <f>VLOOKUP($A140,Data_Drop!$B:$AI,F$7,FALSE)</f>
        <v>0</v>
      </c>
      <c r="G140" s="119">
        <f>VLOOKUP($A140,Data_Drop!$B:$AI,G$7,FALSE)</f>
        <v>0</v>
      </c>
      <c r="H140" s="120"/>
      <c r="I140" s="116">
        <f>VLOOKUP($A140,Data_Drop!$B:$AI,I$7,FALSE)</f>
        <v>86893</v>
      </c>
      <c r="J140" s="117">
        <f>VLOOKUP($A140,Data_Drop!$B:$AI,J$7,FALSE)</f>
        <v>9.9999470616085485E-3</v>
      </c>
      <c r="K140" s="118"/>
      <c r="L140" s="116">
        <f>VLOOKUP($A140,Data_Drop!$B:$AI,L$7,FALSE)</f>
        <v>265653</v>
      </c>
      <c r="M140" s="119">
        <f>VLOOKUP($A140,Data_Drop!$B:$AI,M$7,FALSE)</f>
        <v>0.55851051550840358</v>
      </c>
    </row>
    <row r="141" spans="1:13" s="108" customFormat="1" ht="17" customHeight="1" x14ac:dyDescent="0.2">
      <c r="A141" s="108">
        <f>Data_Drop!B146</f>
        <v>2826</v>
      </c>
      <c r="B141" s="115" t="str">
        <f>VLOOKUP($A141,Data_Drop!$B:$AI,B$7,FALSE)</f>
        <v>Harlan</v>
      </c>
      <c r="C141" s="116">
        <f>VLOOKUP($A141,Data_Drop!$B:$AI,C$7,FALSE)</f>
        <v>106831</v>
      </c>
      <c r="D141" s="117">
        <f>VLOOKUP($A141,Data_Drop!$B:$AI,D$7,FALSE)</f>
        <v>1.0000046803113343E-2</v>
      </c>
      <c r="E141" s="118"/>
      <c r="F141" s="116">
        <f>VLOOKUP($A141,Data_Drop!$B:$AI,F$7,FALSE)</f>
        <v>32441</v>
      </c>
      <c r="G141" s="119">
        <f>VLOOKUP($A141,Data_Drop!$B:$AI,G$7,FALSE)</f>
        <v>4.822385940977076E-2</v>
      </c>
      <c r="H141" s="120"/>
      <c r="I141" s="116">
        <f>VLOOKUP($A141,Data_Drop!$B:$AI,I$7,FALSE)</f>
        <v>75133</v>
      </c>
      <c r="J141" s="117">
        <f>VLOOKUP($A141,Data_Drop!$B:$AI,J$7,FALSE)</f>
        <v>6.9632834690206502E-3</v>
      </c>
      <c r="K141" s="118"/>
      <c r="L141" s="116">
        <f>VLOOKUP($A141,Data_Drop!$B:$AI,L$7,FALSE)</f>
        <v>336983</v>
      </c>
      <c r="M141" s="119">
        <f>VLOOKUP($A141,Data_Drop!$B:$AI,M$7,FALSE)</f>
        <v>0.48391844945281426</v>
      </c>
    </row>
    <row r="142" spans="1:13" s="108" customFormat="1" ht="17" customHeight="1" x14ac:dyDescent="0.2">
      <c r="A142" s="108">
        <f>Data_Drop!B147</f>
        <v>2846</v>
      </c>
      <c r="B142" s="115" t="str">
        <f>VLOOKUP($A142,Data_Drop!$B:$AI,B$7,FALSE)</f>
        <v>Harris-Lake Park</v>
      </c>
      <c r="C142" s="116">
        <f>VLOOKUP($A142,Data_Drop!$B:$AI,C$7,FALSE)</f>
        <v>54805</v>
      </c>
      <c r="D142" s="117">
        <f>VLOOKUP($A142,Data_Drop!$B:$AI,D$7,FALSE)</f>
        <v>2.33921897701799E-2</v>
      </c>
      <c r="E142" s="118"/>
      <c r="F142" s="116">
        <f>VLOOKUP($A142,Data_Drop!$B:$AI,F$7,FALSE)</f>
        <v>0</v>
      </c>
      <c r="G142" s="119">
        <f>VLOOKUP($A142,Data_Drop!$B:$AI,G$7,FALSE)</f>
        <v>0</v>
      </c>
      <c r="H142" s="120"/>
      <c r="I142" s="116">
        <f>VLOOKUP($A142,Data_Drop!$B:$AI,I$7,FALSE)</f>
        <v>23977</v>
      </c>
      <c r="J142" s="117">
        <f>VLOOKUP($A142,Data_Drop!$B:$AI,J$7,FALSE)</f>
        <v>1.0000079243235442E-2</v>
      </c>
      <c r="K142" s="118"/>
      <c r="L142" s="116">
        <f>VLOOKUP($A142,Data_Drop!$B:$AI,L$7,FALSE)</f>
        <v>98822</v>
      </c>
      <c r="M142" s="119">
        <f>VLOOKUP($A142,Data_Drop!$B:$AI,M$7,FALSE)</f>
        <v>0.3292071484796163</v>
      </c>
    </row>
    <row r="143" spans="1:13" s="108" customFormat="1" ht="17" customHeight="1" x14ac:dyDescent="0.2">
      <c r="A143" s="108">
        <f>Data_Drop!B148</f>
        <v>2862</v>
      </c>
      <c r="B143" s="115" t="str">
        <f>VLOOKUP($A143,Data_Drop!$B:$AI,B$7,FALSE)</f>
        <v>Hartley-Melvin-Sanborn</v>
      </c>
      <c r="C143" s="116">
        <f>VLOOKUP($A143,Data_Drop!$B:$AI,C$7,FALSE)</f>
        <v>71964</v>
      </c>
      <c r="D143" s="117">
        <f>VLOOKUP($A143,Data_Drop!$B:$AI,D$7,FALSE)</f>
        <v>1.4422594195088213E-2</v>
      </c>
      <c r="E143" s="118"/>
      <c r="F143" s="116">
        <f>VLOOKUP($A143,Data_Drop!$B:$AI,F$7,FALSE)</f>
        <v>0</v>
      </c>
      <c r="G143" s="119">
        <f>VLOOKUP($A143,Data_Drop!$B:$AI,G$7,FALSE)</f>
        <v>0</v>
      </c>
      <c r="H143" s="120"/>
      <c r="I143" s="116">
        <f>VLOOKUP($A143,Data_Drop!$B:$AI,I$7,FALSE)</f>
        <v>50616</v>
      </c>
      <c r="J143" s="117">
        <f>VLOOKUP($A143,Data_Drop!$B:$AI,J$7,FALSE)</f>
        <v>9.999930852382679E-3</v>
      </c>
      <c r="K143" s="118"/>
      <c r="L143" s="116">
        <f>VLOOKUP($A143,Data_Drop!$B:$AI,L$7,FALSE)</f>
        <v>169505</v>
      </c>
      <c r="M143" s="119">
        <f>VLOOKUP($A143,Data_Drop!$B:$AI,M$7,FALSE)</f>
        <v>0.26189177500888344</v>
      </c>
    </row>
    <row r="144" spans="1:13" s="108" customFormat="1" ht="17" customHeight="1" x14ac:dyDescent="0.2">
      <c r="A144" s="108">
        <f>Data_Drop!B149</f>
        <v>2977</v>
      </c>
      <c r="B144" s="115" t="str">
        <f>VLOOKUP($A144,Data_Drop!$B:$AI,B$7,FALSE)</f>
        <v>Highland</v>
      </c>
      <c r="C144" s="116">
        <f>VLOOKUP($A144,Data_Drop!$B:$AI,C$7,FALSE)</f>
        <v>46111</v>
      </c>
      <c r="D144" s="117">
        <f>VLOOKUP($A144,Data_Drop!$B:$AI,D$7,FALSE)</f>
        <v>1.0000045542485826E-2</v>
      </c>
      <c r="E144" s="118"/>
      <c r="F144" s="116">
        <f>VLOOKUP($A144,Data_Drop!$B:$AI,F$7,FALSE)</f>
        <v>233436</v>
      </c>
      <c r="G144" s="119">
        <f>VLOOKUP($A144,Data_Drop!$B:$AI,G$7,FALSE)</f>
        <v>0.61455135216066548</v>
      </c>
      <c r="H144" s="120"/>
      <c r="I144" s="116">
        <f>VLOOKUP($A144,Data_Drop!$B:$AI,I$7,FALSE)</f>
        <v>-64162</v>
      </c>
      <c r="J144" s="117">
        <f>VLOOKUP($A144,Data_Drop!$B:$AI,J$7,FALSE)</f>
        <v>-1.3776977104219497E-2</v>
      </c>
      <c r="K144" s="118"/>
      <c r="L144" s="116">
        <f>VLOOKUP($A144,Data_Drop!$B:$AI,L$7,FALSE)</f>
        <v>0</v>
      </c>
      <c r="M144" s="119">
        <f>VLOOKUP($A144,Data_Drop!$B:$AI,M$7,FALSE)</f>
        <v>0</v>
      </c>
    </row>
    <row r="145" spans="1:13" s="108" customFormat="1" ht="17" customHeight="1" x14ac:dyDescent="0.2">
      <c r="A145" s="108">
        <f>Data_Drop!B150</f>
        <v>2988</v>
      </c>
      <c r="B145" s="115" t="str">
        <f>VLOOKUP($A145,Data_Drop!$B:$AI,B$7,FALSE)</f>
        <v>Hinton</v>
      </c>
      <c r="C145" s="116">
        <f>VLOOKUP($A145,Data_Drop!$B:$AI,C$7,FALSE)</f>
        <v>172537</v>
      </c>
      <c r="D145" s="117">
        <f>VLOOKUP($A145,Data_Drop!$B:$AI,D$7,FALSE)</f>
        <v>3.9221913186989303E-2</v>
      </c>
      <c r="E145" s="118"/>
      <c r="F145" s="116">
        <f>VLOOKUP($A145,Data_Drop!$B:$AI,F$7,FALSE)</f>
        <v>0</v>
      </c>
      <c r="G145" s="119">
        <f>VLOOKUP($A145,Data_Drop!$B:$AI,G$7,FALSE)</f>
        <v>0</v>
      </c>
      <c r="H145" s="120"/>
      <c r="I145" s="116">
        <f>VLOOKUP($A145,Data_Drop!$B:$AI,I$7,FALSE)</f>
        <v>45715</v>
      </c>
      <c r="J145" s="117">
        <f>VLOOKUP($A145,Data_Drop!$B:$AI,J$7,FALSE)</f>
        <v>9.9999300015837147E-3</v>
      </c>
      <c r="K145" s="118"/>
      <c r="L145" s="116">
        <f>VLOOKUP($A145,Data_Drop!$B:$AI,L$7,FALSE)</f>
        <v>56811</v>
      </c>
      <c r="M145" s="119">
        <f>VLOOKUP($A145,Data_Drop!$B:$AI,M$7,FALSE)</f>
        <v>0.19177801785071855</v>
      </c>
    </row>
    <row r="146" spans="1:13" s="108" customFormat="1" ht="17" customHeight="1" x14ac:dyDescent="0.2">
      <c r="A146" s="108">
        <f>Data_Drop!B151</f>
        <v>3029</v>
      </c>
      <c r="B146" s="115" t="str">
        <f>VLOOKUP($A146,Data_Drop!$B:$AI,B$7,FALSE)</f>
        <v>Howard-Winneshiek</v>
      </c>
      <c r="C146" s="116">
        <f>VLOOKUP($A146,Data_Drop!$B:$AI,C$7,FALSE)</f>
        <v>273912</v>
      </c>
      <c r="D146" s="117">
        <f>VLOOKUP($A146,Data_Drop!$B:$AI,D$7,FALSE)</f>
        <v>3.0490481186393983E-2</v>
      </c>
      <c r="E146" s="118"/>
      <c r="F146" s="116">
        <f>VLOOKUP($A146,Data_Drop!$B:$AI,F$7,FALSE)</f>
        <v>0</v>
      </c>
      <c r="G146" s="119">
        <f>VLOOKUP($A146,Data_Drop!$B:$AI,G$7,FALSE)</f>
        <v>0</v>
      </c>
      <c r="H146" s="120"/>
      <c r="I146" s="116">
        <f>VLOOKUP($A146,Data_Drop!$B:$AI,I$7,FALSE)</f>
        <v>92574</v>
      </c>
      <c r="J146" s="117">
        <f>VLOOKUP($A146,Data_Drop!$B:$AI,J$7,FALSE)</f>
        <v>9.9999600321341638E-3</v>
      </c>
      <c r="K146" s="118"/>
      <c r="L146" s="116">
        <f>VLOOKUP($A146,Data_Drop!$B:$AI,L$7,FALSE)</f>
        <v>95898</v>
      </c>
      <c r="M146" s="119">
        <f>VLOOKUP($A146,Data_Drop!$B:$AI,M$7,FALSE)</f>
        <v>0.14583674262976409</v>
      </c>
    </row>
    <row r="147" spans="1:13" s="108" customFormat="1" ht="17" customHeight="1" x14ac:dyDescent="0.2">
      <c r="A147" s="108">
        <f>Data_Drop!B152</f>
        <v>3033</v>
      </c>
      <c r="B147" s="115" t="str">
        <f>VLOOKUP($A147,Data_Drop!$B:$AI,B$7,FALSE)</f>
        <v>Hubbard-Radcliffe</v>
      </c>
      <c r="C147" s="116">
        <f>VLOOKUP($A147,Data_Drop!$B:$AI,C$7,FALSE)</f>
        <v>40394</v>
      </c>
      <c r="D147" s="117">
        <f>VLOOKUP($A147,Data_Drop!$B:$AI,D$7,FALSE)</f>
        <v>1.2426995936630134E-2</v>
      </c>
      <c r="E147" s="118"/>
      <c r="F147" s="116">
        <f>VLOOKUP($A147,Data_Drop!$B:$AI,F$7,FALSE)</f>
        <v>0</v>
      </c>
      <c r="G147" s="119">
        <f>VLOOKUP($A147,Data_Drop!$B:$AI,G$7,FALSE)</f>
        <v>0</v>
      </c>
      <c r="H147" s="120"/>
      <c r="I147" s="116">
        <f>VLOOKUP($A147,Data_Drop!$B:$AI,I$7,FALSE)</f>
        <v>32909</v>
      </c>
      <c r="J147" s="117">
        <f>VLOOKUP($A147,Data_Drop!$B:$AI,J$7,FALSE)</f>
        <v>1.0000006077368548E-2</v>
      </c>
      <c r="K147" s="118"/>
      <c r="L147" s="116">
        <f>VLOOKUP($A147,Data_Drop!$B:$AI,L$7,FALSE)</f>
        <v>131159</v>
      </c>
      <c r="M147" s="119">
        <f>VLOOKUP($A147,Data_Drop!$B:$AI,M$7,FALSE)</f>
        <v>0.32060224246014457</v>
      </c>
    </row>
    <row r="148" spans="1:13" s="108" customFormat="1" ht="17" customHeight="1" x14ac:dyDescent="0.2">
      <c r="A148" s="108">
        <f>Data_Drop!B153</f>
        <v>3042</v>
      </c>
      <c r="B148" s="115" t="str">
        <f>VLOOKUP($A148,Data_Drop!$B:$AI,B$7,FALSE)</f>
        <v>Hudson</v>
      </c>
      <c r="C148" s="116">
        <f>VLOOKUP($A148,Data_Drop!$B:$AI,C$7,FALSE)</f>
        <v>526584</v>
      </c>
      <c r="D148" s="117">
        <f>VLOOKUP($A148,Data_Drop!$B:$AI,D$7,FALSE)</f>
        <v>9.1089904973701438E-2</v>
      </c>
      <c r="E148" s="118"/>
      <c r="F148" s="116">
        <f>VLOOKUP($A148,Data_Drop!$B:$AI,F$7,FALSE)</f>
        <v>0</v>
      </c>
      <c r="G148" s="119">
        <f>VLOOKUP($A148,Data_Drop!$B:$AI,G$7,FALSE)</f>
        <v>0</v>
      </c>
      <c r="H148" s="120"/>
      <c r="I148" s="116">
        <f>VLOOKUP($A148,Data_Drop!$B:$AI,I$7,FALSE)</f>
        <v>63075</v>
      </c>
      <c r="J148" s="117">
        <f>VLOOKUP($A148,Data_Drop!$B:$AI,J$7,FALSE)</f>
        <v>9.9999841458832412E-3</v>
      </c>
      <c r="K148" s="118"/>
      <c r="L148" s="116">
        <f>VLOOKUP($A148,Data_Drop!$B:$AI,L$7,FALSE)</f>
        <v>10069</v>
      </c>
      <c r="M148" s="119">
        <f>VLOOKUP($A148,Data_Drop!$B:$AI,M$7,FALSE)</f>
        <v>3.9716508461588515E-2</v>
      </c>
    </row>
    <row r="149" spans="1:13" s="108" customFormat="1" ht="17" customHeight="1" x14ac:dyDescent="0.2">
      <c r="A149" s="108">
        <f>Data_Drop!B154</f>
        <v>3060</v>
      </c>
      <c r="B149" s="115" t="str">
        <f>VLOOKUP($A149,Data_Drop!$B:$AI,B$7,FALSE)</f>
        <v>Humboldt</v>
      </c>
      <c r="C149" s="116">
        <f>VLOOKUP($A149,Data_Drop!$B:$AI,C$7,FALSE)</f>
        <v>-13207</v>
      </c>
      <c r="D149" s="117">
        <f>VLOOKUP($A149,Data_Drop!$B:$AI,D$7,FALSE)</f>
        <v>-1.3736528045992147E-3</v>
      </c>
      <c r="E149" s="118"/>
      <c r="F149" s="116">
        <f>VLOOKUP($A149,Data_Drop!$B:$AI,F$7,FALSE)</f>
        <v>22094</v>
      </c>
      <c r="G149" s="119">
        <f>VLOOKUP($A149,Data_Drop!$B:$AI,G$7,FALSE)</f>
        <v>3.6322486143610229E-2</v>
      </c>
      <c r="H149" s="120"/>
      <c r="I149" s="116">
        <f>VLOOKUP($A149,Data_Drop!$B:$AI,I$7,FALSE)</f>
        <v>73698</v>
      </c>
      <c r="J149" s="117">
        <f>VLOOKUP($A149,Data_Drop!$B:$AI,J$7,FALSE)</f>
        <v>7.6758323661036045E-3</v>
      </c>
      <c r="K149" s="118"/>
      <c r="L149" s="116">
        <f>VLOOKUP($A149,Data_Drop!$B:$AI,L$7,FALSE)</f>
        <v>174434</v>
      </c>
      <c r="M149" s="119">
        <f>VLOOKUP($A149,Data_Drop!$B:$AI,M$7,FALSE)</f>
        <v>0.27264294380980131</v>
      </c>
    </row>
    <row r="150" spans="1:13" s="108" customFormat="1" ht="17" customHeight="1" x14ac:dyDescent="0.2">
      <c r="A150" s="108">
        <f>Data_Drop!B155</f>
        <v>3105</v>
      </c>
      <c r="B150" s="115" t="str">
        <f>VLOOKUP($A150,Data_Drop!$B:$AI,B$7,FALSE)</f>
        <v>Independence</v>
      </c>
      <c r="C150" s="116">
        <f>VLOOKUP($A150,Data_Drop!$B:$AI,C$7,FALSE)</f>
        <v>107819</v>
      </c>
      <c r="D150" s="117">
        <f>VLOOKUP($A150,Data_Drop!$B:$AI,D$7,FALSE)</f>
        <v>1.0000018549640693E-2</v>
      </c>
      <c r="E150" s="118"/>
      <c r="F150" s="116">
        <f>VLOOKUP($A150,Data_Drop!$B:$AI,F$7,FALSE)</f>
        <v>67557</v>
      </c>
      <c r="G150" s="119">
        <f>VLOOKUP($A150,Data_Drop!$B:$AI,G$7,FALSE)</f>
        <v>0.12511558519157734</v>
      </c>
      <c r="H150" s="120"/>
      <c r="I150" s="116">
        <f>VLOOKUP($A150,Data_Drop!$B:$AI,I$7,FALSE)</f>
        <v>40664</v>
      </c>
      <c r="J150" s="117">
        <f>VLOOKUP($A150,Data_Drop!$B:$AI,J$7,FALSE)</f>
        <v>3.7341711648779274E-3</v>
      </c>
      <c r="K150" s="118"/>
      <c r="L150" s="116">
        <f>VLOOKUP($A150,Data_Drop!$B:$AI,L$7,FALSE)</f>
        <v>50339</v>
      </c>
      <c r="M150" s="119">
        <f>VLOOKUP($A150,Data_Drop!$B:$AI,M$7,FALSE)</f>
        <v>8.7382730033717548E-2</v>
      </c>
    </row>
    <row r="151" spans="1:13" s="108" customFormat="1" ht="17" customHeight="1" x14ac:dyDescent="0.2">
      <c r="A151" s="108">
        <f>Data_Drop!B156</f>
        <v>3114</v>
      </c>
      <c r="B151" s="115" t="str">
        <f>VLOOKUP($A151,Data_Drop!$B:$AI,B$7,FALSE)</f>
        <v>Indianola</v>
      </c>
      <c r="C151" s="116">
        <f>VLOOKUP($A151,Data_Drop!$B:$AI,C$7,FALSE)</f>
        <v>614388</v>
      </c>
      <c r="D151" s="117">
        <f>VLOOKUP($A151,Data_Drop!$B:$AI,D$7,FALSE)</f>
        <v>2.2936864524631291E-2</v>
      </c>
      <c r="E151" s="118"/>
      <c r="F151" s="116">
        <f>VLOOKUP($A151,Data_Drop!$B:$AI,F$7,FALSE)</f>
        <v>0</v>
      </c>
      <c r="G151" s="119">
        <f>VLOOKUP($A151,Data_Drop!$B:$AI,G$7,FALSE)</f>
        <v>0</v>
      </c>
      <c r="H151" s="120"/>
      <c r="I151" s="116">
        <f>VLOOKUP($A151,Data_Drop!$B:$AI,I$7,FALSE)</f>
        <v>274004</v>
      </c>
      <c r="J151" s="117">
        <f>VLOOKUP($A151,Data_Drop!$B:$AI,J$7,FALSE)</f>
        <v>9.9999861316085528E-3</v>
      </c>
      <c r="K151" s="118"/>
      <c r="L151" s="116">
        <f>VLOOKUP($A151,Data_Drop!$B:$AI,L$7,FALSE)</f>
        <v>478048</v>
      </c>
      <c r="M151" s="119">
        <f>VLOOKUP($A151,Data_Drop!$B:$AI,M$7,FALSE)</f>
        <v>0.39169207866885597</v>
      </c>
    </row>
    <row r="152" spans="1:13" s="108" customFormat="1" ht="17" customHeight="1" x14ac:dyDescent="0.2">
      <c r="A152" s="108">
        <f>Data_Drop!B157</f>
        <v>3119</v>
      </c>
      <c r="B152" s="115" t="str">
        <f>VLOOKUP($A152,Data_Drop!$B:$AI,B$7,FALSE)</f>
        <v>Interstate 35</v>
      </c>
      <c r="C152" s="116">
        <f>VLOOKUP($A152,Data_Drop!$B:$AI,C$7,FALSE)</f>
        <v>84276</v>
      </c>
      <c r="D152" s="117">
        <f>VLOOKUP($A152,Data_Drop!$B:$AI,D$7,FALSE)</f>
        <v>1.3029120569919669E-2</v>
      </c>
      <c r="E152" s="118"/>
      <c r="F152" s="116">
        <f>VLOOKUP($A152,Data_Drop!$B:$AI,F$7,FALSE)</f>
        <v>0</v>
      </c>
      <c r="G152" s="119">
        <f>VLOOKUP($A152,Data_Drop!$B:$AI,G$7,FALSE)</f>
        <v>0</v>
      </c>
      <c r="H152" s="120"/>
      <c r="I152" s="116">
        <f>VLOOKUP($A152,Data_Drop!$B:$AI,I$7,FALSE)</f>
        <v>65526</v>
      </c>
      <c r="J152" s="117">
        <f>VLOOKUP($A152,Data_Drop!$B:$AI,J$7,FALSE)</f>
        <v>1.0000067149368887E-2</v>
      </c>
      <c r="K152" s="118"/>
      <c r="L152" s="116">
        <f>VLOOKUP($A152,Data_Drop!$B:$AI,L$7,FALSE)</f>
        <v>108645</v>
      </c>
      <c r="M152" s="119">
        <f>VLOOKUP($A152,Data_Drop!$B:$AI,M$7,FALSE)</f>
        <v>0.30625372991715694</v>
      </c>
    </row>
    <row r="153" spans="1:13" s="108" customFormat="1" ht="17" customHeight="1" x14ac:dyDescent="0.2">
      <c r="A153" s="108">
        <f>Data_Drop!B158</f>
        <v>3141</v>
      </c>
      <c r="B153" s="115" t="str">
        <f>VLOOKUP($A153,Data_Drop!$B:$AI,B$7,FALSE)</f>
        <v>Iowa City</v>
      </c>
      <c r="C153" s="116">
        <f>VLOOKUP($A153,Data_Drop!$B:$AI,C$7,FALSE)</f>
        <v>3702487</v>
      </c>
      <c r="D153" s="117">
        <f>VLOOKUP($A153,Data_Drop!$B:$AI,D$7,FALSE)</f>
        <v>3.290289237745591E-2</v>
      </c>
      <c r="E153" s="118"/>
      <c r="F153" s="116">
        <f>VLOOKUP($A153,Data_Drop!$B:$AI,F$7,FALSE)</f>
        <v>0</v>
      </c>
      <c r="G153" s="119">
        <f>VLOOKUP($A153,Data_Drop!$B:$AI,G$7,FALSE)</f>
        <v>0</v>
      </c>
      <c r="H153" s="120"/>
      <c r="I153" s="116">
        <f>VLOOKUP($A153,Data_Drop!$B:$AI,I$7,FALSE)</f>
        <v>1162302</v>
      </c>
      <c r="J153" s="117">
        <f>VLOOKUP($A153,Data_Drop!$B:$AI,J$7,FALSE)</f>
        <v>1.0000000602253152E-2</v>
      </c>
      <c r="K153" s="118"/>
      <c r="L153" s="116">
        <f>VLOOKUP($A153,Data_Drop!$B:$AI,L$7,FALSE)</f>
        <v>308994</v>
      </c>
      <c r="M153" s="119">
        <f>VLOOKUP($A153,Data_Drop!$B:$AI,M$7,FALSE)</f>
        <v>3.9708490455989835E-2</v>
      </c>
    </row>
    <row r="154" spans="1:13" s="108" customFormat="1" ht="17" customHeight="1" x14ac:dyDescent="0.2">
      <c r="A154" s="108">
        <f>Data_Drop!B159</f>
        <v>3150</v>
      </c>
      <c r="B154" s="115" t="str">
        <f>VLOOKUP($A154,Data_Drop!$B:$AI,B$7,FALSE)</f>
        <v>Iowa Falls</v>
      </c>
      <c r="C154" s="116">
        <f>VLOOKUP($A154,Data_Drop!$B:$AI,C$7,FALSE)</f>
        <v>78550</v>
      </c>
      <c r="D154" s="117">
        <f>VLOOKUP($A154,Data_Drop!$B:$AI,D$7,FALSE)</f>
        <v>1.0000056015590666E-2</v>
      </c>
      <c r="E154" s="118"/>
      <c r="F154" s="116">
        <f>VLOOKUP($A154,Data_Drop!$B:$AI,F$7,FALSE)</f>
        <v>218696</v>
      </c>
      <c r="G154" s="119">
        <f>VLOOKUP($A154,Data_Drop!$B:$AI,G$7,FALSE)</f>
        <v>0.49921906511711167</v>
      </c>
      <c r="H154" s="120"/>
      <c r="I154" s="116">
        <f>VLOOKUP($A154,Data_Drop!$B:$AI,I$7,FALSE)</f>
        <v>8350</v>
      </c>
      <c r="J154" s="117">
        <f>VLOOKUP($A154,Data_Drop!$B:$AI,J$7,FALSE)</f>
        <v>1.0524981010917494E-3</v>
      </c>
      <c r="K154" s="118"/>
      <c r="L154" s="116">
        <f>VLOOKUP($A154,Data_Drop!$B:$AI,L$7,FALSE)</f>
        <v>0</v>
      </c>
      <c r="M154" s="119">
        <f>VLOOKUP($A154,Data_Drop!$B:$AI,M$7,FALSE)</f>
        <v>0</v>
      </c>
    </row>
    <row r="155" spans="1:13" s="108" customFormat="1" ht="17" customHeight="1" x14ac:dyDescent="0.2">
      <c r="A155" s="108">
        <f>Data_Drop!B160</f>
        <v>3154</v>
      </c>
      <c r="B155" s="115" t="str">
        <f>VLOOKUP($A155,Data_Drop!$B:$AI,B$7,FALSE)</f>
        <v>Iowa Valley</v>
      </c>
      <c r="C155" s="116">
        <f>VLOOKUP($A155,Data_Drop!$B:$AI,C$7,FALSE)</f>
        <v>39498</v>
      </c>
      <c r="D155" s="117">
        <f>VLOOKUP($A155,Data_Drop!$B:$AI,D$7,FALSE)</f>
        <v>1.0000045572135373E-2</v>
      </c>
      <c r="E155" s="118"/>
      <c r="F155" s="116">
        <f>VLOOKUP($A155,Data_Drop!$B:$AI,F$7,FALSE)</f>
        <v>116698</v>
      </c>
      <c r="G155" s="119">
        <f>VLOOKUP($A155,Data_Drop!$B:$AI,G$7,FALSE)</f>
        <v>0.61119618627155148</v>
      </c>
      <c r="H155" s="120"/>
      <c r="I155" s="116">
        <f>VLOOKUP($A155,Data_Drop!$B:$AI,I$7,FALSE)</f>
        <v>-38315</v>
      </c>
      <c r="J155" s="117">
        <f>VLOOKUP($A155,Data_Drop!$B:$AI,J$7,FALSE)</f>
        <v>-9.6044900332892154E-3</v>
      </c>
      <c r="K155" s="118"/>
      <c r="L155" s="116">
        <f>VLOOKUP($A155,Data_Drop!$B:$AI,L$7,FALSE)</f>
        <v>0</v>
      </c>
      <c r="M155" s="119">
        <f>VLOOKUP($A155,Data_Drop!$B:$AI,M$7,FALSE)</f>
        <v>0</v>
      </c>
    </row>
    <row r="156" spans="1:13" s="108" customFormat="1" ht="17" customHeight="1" x14ac:dyDescent="0.2">
      <c r="A156" s="108">
        <f>Data_Drop!B161</f>
        <v>3168</v>
      </c>
      <c r="B156" s="115" t="str">
        <f>VLOOKUP($A156,Data_Drop!$B:$AI,B$7,FALSE)</f>
        <v>IKM-Manning</v>
      </c>
      <c r="C156" s="116">
        <f>VLOOKUP($A156,Data_Drop!$B:$AI,C$7,FALSE)</f>
        <v>124079</v>
      </c>
      <c r="D156" s="117">
        <f>VLOOKUP($A156,Data_Drop!$B:$AI,D$7,FALSE)</f>
        <v>2.338209856779723E-2</v>
      </c>
      <c r="E156" s="118"/>
      <c r="F156" s="116">
        <f>VLOOKUP($A156,Data_Drop!$B:$AI,F$7,FALSE)</f>
        <v>0</v>
      </c>
      <c r="G156" s="119">
        <f>VLOOKUP($A156,Data_Drop!$B:$AI,G$7,FALSE)</f>
        <v>0</v>
      </c>
      <c r="H156" s="120"/>
      <c r="I156" s="116">
        <f>VLOOKUP($A156,Data_Drop!$B:$AI,I$7,FALSE)</f>
        <v>410044</v>
      </c>
      <c r="J156" s="117">
        <f>VLOOKUP($A156,Data_Drop!$B:$AI,J$7,FALSE)</f>
        <v>7.5505371354494671E-2</v>
      </c>
      <c r="K156" s="118"/>
      <c r="L156" s="116">
        <f>VLOOKUP($A156,Data_Drop!$B:$AI,L$7,FALSE)</f>
        <v>0</v>
      </c>
      <c r="M156" s="119">
        <f>VLOOKUP($A156,Data_Drop!$B:$AI,M$7,FALSE)</f>
        <v>0</v>
      </c>
    </row>
    <row r="157" spans="1:13" s="108" customFormat="1" ht="17" customHeight="1" x14ac:dyDescent="0.2">
      <c r="A157" s="108">
        <f>Data_Drop!B162</f>
        <v>3186</v>
      </c>
      <c r="B157" s="115" t="str">
        <f>VLOOKUP($A157,Data_Drop!$B:$AI,B$7,FALSE)</f>
        <v>Janesville</v>
      </c>
      <c r="C157" s="116">
        <f>VLOOKUP($A157,Data_Drop!$B:$AI,C$7,FALSE)</f>
        <v>137244</v>
      </c>
      <c r="D157" s="117">
        <f>VLOOKUP($A157,Data_Drop!$B:$AI,D$7,FALSE)</f>
        <v>4.015627839041333E-2</v>
      </c>
      <c r="E157" s="118"/>
      <c r="F157" s="116">
        <f>VLOOKUP($A157,Data_Drop!$B:$AI,F$7,FALSE)</f>
        <v>0</v>
      </c>
      <c r="G157" s="119">
        <f>VLOOKUP($A157,Data_Drop!$B:$AI,G$7,FALSE)</f>
        <v>0</v>
      </c>
      <c r="H157" s="120"/>
      <c r="I157" s="116">
        <f>VLOOKUP($A157,Data_Drop!$B:$AI,I$7,FALSE)</f>
        <v>35550</v>
      </c>
      <c r="J157" s="117">
        <f>VLOOKUP($A157,Data_Drop!$B:$AI,J$7,FALSE)</f>
        <v>1.0000025316519789E-2</v>
      </c>
      <c r="K157" s="118"/>
      <c r="L157" s="116">
        <f>VLOOKUP($A157,Data_Drop!$B:$AI,L$7,FALSE)</f>
        <v>70214</v>
      </c>
      <c r="M157" s="119">
        <f>VLOOKUP($A157,Data_Drop!$B:$AI,M$7,FALSE)</f>
        <v>0.38471825916012348</v>
      </c>
    </row>
    <row r="158" spans="1:13" s="108" customFormat="1" ht="17" customHeight="1" x14ac:dyDescent="0.2">
      <c r="A158" s="108">
        <f>Data_Drop!B163</f>
        <v>3195</v>
      </c>
      <c r="B158" s="115" t="str">
        <f>VLOOKUP($A158,Data_Drop!$B:$AI,B$7,FALSE)</f>
        <v>Greene County</v>
      </c>
      <c r="C158" s="116">
        <f>VLOOKUP($A158,Data_Drop!$B:$AI,C$7,FALSE)</f>
        <v>321192</v>
      </c>
      <c r="D158" s="117">
        <f>VLOOKUP($A158,Data_Drop!$B:$AI,D$7,FALSE)</f>
        <v>3.4541268272538686E-2</v>
      </c>
      <c r="E158" s="118"/>
      <c r="F158" s="116">
        <f>VLOOKUP($A158,Data_Drop!$B:$AI,F$7,FALSE)</f>
        <v>0</v>
      </c>
      <c r="G158" s="119">
        <f>VLOOKUP($A158,Data_Drop!$B:$AI,G$7,FALSE)</f>
        <v>0</v>
      </c>
      <c r="H158" s="120"/>
      <c r="I158" s="116">
        <f>VLOOKUP($A158,Data_Drop!$B:$AI,I$7,FALSE)</f>
        <v>96200</v>
      </c>
      <c r="J158" s="117">
        <f>VLOOKUP($A158,Data_Drop!$B:$AI,J$7,FALSE)</f>
        <v>1.0000018711053721E-2</v>
      </c>
      <c r="K158" s="118"/>
      <c r="L158" s="116">
        <f>VLOOKUP($A158,Data_Drop!$B:$AI,L$7,FALSE)</f>
        <v>117060</v>
      </c>
      <c r="M158" s="119">
        <f>VLOOKUP($A158,Data_Drop!$B:$AI,M$7,FALSE)</f>
        <v>0.16125756834522031</v>
      </c>
    </row>
    <row r="159" spans="1:13" s="108" customFormat="1" ht="17" customHeight="1" x14ac:dyDescent="0.2">
      <c r="A159" s="108">
        <f>Data_Drop!B164</f>
        <v>3204</v>
      </c>
      <c r="B159" s="115" t="str">
        <f>VLOOKUP($A159,Data_Drop!$B:$AI,B$7,FALSE)</f>
        <v>Jesup</v>
      </c>
      <c r="C159" s="116">
        <f>VLOOKUP($A159,Data_Drop!$B:$AI,C$7,FALSE)</f>
        <v>52445</v>
      </c>
      <c r="D159" s="117">
        <f>VLOOKUP($A159,Data_Drop!$B:$AI,D$7,FALSE)</f>
        <v>7.6065464016735126E-3</v>
      </c>
      <c r="E159" s="118"/>
      <c r="F159" s="116">
        <f>VLOOKUP($A159,Data_Drop!$B:$AI,F$7,FALSE)</f>
        <v>0</v>
      </c>
      <c r="G159" s="119">
        <f>VLOOKUP($A159,Data_Drop!$B:$AI,G$7,FALSE)</f>
        <v>0</v>
      </c>
      <c r="H159" s="120"/>
      <c r="I159" s="116">
        <f>VLOOKUP($A159,Data_Drop!$B:$AI,I$7,FALSE)</f>
        <v>69472</v>
      </c>
      <c r="J159" s="117">
        <f>VLOOKUP($A159,Data_Drop!$B:$AI,J$7,FALSE)</f>
        <v>1.0000051819706575E-2</v>
      </c>
      <c r="K159" s="118"/>
      <c r="L159" s="116">
        <f>VLOOKUP($A159,Data_Drop!$B:$AI,L$7,FALSE)</f>
        <v>281499</v>
      </c>
      <c r="M159" s="119">
        <f>VLOOKUP($A159,Data_Drop!$B:$AI,M$7,FALSE)</f>
        <v>0.75561325675691438</v>
      </c>
    </row>
    <row r="160" spans="1:13" s="108" customFormat="1" ht="17" customHeight="1" x14ac:dyDescent="0.2">
      <c r="A160" s="108">
        <f>Data_Drop!B165</f>
        <v>3231</v>
      </c>
      <c r="B160" s="115" t="str">
        <f>VLOOKUP($A160,Data_Drop!$B:$AI,B$7,FALSE)</f>
        <v>Johnston</v>
      </c>
      <c r="C160" s="116">
        <f>VLOOKUP($A160,Data_Drop!$B:$AI,C$7,FALSE)</f>
        <v>190254</v>
      </c>
      <c r="D160" s="117">
        <f>VLOOKUP($A160,Data_Drop!$B:$AI,D$7,FALSE)</f>
        <v>3.5322335386849973E-3</v>
      </c>
      <c r="E160" s="118"/>
      <c r="F160" s="116">
        <f>VLOOKUP($A160,Data_Drop!$B:$AI,F$7,FALSE)</f>
        <v>233341</v>
      </c>
      <c r="G160" s="119">
        <f>VLOOKUP($A160,Data_Drop!$B:$AI,G$7,FALSE)</f>
        <v>7.8106952395094381E-2</v>
      </c>
      <c r="H160" s="120"/>
      <c r="I160" s="116">
        <f>VLOOKUP($A160,Data_Drop!$B:$AI,I$7,FALSE)</f>
        <v>319113</v>
      </c>
      <c r="J160" s="117">
        <f>VLOOKUP($A160,Data_Drop!$B:$AI,J$7,FALSE)</f>
        <v>5.9037612161112057E-3</v>
      </c>
      <c r="K160" s="118"/>
      <c r="L160" s="116">
        <f>VLOOKUP($A160,Data_Drop!$B:$AI,L$7,FALSE)</f>
        <v>0</v>
      </c>
      <c r="M160" s="119">
        <f>VLOOKUP($A160,Data_Drop!$B:$AI,M$7,FALSE)</f>
        <v>0</v>
      </c>
    </row>
    <row r="161" spans="1:13" s="108" customFormat="1" ht="17" customHeight="1" x14ac:dyDescent="0.2">
      <c r="A161" s="108">
        <f>Data_Drop!B166</f>
        <v>3312</v>
      </c>
      <c r="B161" s="115" t="str">
        <f>VLOOKUP($A161,Data_Drop!$B:$AI,B$7,FALSE)</f>
        <v>Keokuk</v>
      </c>
      <c r="C161" s="116">
        <f>VLOOKUP($A161,Data_Drop!$B:$AI,C$7,FALSE)</f>
        <v>142770</v>
      </c>
      <c r="D161" s="117">
        <f>VLOOKUP($A161,Data_Drop!$B:$AI,D$7,FALSE)</f>
        <v>1.0000019612001761E-2</v>
      </c>
      <c r="E161" s="118"/>
      <c r="F161" s="116">
        <f>VLOOKUP($A161,Data_Drop!$B:$AI,F$7,FALSE)</f>
        <v>134802</v>
      </c>
      <c r="G161" s="119">
        <f>VLOOKUP($A161,Data_Drop!$B:$AI,G$7,FALSE)</f>
        <v>0.33394545518919305</v>
      </c>
      <c r="H161" s="120"/>
      <c r="I161" s="116">
        <f>VLOOKUP($A161,Data_Drop!$B:$AI,I$7,FALSE)</f>
        <v>8047</v>
      </c>
      <c r="J161" s="117">
        <f>VLOOKUP($A161,Data_Drop!$B:$AI,J$7,FALSE)</f>
        <v>5.5805436740823794E-4</v>
      </c>
      <c r="K161" s="118"/>
      <c r="L161" s="116">
        <f>VLOOKUP($A161,Data_Drop!$B:$AI,L$7,FALSE)</f>
        <v>198937</v>
      </c>
      <c r="M161" s="119">
        <f>VLOOKUP($A161,Data_Drop!$B:$AI,M$7,FALSE)</f>
        <v>0.4557588735189893</v>
      </c>
    </row>
    <row r="162" spans="1:13" s="108" customFormat="1" ht="17" customHeight="1" x14ac:dyDescent="0.2">
      <c r="A162" s="108">
        <f>Data_Drop!B167</f>
        <v>3330</v>
      </c>
      <c r="B162" s="115" t="str">
        <f>VLOOKUP($A162,Data_Drop!$B:$AI,B$7,FALSE)</f>
        <v>Keota</v>
      </c>
      <c r="C162" s="116">
        <f>VLOOKUP($A162,Data_Drop!$B:$AI,C$7,FALSE)</f>
        <v>-43579</v>
      </c>
      <c r="D162" s="117">
        <f>VLOOKUP($A162,Data_Drop!$B:$AI,D$7,FALSE)</f>
        <v>-1.5649087552513447E-2</v>
      </c>
      <c r="E162" s="118"/>
      <c r="F162" s="116">
        <f>VLOOKUP($A162,Data_Drop!$B:$AI,F$7,FALSE)</f>
        <v>91836</v>
      </c>
      <c r="G162" s="119">
        <f>VLOOKUP($A162,Data_Drop!$B:$AI,G$7,FALSE)</f>
        <v>0.39780714162842168</v>
      </c>
      <c r="H162" s="120"/>
      <c r="I162" s="116">
        <f>VLOOKUP($A162,Data_Drop!$B:$AI,I$7,FALSE)</f>
        <v>11746</v>
      </c>
      <c r="J162" s="117">
        <f>VLOOKUP($A162,Data_Drop!$B:$AI,J$7,FALSE)</f>
        <v>4.2850096892437716E-3</v>
      </c>
      <c r="K162" s="118"/>
      <c r="L162" s="116">
        <f>VLOOKUP($A162,Data_Drop!$B:$AI,L$7,FALSE)</f>
        <v>0</v>
      </c>
      <c r="M162" s="119">
        <f>VLOOKUP($A162,Data_Drop!$B:$AI,M$7,FALSE)</f>
        <v>0</v>
      </c>
    </row>
    <row r="163" spans="1:13" s="108" customFormat="1" ht="17" customHeight="1" x14ac:dyDescent="0.2">
      <c r="A163" s="108">
        <f>Data_Drop!B168</f>
        <v>3348</v>
      </c>
      <c r="B163" s="115" t="str">
        <f>VLOOKUP($A163,Data_Drop!$B:$AI,B$7,FALSE)</f>
        <v>Kingsley-Pierson</v>
      </c>
      <c r="C163" s="116">
        <f>VLOOKUP($A163,Data_Drop!$B:$AI,C$7,FALSE)</f>
        <v>42411</v>
      </c>
      <c r="D163" s="117">
        <f>VLOOKUP($A163,Data_Drop!$B:$AI,D$7,FALSE)</f>
        <v>1.1553895567887412E-2</v>
      </c>
      <c r="E163" s="118"/>
      <c r="F163" s="116">
        <f>VLOOKUP($A163,Data_Drop!$B:$AI,F$7,FALSE)</f>
        <v>0</v>
      </c>
      <c r="G163" s="119">
        <f>VLOOKUP($A163,Data_Drop!$B:$AI,G$7,FALSE)</f>
        <v>0</v>
      </c>
      <c r="H163" s="120"/>
      <c r="I163" s="116">
        <f>VLOOKUP($A163,Data_Drop!$B:$AI,I$7,FALSE)</f>
        <v>72971</v>
      </c>
      <c r="J163" s="117">
        <f>VLOOKUP($A163,Data_Drop!$B:$AI,J$7,FALSE)</f>
        <v>1.9652200938240365E-2</v>
      </c>
      <c r="K163" s="118"/>
      <c r="L163" s="116">
        <f>VLOOKUP($A163,Data_Drop!$B:$AI,L$7,FALSE)</f>
        <v>0</v>
      </c>
      <c r="M163" s="119">
        <f>VLOOKUP($A163,Data_Drop!$B:$AI,M$7,FALSE)</f>
        <v>0</v>
      </c>
    </row>
    <row r="164" spans="1:13" s="108" customFormat="1" ht="17" customHeight="1" x14ac:dyDescent="0.2">
      <c r="A164" s="108">
        <f>Data_Drop!B169</f>
        <v>3375</v>
      </c>
      <c r="B164" s="115" t="str">
        <f>VLOOKUP($A164,Data_Drop!$B:$AI,B$7,FALSE)</f>
        <v>Knoxville</v>
      </c>
      <c r="C164" s="116">
        <f>VLOOKUP($A164,Data_Drop!$B:$AI,C$7,FALSE)</f>
        <v>153337</v>
      </c>
      <c r="D164" s="117">
        <f>VLOOKUP($A164,Data_Drop!$B:$AI,D$7,FALSE)</f>
        <v>1.1290361771356497E-2</v>
      </c>
      <c r="E164" s="118"/>
      <c r="F164" s="116">
        <f>VLOOKUP($A164,Data_Drop!$B:$AI,F$7,FALSE)</f>
        <v>0</v>
      </c>
      <c r="G164" s="119">
        <f>VLOOKUP($A164,Data_Drop!$B:$AI,G$7,FALSE)</f>
        <v>0</v>
      </c>
      <c r="H164" s="120"/>
      <c r="I164" s="116">
        <f>VLOOKUP($A164,Data_Drop!$B:$AI,I$7,FALSE)</f>
        <v>137346</v>
      </c>
      <c r="J164" s="117">
        <f>VLOOKUP($A164,Data_Drop!$B:$AI,J$7,FALSE)</f>
        <v>1.0000024026967869E-2</v>
      </c>
      <c r="K164" s="118"/>
      <c r="L164" s="116">
        <f>VLOOKUP($A164,Data_Drop!$B:$AI,L$7,FALSE)</f>
        <v>606154</v>
      </c>
      <c r="M164" s="119">
        <f>VLOOKUP($A164,Data_Drop!$B:$AI,M$7,FALSE)</f>
        <v>0.9619498399545191</v>
      </c>
    </row>
    <row r="165" spans="1:13" s="108" customFormat="1" ht="17" customHeight="1" x14ac:dyDescent="0.2">
      <c r="A165" s="108">
        <f>Data_Drop!B170</f>
        <v>3420</v>
      </c>
      <c r="B165" s="115" t="str">
        <f>VLOOKUP($A165,Data_Drop!$B:$AI,B$7,FALSE)</f>
        <v>Lake Mills</v>
      </c>
      <c r="C165" s="116">
        <f>VLOOKUP($A165,Data_Drop!$B:$AI,C$7,FALSE)</f>
        <v>43888</v>
      </c>
      <c r="D165" s="117">
        <f>VLOOKUP($A165,Data_Drop!$B:$AI,D$7,FALSE)</f>
        <v>9.999952151158592E-3</v>
      </c>
      <c r="E165" s="118"/>
      <c r="F165" s="116">
        <f>VLOOKUP($A165,Data_Drop!$B:$AI,F$7,FALSE)</f>
        <v>16144</v>
      </c>
      <c r="G165" s="119">
        <f>VLOOKUP($A165,Data_Drop!$B:$AI,G$7,FALSE)</f>
        <v>4.7306096547406272E-2</v>
      </c>
      <c r="H165" s="120"/>
      <c r="I165" s="116">
        <f>VLOOKUP($A165,Data_Drop!$B:$AI,I$7,FALSE)</f>
        <v>28022</v>
      </c>
      <c r="J165" s="117">
        <f>VLOOKUP($A165,Data_Drop!$B:$AI,J$7,FALSE)</f>
        <v>6.3216421380243998E-3</v>
      </c>
      <c r="K165" s="118"/>
      <c r="L165" s="116">
        <f>VLOOKUP($A165,Data_Drop!$B:$AI,L$7,FALSE)</f>
        <v>24145</v>
      </c>
      <c r="M165" s="119">
        <f>VLOOKUP($A165,Data_Drop!$B:$AI,M$7,FALSE)</f>
        <v>5.1881512878409669E-2</v>
      </c>
    </row>
    <row r="166" spans="1:13" s="108" customFormat="1" ht="17" customHeight="1" x14ac:dyDescent="0.2">
      <c r="A166" s="108">
        <f>Data_Drop!B171</f>
        <v>3465</v>
      </c>
      <c r="B166" s="115" t="str">
        <f>VLOOKUP($A166,Data_Drop!$B:$AI,B$7,FALSE)</f>
        <v>Lamoni</v>
      </c>
      <c r="C166" s="116">
        <f>VLOOKUP($A166,Data_Drop!$B:$AI,C$7,FALSE)</f>
        <v>-183222</v>
      </c>
      <c r="D166" s="117">
        <f>VLOOKUP($A166,Data_Drop!$B:$AI,D$7,FALSE)</f>
        <v>-7.054643434829197E-2</v>
      </c>
      <c r="E166" s="118"/>
      <c r="F166" s="116">
        <f>VLOOKUP($A166,Data_Drop!$B:$AI,F$7,FALSE)</f>
        <v>95045</v>
      </c>
      <c r="G166" s="119">
        <f>VLOOKUP($A166,Data_Drop!$B:$AI,G$7,FALSE)</f>
        <v>0.98522025531991475</v>
      </c>
      <c r="H166" s="120"/>
      <c r="I166" s="116">
        <f>VLOOKUP($A166,Data_Drop!$B:$AI,I$7,FALSE)</f>
        <v>-60004</v>
      </c>
      <c r="J166" s="117">
        <f>VLOOKUP($A166,Data_Drop!$B:$AI,J$7,FALSE)</f>
        <v>-2.4857071013160526E-2</v>
      </c>
      <c r="K166" s="118"/>
      <c r="L166" s="116">
        <f>VLOOKUP($A166,Data_Drop!$B:$AI,L$7,FALSE)</f>
        <v>0</v>
      </c>
      <c r="M166" s="119">
        <f>VLOOKUP($A166,Data_Drop!$B:$AI,M$7,FALSE)</f>
        <v>0</v>
      </c>
    </row>
    <row r="167" spans="1:13" s="108" customFormat="1" ht="17" customHeight="1" x14ac:dyDescent="0.2">
      <c r="A167" s="108">
        <f>Data_Drop!B172</f>
        <v>3537</v>
      </c>
      <c r="B167" s="115" t="str">
        <f>VLOOKUP($A167,Data_Drop!$B:$AI,B$7,FALSE)</f>
        <v>Laurens-Marathon</v>
      </c>
      <c r="C167" s="116">
        <f>VLOOKUP($A167,Data_Drop!$B:$AI,C$7,FALSE)</f>
        <v>43204</v>
      </c>
      <c r="D167" s="117">
        <f>VLOOKUP($A167,Data_Drop!$B:$AI,D$7,FALSE)</f>
        <v>1.7470165983560156E-2</v>
      </c>
      <c r="E167" s="118"/>
      <c r="F167" s="116">
        <f>VLOOKUP($A167,Data_Drop!$B:$AI,F$7,FALSE)</f>
        <v>0</v>
      </c>
      <c r="G167" s="119">
        <f>VLOOKUP($A167,Data_Drop!$B:$AI,G$7,FALSE)</f>
        <v>0</v>
      </c>
      <c r="H167" s="120"/>
      <c r="I167" s="116">
        <f>VLOOKUP($A167,Data_Drop!$B:$AI,I$7,FALSE)</f>
        <v>25162</v>
      </c>
      <c r="J167" s="117">
        <f>VLOOKUP($A167,Data_Drop!$B:$AI,J$7,FALSE)</f>
        <v>9.9999205156941755E-3</v>
      </c>
      <c r="K167" s="118"/>
      <c r="L167" s="116">
        <f>VLOOKUP($A167,Data_Drop!$B:$AI,L$7,FALSE)</f>
        <v>259942</v>
      </c>
      <c r="M167" s="119">
        <f>VLOOKUP($A167,Data_Drop!$B:$AI,M$7,FALSE)</f>
        <v>1.1850796510642472</v>
      </c>
    </row>
    <row r="168" spans="1:13" s="108" customFormat="1" ht="17" customHeight="1" x14ac:dyDescent="0.2">
      <c r="A168" s="108">
        <f>Data_Drop!B173</f>
        <v>3555</v>
      </c>
      <c r="B168" s="115" t="str">
        <f>VLOOKUP($A168,Data_Drop!$B:$AI,B$7,FALSE)</f>
        <v>Lawton-Bronson</v>
      </c>
      <c r="C168" s="116">
        <f>VLOOKUP($A168,Data_Drop!$B:$AI,C$7,FALSE)</f>
        <v>47926</v>
      </c>
      <c r="D168" s="117">
        <f>VLOOKUP($A168,Data_Drop!$B:$AI,D$7,FALSE)</f>
        <v>9.9999123656638652E-3</v>
      </c>
      <c r="E168" s="118"/>
      <c r="F168" s="116">
        <f>VLOOKUP($A168,Data_Drop!$B:$AI,F$7,FALSE)</f>
        <v>37384</v>
      </c>
      <c r="G168" s="119">
        <f>VLOOKUP($A168,Data_Drop!$B:$AI,G$7,FALSE)</f>
        <v>0.1242752557560762</v>
      </c>
      <c r="H168" s="120"/>
      <c r="I168" s="116">
        <f>VLOOKUP($A168,Data_Drop!$B:$AI,I$7,FALSE)</f>
        <v>58010</v>
      </c>
      <c r="J168" s="117">
        <f>VLOOKUP($A168,Data_Drop!$B:$AI,J$7,FALSE)</f>
        <v>1.1984130787957115E-2</v>
      </c>
      <c r="K168" s="118"/>
      <c r="L168" s="116">
        <f>VLOOKUP($A168,Data_Drop!$B:$AI,L$7,FALSE)</f>
        <v>0</v>
      </c>
      <c r="M168" s="119">
        <f>VLOOKUP($A168,Data_Drop!$B:$AI,M$7,FALSE)</f>
        <v>0</v>
      </c>
    </row>
    <row r="169" spans="1:13" s="108" customFormat="1" ht="17" customHeight="1" x14ac:dyDescent="0.2">
      <c r="A169" s="108">
        <f>Data_Drop!B174</f>
        <v>3582</v>
      </c>
      <c r="B169" s="115" t="str">
        <f>VLOOKUP($A169,Data_Drop!$B:$AI,B$7,FALSE)</f>
        <v>East Marshall</v>
      </c>
      <c r="C169" s="116">
        <f>VLOOKUP($A169,Data_Drop!$B:$AI,C$7,FALSE)</f>
        <v>-7649</v>
      </c>
      <c r="D169" s="117">
        <f>VLOOKUP($A169,Data_Drop!$B:$AI,D$7,FALSE)</f>
        <v>-1.8765979234998686E-3</v>
      </c>
      <c r="E169" s="118"/>
      <c r="F169" s="116">
        <f>VLOOKUP($A169,Data_Drop!$B:$AI,F$7,FALSE)</f>
        <v>139090</v>
      </c>
      <c r="G169" s="119">
        <f>VLOOKUP($A169,Data_Drop!$B:$AI,G$7,FALSE)</f>
        <v>0.40307590529894904</v>
      </c>
      <c r="H169" s="120"/>
      <c r="I169" s="116">
        <f>VLOOKUP($A169,Data_Drop!$B:$AI,I$7,FALSE)</f>
        <v>-85394</v>
      </c>
      <c r="J169" s="117">
        <f>VLOOKUP($A169,Data_Drop!$B:$AI,J$7,FALSE)</f>
        <v>-2.0989867130213179E-2</v>
      </c>
      <c r="K169" s="118"/>
      <c r="L169" s="116">
        <f>VLOOKUP($A169,Data_Drop!$B:$AI,L$7,FALSE)</f>
        <v>0</v>
      </c>
      <c r="M169" s="119">
        <f>VLOOKUP($A169,Data_Drop!$B:$AI,M$7,FALSE)</f>
        <v>0</v>
      </c>
    </row>
    <row r="170" spans="1:13" s="108" customFormat="1" ht="17" customHeight="1" x14ac:dyDescent="0.2">
      <c r="A170" s="108">
        <f>Data_Drop!B175</f>
        <v>3600</v>
      </c>
      <c r="B170" s="115" t="str">
        <f>VLOOKUP($A170,Data_Drop!$B:$AI,B$7,FALSE)</f>
        <v>Le Mars</v>
      </c>
      <c r="C170" s="116">
        <f>VLOOKUP($A170,Data_Drop!$B:$AI,C$7,FALSE)</f>
        <v>144287</v>
      </c>
      <c r="D170" s="117">
        <f>VLOOKUP($A170,Data_Drop!$B:$AI,D$7,FALSE)</f>
        <v>8.37068427836315E-3</v>
      </c>
      <c r="E170" s="118"/>
      <c r="F170" s="116">
        <f>VLOOKUP($A170,Data_Drop!$B:$AI,F$7,FALSE)</f>
        <v>184103</v>
      </c>
      <c r="G170" s="119">
        <f>VLOOKUP($A170,Data_Drop!$B:$AI,G$7,FALSE)</f>
        <v>0.15392445228558815</v>
      </c>
      <c r="H170" s="120"/>
      <c r="I170" s="116">
        <f>VLOOKUP($A170,Data_Drop!$B:$AI,I$7,FALSE)</f>
        <v>104955</v>
      </c>
      <c r="J170" s="117">
        <f>VLOOKUP($A170,Data_Drop!$B:$AI,J$7,FALSE)</f>
        <v>6.0383277177738955E-3</v>
      </c>
      <c r="K170" s="118"/>
      <c r="L170" s="116">
        <f>VLOOKUP($A170,Data_Drop!$B:$AI,L$7,FALSE)</f>
        <v>0</v>
      </c>
      <c r="M170" s="119">
        <f>VLOOKUP($A170,Data_Drop!$B:$AI,M$7,FALSE)</f>
        <v>0</v>
      </c>
    </row>
    <row r="171" spans="1:13" s="108" customFormat="1" ht="17" customHeight="1" x14ac:dyDescent="0.2">
      <c r="A171" s="108">
        <f>Data_Drop!B176</f>
        <v>3609</v>
      </c>
      <c r="B171" s="115" t="str">
        <f>VLOOKUP($A171,Data_Drop!$B:$AI,B$7,FALSE)</f>
        <v>Lenox</v>
      </c>
      <c r="C171" s="116">
        <f>VLOOKUP($A171,Data_Drop!$B:$AI,C$7,FALSE)</f>
        <v>36117</v>
      </c>
      <c r="D171" s="117">
        <f>VLOOKUP($A171,Data_Drop!$B:$AI,D$7,FALSE)</f>
        <v>1.0000002768780011E-2</v>
      </c>
      <c r="E171" s="118"/>
      <c r="F171" s="116">
        <f>VLOOKUP($A171,Data_Drop!$B:$AI,F$7,FALSE)</f>
        <v>26057</v>
      </c>
      <c r="G171" s="119">
        <f>VLOOKUP($A171,Data_Drop!$B:$AI,G$7,FALSE)</f>
        <v>0.12605679662477207</v>
      </c>
      <c r="H171" s="120"/>
      <c r="I171" s="116">
        <f>VLOOKUP($A171,Data_Drop!$B:$AI,I$7,FALSE)</f>
        <v>10161</v>
      </c>
      <c r="J171" s="117">
        <f>VLOOKUP($A171,Data_Drop!$B:$AI,J$7,FALSE)</f>
        <v>2.7855023389337622E-3</v>
      </c>
      <c r="K171" s="118"/>
      <c r="L171" s="116">
        <f>VLOOKUP($A171,Data_Drop!$B:$AI,L$7,FALSE)</f>
        <v>202410</v>
      </c>
      <c r="M171" s="119">
        <f>VLOOKUP($A171,Data_Drop!$B:$AI,M$7,FALSE)</f>
        <v>0.98336279956164774</v>
      </c>
    </row>
    <row r="172" spans="1:13" s="108" customFormat="1" ht="17" customHeight="1" x14ac:dyDescent="0.2">
      <c r="A172" s="108">
        <f>Data_Drop!B177</f>
        <v>3645</v>
      </c>
      <c r="B172" s="115" t="str">
        <f>VLOOKUP($A172,Data_Drop!$B:$AI,B$7,FALSE)</f>
        <v>Lewis Central</v>
      </c>
      <c r="C172" s="116">
        <f>VLOOKUP($A172,Data_Drop!$B:$AI,C$7,FALSE)</f>
        <v>209142</v>
      </c>
      <c r="D172" s="117">
        <f>VLOOKUP($A172,Data_Drop!$B:$AI,D$7,FALSE)</f>
        <v>9.9999990437120191E-3</v>
      </c>
      <c r="E172" s="118"/>
      <c r="F172" s="116">
        <f>VLOOKUP($A172,Data_Drop!$B:$AI,F$7,FALSE)</f>
        <v>223541</v>
      </c>
      <c r="G172" s="119">
        <f>VLOOKUP($A172,Data_Drop!$B:$AI,G$7,FALSE)</f>
        <v>0.114184761800116</v>
      </c>
      <c r="H172" s="120"/>
      <c r="I172" s="116">
        <f>VLOOKUP($A172,Data_Drop!$B:$AI,I$7,FALSE)</f>
        <v>-14543</v>
      </c>
      <c r="J172" s="117">
        <f>VLOOKUP($A172,Data_Drop!$B:$AI,J$7,FALSE)</f>
        <v>-6.8848000581726073E-4</v>
      </c>
      <c r="K172" s="118"/>
      <c r="L172" s="116">
        <f>VLOOKUP($A172,Data_Drop!$B:$AI,L$7,FALSE)</f>
        <v>271106</v>
      </c>
      <c r="M172" s="119">
        <f>VLOOKUP($A172,Data_Drop!$B:$AI,M$7,FALSE)</f>
        <v>0.13580876491221816</v>
      </c>
    </row>
    <row r="173" spans="1:13" s="108" customFormat="1" ht="17" customHeight="1" x14ac:dyDescent="0.2">
      <c r="A173" s="108">
        <f>Data_Drop!B178</f>
        <v>3691</v>
      </c>
      <c r="B173" s="115" t="str">
        <f>VLOOKUP($A173,Data_Drop!$B:$AI,B$7,FALSE)</f>
        <v>North Cedar</v>
      </c>
      <c r="C173" s="116">
        <f>VLOOKUP($A173,Data_Drop!$B:$AI,C$7,FALSE)</f>
        <v>22161</v>
      </c>
      <c r="D173" s="117">
        <f>VLOOKUP($A173,Data_Drop!$B:$AI,D$7,FALSE)</f>
        <v>3.9564058032283958E-3</v>
      </c>
      <c r="E173" s="118"/>
      <c r="F173" s="116">
        <f>VLOOKUP($A173,Data_Drop!$B:$AI,F$7,FALSE)</f>
        <v>0</v>
      </c>
      <c r="G173" s="119">
        <f>VLOOKUP($A173,Data_Drop!$B:$AI,G$7,FALSE)</f>
        <v>0</v>
      </c>
      <c r="H173" s="120"/>
      <c r="I173" s="116">
        <f>VLOOKUP($A173,Data_Drop!$B:$AI,I$7,FALSE)</f>
        <v>56235</v>
      </c>
      <c r="J173" s="117">
        <f>VLOOKUP($A173,Data_Drop!$B:$AI,J$7,FALSE)</f>
        <v>1.0000076465419758E-2</v>
      </c>
      <c r="K173" s="118"/>
      <c r="L173" s="116">
        <f>VLOOKUP($A173,Data_Drop!$B:$AI,L$7,FALSE)</f>
        <v>170153</v>
      </c>
      <c r="M173" s="119">
        <f>VLOOKUP($A173,Data_Drop!$B:$AI,M$7,FALSE)</f>
        <v>0.40354193288837698</v>
      </c>
    </row>
    <row r="174" spans="1:13" s="108" customFormat="1" ht="17" customHeight="1" x14ac:dyDescent="0.2">
      <c r="A174" s="108">
        <f>Data_Drop!B179</f>
        <v>3715</v>
      </c>
      <c r="B174" s="115" t="str">
        <f>VLOOKUP($A174,Data_Drop!$B:$AI,B$7,FALSE)</f>
        <v>Linn-Mar</v>
      </c>
      <c r="C174" s="116">
        <f>VLOOKUP($A174,Data_Drop!$B:$AI,C$7,FALSE)</f>
        <v>594095</v>
      </c>
      <c r="D174" s="117">
        <f>VLOOKUP($A174,Data_Drop!$B:$AI,D$7,FALSE)</f>
        <v>1.0024283740675722E-2</v>
      </c>
      <c r="E174" s="118"/>
      <c r="F174" s="116">
        <f>VLOOKUP($A174,Data_Drop!$B:$AI,F$7,FALSE)</f>
        <v>0</v>
      </c>
      <c r="G174" s="119">
        <f>VLOOKUP($A174,Data_Drop!$B:$AI,G$7,FALSE)</f>
        <v>0</v>
      </c>
      <c r="H174" s="120"/>
      <c r="I174" s="116">
        <f>VLOOKUP($A174,Data_Drop!$B:$AI,I$7,FALSE)</f>
        <v>832332</v>
      </c>
      <c r="J174" s="117">
        <f>VLOOKUP($A174,Data_Drop!$B:$AI,J$7,FALSE)</f>
        <v>1.3904719430823515E-2</v>
      </c>
      <c r="K174" s="118"/>
      <c r="L174" s="116">
        <f>VLOOKUP($A174,Data_Drop!$B:$AI,L$7,FALSE)</f>
        <v>0</v>
      </c>
      <c r="M174" s="119">
        <f>VLOOKUP($A174,Data_Drop!$B:$AI,M$7,FALSE)</f>
        <v>0</v>
      </c>
    </row>
    <row r="175" spans="1:13" s="108" customFormat="1" ht="17" customHeight="1" x14ac:dyDescent="0.2">
      <c r="A175" s="108">
        <f>Data_Drop!B180</f>
        <v>3744</v>
      </c>
      <c r="B175" s="115" t="str">
        <f>VLOOKUP($A175,Data_Drop!$B:$AI,B$7,FALSE)</f>
        <v>Lisbon</v>
      </c>
      <c r="C175" s="116">
        <f>VLOOKUP($A175,Data_Drop!$B:$AI,C$7,FALSE)</f>
        <v>86423</v>
      </c>
      <c r="D175" s="117">
        <f>VLOOKUP($A175,Data_Drop!$B:$AI,D$7,FALSE)</f>
        <v>1.6206431490917439E-2</v>
      </c>
      <c r="E175" s="118"/>
      <c r="F175" s="116">
        <f>VLOOKUP($A175,Data_Drop!$B:$AI,F$7,FALSE)</f>
        <v>0</v>
      </c>
      <c r="G175" s="119">
        <f>VLOOKUP($A175,Data_Drop!$B:$AI,G$7,FALSE)</f>
        <v>0</v>
      </c>
      <c r="H175" s="120"/>
      <c r="I175" s="116">
        <f>VLOOKUP($A175,Data_Drop!$B:$AI,I$7,FALSE)</f>
        <v>54191</v>
      </c>
      <c r="J175" s="117">
        <f>VLOOKUP($A175,Data_Drop!$B:$AI,J$7,FALSE)</f>
        <v>1.000007565889207E-2</v>
      </c>
      <c r="K175" s="118"/>
      <c r="L175" s="116">
        <f>VLOOKUP($A175,Data_Drop!$B:$AI,L$7,FALSE)</f>
        <v>8386</v>
      </c>
      <c r="M175" s="119">
        <f>VLOOKUP($A175,Data_Drop!$B:$AI,M$7,FALSE)</f>
        <v>3.6317000871564711E-2</v>
      </c>
    </row>
    <row r="176" spans="1:13" s="108" customFormat="1" ht="17" customHeight="1" x14ac:dyDescent="0.2">
      <c r="A176" s="108">
        <f>Data_Drop!B181</f>
        <v>3798</v>
      </c>
      <c r="B176" s="115" t="str">
        <f>VLOOKUP($A176,Data_Drop!$B:$AI,B$7,FALSE)</f>
        <v>Logan-Magnolia</v>
      </c>
      <c r="C176" s="116">
        <f>VLOOKUP($A176,Data_Drop!$B:$AI,C$7,FALSE)</f>
        <v>31795</v>
      </c>
      <c r="D176" s="117">
        <f>VLOOKUP($A176,Data_Drop!$B:$AI,D$7,FALSE)</f>
        <v>6.8388506945213697E-3</v>
      </c>
      <c r="E176" s="118"/>
      <c r="F176" s="116">
        <f>VLOOKUP($A176,Data_Drop!$B:$AI,F$7,FALSE)</f>
        <v>0</v>
      </c>
      <c r="G176" s="119">
        <f>VLOOKUP($A176,Data_Drop!$B:$AI,G$7,FALSE)</f>
        <v>0</v>
      </c>
      <c r="H176" s="120"/>
      <c r="I176" s="116">
        <f>VLOOKUP($A176,Data_Drop!$B:$AI,I$7,FALSE)</f>
        <v>46810</v>
      </c>
      <c r="J176" s="117">
        <f>VLOOKUP($A176,Data_Drop!$B:$AI,J$7,FALSE)</f>
        <v>1.0000068361928559E-2</v>
      </c>
      <c r="K176" s="118"/>
      <c r="L176" s="116">
        <f>VLOOKUP($A176,Data_Drop!$B:$AI,L$7,FALSE)</f>
        <v>210527</v>
      </c>
      <c r="M176" s="119">
        <f>VLOOKUP($A176,Data_Drop!$B:$AI,M$7,FALSE)</f>
        <v>0.78223282973078212</v>
      </c>
    </row>
    <row r="177" spans="1:13" s="108" customFormat="1" ht="17" customHeight="1" x14ac:dyDescent="0.2">
      <c r="A177" s="108">
        <f>Data_Drop!B182</f>
        <v>3816</v>
      </c>
      <c r="B177" s="115" t="str">
        <f>VLOOKUP($A177,Data_Drop!$B:$AI,B$7,FALSE)</f>
        <v>Lone Tree</v>
      </c>
      <c r="C177" s="116">
        <f>VLOOKUP($A177,Data_Drop!$B:$AI,C$7,FALSE)</f>
        <v>-8444</v>
      </c>
      <c r="D177" s="117">
        <f>VLOOKUP($A177,Data_Drop!$B:$AI,D$7,FALSE)</f>
        <v>-3.456468311340851E-3</v>
      </c>
      <c r="E177" s="118"/>
      <c r="F177" s="116">
        <f>VLOOKUP($A177,Data_Drop!$B:$AI,F$7,FALSE)</f>
        <v>39710</v>
      </c>
      <c r="G177" s="119">
        <f>VLOOKUP($A177,Data_Drop!$B:$AI,G$7,FALSE)</f>
        <v>0.19569109208530899</v>
      </c>
      <c r="H177" s="120"/>
      <c r="I177" s="116">
        <f>VLOOKUP($A177,Data_Drop!$B:$AI,I$7,FALSE)</f>
        <v>-15762</v>
      </c>
      <c r="J177" s="117">
        <f>VLOOKUP($A177,Data_Drop!$B:$AI,J$7,FALSE)</f>
        <v>-6.4743981545377473E-3</v>
      </c>
      <c r="K177" s="118"/>
      <c r="L177" s="116">
        <f>VLOOKUP($A177,Data_Drop!$B:$AI,L$7,FALSE)</f>
        <v>85163</v>
      </c>
      <c r="M177" s="119">
        <f>VLOOKUP($A177,Data_Drop!$B:$AI,M$7,FALSE)</f>
        <v>0.40006989044305691</v>
      </c>
    </row>
    <row r="178" spans="1:13" s="108" customFormat="1" ht="17" customHeight="1" x14ac:dyDescent="0.2">
      <c r="A178" s="108">
        <f>Data_Drop!B183</f>
        <v>3841</v>
      </c>
      <c r="B178" s="115" t="str">
        <f>VLOOKUP($A178,Data_Drop!$B:$AI,B$7,FALSE)</f>
        <v>Louisa-Muscatine</v>
      </c>
      <c r="C178" s="116">
        <f>VLOOKUP($A178,Data_Drop!$B:$AI,C$7,FALSE)</f>
        <v>44732</v>
      </c>
      <c r="D178" s="117">
        <f>VLOOKUP($A178,Data_Drop!$B:$AI,D$7,FALSE)</f>
        <v>8.4412104377231453E-3</v>
      </c>
      <c r="E178" s="118"/>
      <c r="F178" s="116">
        <f>VLOOKUP($A178,Data_Drop!$B:$AI,F$7,FALSE)</f>
        <v>0</v>
      </c>
      <c r="G178" s="119">
        <f>VLOOKUP($A178,Data_Drop!$B:$AI,G$7,FALSE)</f>
        <v>0</v>
      </c>
      <c r="H178" s="120"/>
      <c r="I178" s="116">
        <f>VLOOKUP($A178,Data_Drop!$B:$AI,I$7,FALSE)</f>
        <v>53440</v>
      </c>
      <c r="J178" s="117">
        <f>VLOOKUP($A178,Data_Drop!$B:$AI,J$7,FALSE)</f>
        <v>1.0000052395484108E-2</v>
      </c>
      <c r="K178" s="118"/>
      <c r="L178" s="116">
        <f>VLOOKUP($A178,Data_Drop!$B:$AI,L$7,FALSE)</f>
        <v>137063</v>
      </c>
      <c r="M178" s="119">
        <f>VLOOKUP($A178,Data_Drop!$B:$AI,M$7,FALSE)</f>
        <v>0.42355084212987604</v>
      </c>
    </row>
    <row r="179" spans="1:13" s="108" customFormat="1" ht="17" customHeight="1" x14ac:dyDescent="0.2">
      <c r="A179" s="108">
        <f>Data_Drop!B184</f>
        <v>3906</v>
      </c>
      <c r="B179" s="115" t="str">
        <f>VLOOKUP($A179,Data_Drop!$B:$AI,B$7,FALSE)</f>
        <v>Lynnville-Sully</v>
      </c>
      <c r="C179" s="116">
        <f>VLOOKUP($A179,Data_Drop!$B:$AI,C$7,FALSE)</f>
        <v>-11994</v>
      </c>
      <c r="D179" s="117">
        <f>VLOOKUP($A179,Data_Drop!$B:$AI,D$7,FALSE)</f>
        <v>-3.4563765738703234E-3</v>
      </c>
      <c r="E179" s="118"/>
      <c r="F179" s="116">
        <f>VLOOKUP($A179,Data_Drop!$B:$AI,F$7,FALSE)</f>
        <v>56824</v>
      </c>
      <c r="G179" s="119">
        <f>VLOOKUP($A179,Data_Drop!$B:$AI,G$7,FALSE)</f>
        <v>0.19730300089274191</v>
      </c>
      <c r="H179" s="120"/>
      <c r="I179" s="116">
        <f>VLOOKUP($A179,Data_Drop!$B:$AI,I$7,FALSE)</f>
        <v>26786</v>
      </c>
      <c r="J179" s="117">
        <f>VLOOKUP($A179,Data_Drop!$B:$AI,J$7,FALSE)</f>
        <v>7.7458406518697764E-3</v>
      </c>
      <c r="K179" s="118"/>
      <c r="L179" s="116">
        <f>VLOOKUP($A179,Data_Drop!$B:$AI,L$7,FALSE)</f>
        <v>0</v>
      </c>
      <c r="M179" s="119">
        <f>VLOOKUP($A179,Data_Drop!$B:$AI,M$7,FALSE)</f>
        <v>0</v>
      </c>
    </row>
    <row r="180" spans="1:13" s="108" customFormat="1" ht="17" customHeight="1" x14ac:dyDescent="0.2">
      <c r="A180" s="108">
        <f>Data_Drop!B185</f>
        <v>3942</v>
      </c>
      <c r="B180" s="115" t="str">
        <f>VLOOKUP($A180,Data_Drop!$B:$AI,B$7,FALSE)</f>
        <v>Madrid</v>
      </c>
      <c r="C180" s="116">
        <f>VLOOKUP($A180,Data_Drop!$B:$AI,C$7,FALSE)</f>
        <v>-78633</v>
      </c>
      <c r="D180" s="117">
        <f>VLOOKUP($A180,Data_Drop!$B:$AI,D$7,FALSE)</f>
        <v>-1.5219471974342919E-2</v>
      </c>
      <c r="E180" s="118"/>
      <c r="F180" s="116">
        <f>VLOOKUP($A180,Data_Drop!$B:$AI,F$7,FALSE)</f>
        <v>139406</v>
      </c>
      <c r="G180" s="119">
        <f>VLOOKUP($A180,Data_Drop!$B:$AI,G$7,FALSE)</f>
        <v>0.70260410262211148</v>
      </c>
      <c r="H180" s="120"/>
      <c r="I180" s="116">
        <f>VLOOKUP($A180,Data_Drop!$B:$AI,I$7,FALSE)</f>
        <v>-35397</v>
      </c>
      <c r="J180" s="117">
        <f>VLOOKUP($A180,Data_Drop!$B:$AI,J$7,FALSE)</f>
        <v>-6.9569958325242359E-3</v>
      </c>
      <c r="K180" s="118"/>
      <c r="L180" s="116">
        <f>VLOOKUP($A180,Data_Drop!$B:$AI,L$7,FALSE)</f>
        <v>0</v>
      </c>
      <c r="M180" s="119">
        <f>VLOOKUP($A180,Data_Drop!$B:$AI,M$7,FALSE)</f>
        <v>0</v>
      </c>
    </row>
    <row r="181" spans="1:13" s="108" customFormat="1" ht="17" customHeight="1" x14ac:dyDescent="0.2">
      <c r="A181" s="108">
        <f>Data_Drop!B186</f>
        <v>3978</v>
      </c>
      <c r="B181" s="115" t="str">
        <f>VLOOKUP($A181,Data_Drop!$B:$AI,B$7,FALSE)</f>
        <v>East Mills</v>
      </c>
      <c r="C181" s="116">
        <f>VLOOKUP($A181,Data_Drop!$B:$AI,C$7,FALSE)</f>
        <v>148404</v>
      </c>
      <c r="D181" s="117">
        <f>VLOOKUP($A181,Data_Drop!$B:$AI,D$7,FALSE)</f>
        <v>3.4851378377134354E-2</v>
      </c>
      <c r="E181" s="118"/>
      <c r="F181" s="116">
        <f>VLOOKUP($A181,Data_Drop!$B:$AI,F$7,FALSE)</f>
        <v>0</v>
      </c>
      <c r="G181" s="119">
        <f>VLOOKUP($A181,Data_Drop!$B:$AI,G$7,FALSE)</f>
        <v>0</v>
      </c>
      <c r="H181" s="120"/>
      <c r="I181" s="116">
        <f>VLOOKUP($A181,Data_Drop!$B:$AI,I$7,FALSE)</f>
        <v>44066</v>
      </c>
      <c r="J181" s="117">
        <f>VLOOKUP($A181,Data_Drop!$B:$AI,J$7,FALSE)</f>
        <v>0.01</v>
      </c>
      <c r="K181" s="118"/>
      <c r="L181" s="116">
        <f>VLOOKUP($A181,Data_Drop!$B:$AI,L$7,FALSE)</f>
        <v>144022</v>
      </c>
      <c r="M181" s="119">
        <f>VLOOKUP($A181,Data_Drop!$B:$AI,M$7,FALSE)</f>
        <v>0.373279442365476</v>
      </c>
    </row>
    <row r="182" spans="1:13" s="108" customFormat="1" ht="17" customHeight="1" x14ac:dyDescent="0.2">
      <c r="A182" s="108">
        <f>Data_Drop!B187</f>
        <v>4023</v>
      </c>
      <c r="B182" s="115" t="str">
        <f>VLOOKUP($A182,Data_Drop!$B:$AI,B$7,FALSE)</f>
        <v>Manson-Northwest Webster</v>
      </c>
      <c r="C182" s="116">
        <f>VLOOKUP($A182,Data_Drop!$B:$AI,C$7,FALSE)</f>
        <v>94245</v>
      </c>
      <c r="D182" s="117">
        <f>VLOOKUP($A182,Data_Drop!$B:$AI,D$7,FALSE)</f>
        <v>1.814694199621561E-2</v>
      </c>
      <c r="E182" s="118"/>
      <c r="F182" s="116">
        <f>VLOOKUP($A182,Data_Drop!$B:$AI,F$7,FALSE)</f>
        <v>0</v>
      </c>
      <c r="G182" s="119">
        <f>VLOOKUP($A182,Data_Drop!$B:$AI,G$7,FALSE)</f>
        <v>0</v>
      </c>
      <c r="H182" s="120"/>
      <c r="I182" s="116">
        <f>VLOOKUP($A182,Data_Drop!$B:$AI,I$7,FALSE)</f>
        <v>52877</v>
      </c>
      <c r="J182" s="117">
        <f>VLOOKUP($A182,Data_Drop!$B:$AI,J$7,FALSE)</f>
        <v>1.000003404138146E-2</v>
      </c>
      <c r="K182" s="118"/>
      <c r="L182" s="116">
        <f>VLOOKUP($A182,Data_Drop!$B:$AI,L$7,FALSE)</f>
        <v>102421</v>
      </c>
      <c r="M182" s="119">
        <f>VLOOKUP($A182,Data_Drop!$B:$AI,M$7,FALSE)</f>
        <v>0.21046023686495083</v>
      </c>
    </row>
    <row r="183" spans="1:13" s="108" customFormat="1" ht="17" customHeight="1" x14ac:dyDescent="0.2">
      <c r="A183" s="108">
        <f>Data_Drop!B188</f>
        <v>4033</v>
      </c>
      <c r="B183" s="115" t="str">
        <f>VLOOKUP($A183,Data_Drop!$B:$AI,B$7,FALSE)</f>
        <v>Maple Valley-Anthon Oto</v>
      </c>
      <c r="C183" s="116">
        <f>VLOOKUP($A183,Data_Drop!$B:$AI,C$7,FALSE)</f>
        <v>-39406</v>
      </c>
      <c r="D183" s="117">
        <f>VLOOKUP($A183,Data_Drop!$B:$AI,D$7,FALSE)</f>
        <v>-8.5254125703861441E-3</v>
      </c>
      <c r="E183" s="118"/>
      <c r="F183" s="116">
        <f>VLOOKUP($A183,Data_Drop!$B:$AI,F$7,FALSE)</f>
        <v>69558</v>
      </c>
      <c r="G183" s="119">
        <f>VLOOKUP($A183,Data_Drop!$B:$AI,G$7,FALSE)</f>
        <v>0.14543552401820384</v>
      </c>
      <c r="H183" s="120"/>
      <c r="I183" s="116">
        <f>VLOOKUP($A183,Data_Drop!$B:$AI,I$7,FALSE)</f>
        <v>-24426</v>
      </c>
      <c r="J183" s="117">
        <f>VLOOKUP($A183,Data_Drop!$B:$AI,J$7,FALSE)</f>
        <v>-5.329958376747713E-3</v>
      </c>
      <c r="K183" s="118"/>
      <c r="L183" s="116">
        <f>VLOOKUP($A183,Data_Drop!$B:$AI,L$7,FALSE)</f>
        <v>159216</v>
      </c>
      <c r="M183" s="119">
        <f>VLOOKUP($A183,Data_Drop!$B:$AI,M$7,FALSE)</f>
        <v>0.30043158793221847</v>
      </c>
    </row>
    <row r="184" spans="1:13" s="108" customFormat="1" ht="17" customHeight="1" x14ac:dyDescent="0.2">
      <c r="A184" s="108">
        <f>Data_Drop!B189</f>
        <v>4041</v>
      </c>
      <c r="B184" s="115" t="str">
        <f>VLOOKUP($A184,Data_Drop!$B:$AI,B$7,FALSE)</f>
        <v>Maquoketa</v>
      </c>
      <c r="C184" s="116">
        <f>VLOOKUP($A184,Data_Drop!$B:$AI,C$7,FALSE)</f>
        <v>96643</v>
      </c>
      <c r="D184" s="117">
        <f>VLOOKUP($A184,Data_Drop!$B:$AI,D$7,FALSE)</f>
        <v>9.9999720622036079E-3</v>
      </c>
      <c r="E184" s="118"/>
      <c r="F184" s="116">
        <f>VLOOKUP($A184,Data_Drop!$B:$AI,F$7,FALSE)</f>
        <v>164986</v>
      </c>
      <c r="G184" s="119">
        <f>VLOOKUP($A184,Data_Drop!$B:$AI,G$7,FALSE)</f>
        <v>0.34154712001651671</v>
      </c>
      <c r="H184" s="120"/>
      <c r="I184" s="116">
        <f>VLOOKUP($A184,Data_Drop!$B:$AI,I$7,FALSE)</f>
        <v>-69026</v>
      </c>
      <c r="J184" s="117">
        <f>VLOOKUP($A184,Data_Drop!$B:$AI,J$7,FALSE)</f>
        <v>-7.0716332495643361E-3</v>
      </c>
      <c r="K184" s="118"/>
      <c r="L184" s="116">
        <f>VLOOKUP($A184,Data_Drop!$B:$AI,L$7,FALSE)</f>
        <v>447223</v>
      </c>
      <c r="M184" s="119">
        <f>VLOOKUP($A184,Data_Drop!$B:$AI,M$7,FALSE)</f>
        <v>0.90020659121603053</v>
      </c>
    </row>
    <row r="185" spans="1:13" s="108" customFormat="1" ht="17" customHeight="1" x14ac:dyDescent="0.2">
      <c r="A185" s="108">
        <f>Data_Drop!B190</f>
        <v>4043</v>
      </c>
      <c r="B185" s="115" t="str">
        <f>VLOOKUP($A185,Data_Drop!$B:$AI,B$7,FALSE)</f>
        <v>Maquoketa Valley</v>
      </c>
      <c r="C185" s="116">
        <f>VLOOKUP($A185,Data_Drop!$B:$AI,C$7,FALSE)</f>
        <v>90065</v>
      </c>
      <c r="D185" s="117">
        <f>VLOOKUP($A185,Data_Drop!$B:$AI,D$7,FALSE)</f>
        <v>1.7067229706170393E-2</v>
      </c>
      <c r="E185" s="118"/>
      <c r="F185" s="116">
        <f>VLOOKUP($A185,Data_Drop!$B:$AI,F$7,FALSE)</f>
        <v>0</v>
      </c>
      <c r="G185" s="119">
        <f>VLOOKUP($A185,Data_Drop!$B:$AI,G$7,FALSE)</f>
        <v>0</v>
      </c>
      <c r="H185" s="120"/>
      <c r="I185" s="116">
        <f>VLOOKUP($A185,Data_Drop!$B:$AI,I$7,FALSE)</f>
        <v>116467</v>
      </c>
      <c r="J185" s="117">
        <f>VLOOKUP($A185,Data_Drop!$B:$AI,J$7,FALSE)</f>
        <v>2.1700023681154403E-2</v>
      </c>
      <c r="K185" s="118"/>
      <c r="L185" s="116">
        <f>VLOOKUP($A185,Data_Drop!$B:$AI,L$7,FALSE)</f>
        <v>0</v>
      </c>
      <c r="M185" s="119">
        <f>VLOOKUP($A185,Data_Drop!$B:$AI,M$7,FALSE)</f>
        <v>0</v>
      </c>
    </row>
    <row r="186" spans="1:13" s="108" customFormat="1" ht="17" customHeight="1" x14ac:dyDescent="0.2">
      <c r="A186" s="108">
        <f>Data_Drop!B191</f>
        <v>4068</v>
      </c>
      <c r="B186" s="115" t="str">
        <f>VLOOKUP($A186,Data_Drop!$B:$AI,B$7,FALSE)</f>
        <v>Marcus-Meriden Cleghorn</v>
      </c>
      <c r="C186" s="116">
        <f>VLOOKUP($A186,Data_Drop!$B:$AI,C$7,FALSE)</f>
        <v>36414</v>
      </c>
      <c r="D186" s="117">
        <f>VLOOKUP($A186,Data_Drop!$B:$AI,D$7,FALSE)</f>
        <v>9.9998956456213185E-3</v>
      </c>
      <c r="E186" s="118"/>
      <c r="F186" s="116">
        <f>VLOOKUP($A186,Data_Drop!$B:$AI,F$7,FALSE)</f>
        <v>124790</v>
      </c>
      <c r="G186" s="119">
        <f>VLOOKUP($A186,Data_Drop!$B:$AI,G$7,FALSE)</f>
        <v>0.27007208279943024</v>
      </c>
      <c r="H186" s="120"/>
      <c r="I186" s="116">
        <f>VLOOKUP($A186,Data_Drop!$B:$AI,I$7,FALSE)</f>
        <v>23784</v>
      </c>
      <c r="J186" s="117">
        <f>VLOOKUP($A186,Data_Drop!$B:$AI,J$7,FALSE)</f>
        <v>6.4668181318878522E-3</v>
      </c>
      <c r="K186" s="118"/>
      <c r="L186" s="116">
        <f>VLOOKUP($A186,Data_Drop!$B:$AI,L$7,FALSE)</f>
        <v>0</v>
      </c>
      <c r="M186" s="119">
        <f>VLOOKUP($A186,Data_Drop!$B:$AI,M$7,FALSE)</f>
        <v>0</v>
      </c>
    </row>
    <row r="187" spans="1:13" s="108" customFormat="1" ht="17" customHeight="1" x14ac:dyDescent="0.2">
      <c r="A187" s="108">
        <f>Data_Drop!B192</f>
        <v>4086</v>
      </c>
      <c r="B187" s="115" t="str">
        <f>VLOOKUP($A187,Data_Drop!$B:$AI,B$7,FALSE)</f>
        <v>Marion</v>
      </c>
      <c r="C187" s="116">
        <f>VLOOKUP($A187,Data_Drop!$B:$AI,C$7,FALSE)</f>
        <v>-29500</v>
      </c>
      <c r="D187" s="117">
        <f>VLOOKUP($A187,Data_Drop!$B:$AI,D$7,FALSE)</f>
        <v>-2.1096192487667308E-3</v>
      </c>
      <c r="E187" s="118"/>
      <c r="F187" s="116">
        <f>VLOOKUP($A187,Data_Drop!$B:$AI,F$7,FALSE)</f>
        <v>213521</v>
      </c>
      <c r="G187" s="119">
        <f>VLOOKUP($A187,Data_Drop!$B:$AI,G$7,FALSE)</f>
        <v>0.40185630016119023</v>
      </c>
      <c r="H187" s="120"/>
      <c r="I187" s="116">
        <f>VLOOKUP($A187,Data_Drop!$B:$AI,I$7,FALSE)</f>
        <v>40700</v>
      </c>
      <c r="J187" s="117">
        <f>VLOOKUP($A187,Data_Drop!$B:$AI,J$7,FALSE)</f>
        <v>2.916712591154435E-3</v>
      </c>
      <c r="K187" s="118"/>
      <c r="L187" s="116">
        <f>VLOOKUP($A187,Data_Drop!$B:$AI,L$7,FALSE)</f>
        <v>0</v>
      </c>
      <c r="M187" s="119">
        <f>VLOOKUP($A187,Data_Drop!$B:$AI,M$7,FALSE)</f>
        <v>0</v>
      </c>
    </row>
    <row r="188" spans="1:13" s="108" customFormat="1" ht="17" customHeight="1" x14ac:dyDescent="0.2">
      <c r="A188" s="108">
        <f>Data_Drop!B193</f>
        <v>4104</v>
      </c>
      <c r="B188" s="115" t="str">
        <f>VLOOKUP($A188,Data_Drop!$B:$AI,B$7,FALSE)</f>
        <v>Marshalltown</v>
      </c>
      <c r="C188" s="116">
        <f>VLOOKUP($A188,Data_Drop!$B:$AI,C$7,FALSE)</f>
        <v>1064003</v>
      </c>
      <c r="D188" s="117">
        <f>VLOOKUP($A188,Data_Drop!$B:$AI,D$7,FALSE)</f>
        <v>2.5382226870952304E-2</v>
      </c>
      <c r="E188" s="118"/>
      <c r="F188" s="116">
        <f>VLOOKUP($A188,Data_Drop!$B:$AI,F$7,FALSE)</f>
        <v>0</v>
      </c>
      <c r="G188" s="119">
        <f>VLOOKUP($A188,Data_Drop!$B:$AI,G$7,FALSE)</f>
        <v>0</v>
      </c>
      <c r="H188" s="120"/>
      <c r="I188" s="116">
        <f>VLOOKUP($A188,Data_Drop!$B:$AI,I$7,FALSE)</f>
        <v>429832</v>
      </c>
      <c r="J188" s="117">
        <f>VLOOKUP($A188,Data_Drop!$B:$AI,J$7,FALSE)</f>
        <v>9.9999960449679692E-3</v>
      </c>
      <c r="K188" s="118"/>
      <c r="L188" s="116">
        <f>VLOOKUP($A188,Data_Drop!$B:$AI,L$7,FALSE)</f>
        <v>246166</v>
      </c>
      <c r="M188" s="119">
        <f>VLOOKUP($A188,Data_Drop!$B:$AI,M$7,FALSE)</f>
        <v>0.1858470322571005</v>
      </c>
    </row>
    <row r="189" spans="1:13" s="108" customFormat="1" ht="17" customHeight="1" x14ac:dyDescent="0.2">
      <c r="A189" s="108">
        <f>Data_Drop!B194</f>
        <v>4122</v>
      </c>
      <c r="B189" s="115" t="str">
        <f>VLOOKUP($A189,Data_Drop!$B:$AI,B$7,FALSE)</f>
        <v>Martensdale-St Marys</v>
      </c>
      <c r="C189" s="116">
        <f>VLOOKUP($A189,Data_Drop!$B:$AI,C$7,FALSE)</f>
        <v>-90257</v>
      </c>
      <c r="D189" s="117">
        <f>VLOOKUP($A189,Data_Drop!$B:$AI,D$7,FALSE)</f>
        <v>-2.288704893822472E-2</v>
      </c>
      <c r="E189" s="118"/>
      <c r="F189" s="116">
        <f>VLOOKUP($A189,Data_Drop!$B:$AI,F$7,FALSE)</f>
        <v>67015</v>
      </c>
      <c r="G189" s="119">
        <f>VLOOKUP($A189,Data_Drop!$B:$AI,G$7,FALSE)</f>
        <v>0.28194266629512976</v>
      </c>
      <c r="H189" s="120"/>
      <c r="I189" s="116">
        <f>VLOOKUP($A189,Data_Drop!$B:$AI,I$7,FALSE)</f>
        <v>-29152</v>
      </c>
      <c r="J189" s="117">
        <f>VLOOKUP($A189,Data_Drop!$B:$AI,J$7,FALSE)</f>
        <v>-7.5654103583734263E-3</v>
      </c>
      <c r="K189" s="118"/>
      <c r="L189" s="116">
        <f>VLOOKUP($A189,Data_Drop!$B:$AI,L$7,FALSE)</f>
        <v>20689</v>
      </c>
      <c r="M189" s="119">
        <f>VLOOKUP($A189,Data_Drop!$B:$AI,M$7,FALSE)</f>
        <v>8.5768371140275093E-2</v>
      </c>
    </row>
    <row r="190" spans="1:13" s="108" customFormat="1" ht="17" customHeight="1" x14ac:dyDescent="0.2">
      <c r="A190" s="108">
        <f>Data_Drop!B195</f>
        <v>4131</v>
      </c>
      <c r="B190" s="115" t="str">
        <f>VLOOKUP($A190,Data_Drop!$B:$AI,B$7,FALSE)</f>
        <v>Mason City</v>
      </c>
      <c r="C190" s="116">
        <f>VLOOKUP($A190,Data_Drop!$B:$AI,C$7,FALSE)</f>
        <v>231110</v>
      </c>
      <c r="D190" s="117">
        <f>VLOOKUP($A190,Data_Drop!$B:$AI,D$7,FALSE)</f>
        <v>8.7603745866578486E-3</v>
      </c>
      <c r="E190" s="118"/>
      <c r="F190" s="116">
        <f>VLOOKUP($A190,Data_Drop!$B:$AI,F$7,FALSE)</f>
        <v>305198</v>
      </c>
      <c r="G190" s="119">
        <f>VLOOKUP($A190,Data_Drop!$B:$AI,G$7,FALSE)</f>
        <v>0.20896479368553333</v>
      </c>
      <c r="H190" s="120"/>
      <c r="I190" s="116">
        <f>VLOOKUP($A190,Data_Drop!$B:$AI,I$7,FALSE)</f>
        <v>273622</v>
      </c>
      <c r="J190" s="117">
        <f>VLOOKUP($A190,Data_Drop!$B:$AI,J$7,FALSE)</f>
        <v>1.0281747585204823E-2</v>
      </c>
      <c r="K190" s="118"/>
      <c r="L190" s="116">
        <f>VLOOKUP($A190,Data_Drop!$B:$AI,L$7,FALSE)</f>
        <v>0</v>
      </c>
      <c r="M190" s="119">
        <f>VLOOKUP($A190,Data_Drop!$B:$AI,M$7,FALSE)</f>
        <v>0</v>
      </c>
    </row>
    <row r="191" spans="1:13" s="108" customFormat="1" ht="17" customHeight="1" x14ac:dyDescent="0.2">
      <c r="A191" s="108">
        <f>Data_Drop!B196</f>
        <v>4149</v>
      </c>
      <c r="B191" s="115" t="str">
        <f>VLOOKUP($A191,Data_Drop!$B:$AI,B$7,FALSE)</f>
        <v>Moc-Floyd Valley</v>
      </c>
      <c r="C191" s="116">
        <f>VLOOKUP($A191,Data_Drop!$B:$AI,C$7,FALSE)</f>
        <v>421811</v>
      </c>
      <c r="D191" s="117">
        <f>VLOOKUP($A191,Data_Drop!$B:$AI,D$7,FALSE)</f>
        <v>3.5759316741883894E-2</v>
      </c>
      <c r="E191" s="118"/>
      <c r="F191" s="116">
        <f>VLOOKUP($A191,Data_Drop!$B:$AI,F$7,FALSE)</f>
        <v>0</v>
      </c>
      <c r="G191" s="119">
        <f>VLOOKUP($A191,Data_Drop!$B:$AI,G$7,FALSE)</f>
        <v>0</v>
      </c>
      <c r="H191" s="120"/>
      <c r="I191" s="116">
        <f>VLOOKUP($A191,Data_Drop!$B:$AI,I$7,FALSE)</f>
        <v>122176</v>
      </c>
      <c r="J191" s="117">
        <f>VLOOKUP($A191,Data_Drop!$B:$AI,J$7,FALSE)</f>
        <v>9.9999623495393465E-3</v>
      </c>
      <c r="K191" s="118"/>
      <c r="L191" s="116">
        <f>VLOOKUP($A191,Data_Drop!$B:$AI,L$7,FALSE)</f>
        <v>186265</v>
      </c>
      <c r="M191" s="119">
        <f>VLOOKUP($A191,Data_Drop!$B:$AI,M$7,FALSE)</f>
        <v>0.21429909426547922</v>
      </c>
    </row>
    <row r="192" spans="1:13" s="108" customFormat="1" ht="17" customHeight="1" x14ac:dyDescent="0.2">
      <c r="A192" s="108">
        <f>Data_Drop!B197</f>
        <v>4203</v>
      </c>
      <c r="B192" s="115" t="str">
        <f>VLOOKUP($A192,Data_Drop!$B:$AI,B$7,FALSE)</f>
        <v>Mediapolis</v>
      </c>
      <c r="C192" s="116">
        <f>VLOOKUP($A192,Data_Drop!$B:$AI,C$7,FALSE)</f>
        <v>69331</v>
      </c>
      <c r="D192" s="117">
        <f>VLOOKUP($A192,Data_Drop!$B:$AI,D$7,FALSE)</f>
        <v>1.000006779120252E-2</v>
      </c>
      <c r="E192" s="118"/>
      <c r="F192" s="116">
        <f>VLOOKUP($A192,Data_Drop!$B:$AI,F$7,FALSE)</f>
        <v>48031</v>
      </c>
      <c r="G192" s="119">
        <f>VLOOKUP($A192,Data_Drop!$B:$AI,G$7,FALSE)</f>
        <v>0.12128880737739177</v>
      </c>
      <c r="H192" s="120"/>
      <c r="I192" s="116">
        <f>VLOOKUP($A192,Data_Drop!$B:$AI,I$7,FALSE)</f>
        <v>21513</v>
      </c>
      <c r="J192" s="117">
        <f>VLOOKUP($A192,Data_Drop!$B:$AI,J$7,FALSE)</f>
        <v>3.0722393973252539E-3</v>
      </c>
      <c r="K192" s="118"/>
      <c r="L192" s="116">
        <f>VLOOKUP($A192,Data_Drop!$B:$AI,L$7,FALSE)</f>
        <v>7654</v>
      </c>
      <c r="M192" s="119">
        <f>VLOOKUP($A192,Data_Drop!$B:$AI,M$7,FALSE)</f>
        <v>1.8291956337802839E-2</v>
      </c>
    </row>
    <row r="193" spans="1:13" s="108" customFormat="1" ht="17" customHeight="1" x14ac:dyDescent="0.2">
      <c r="A193" s="108">
        <f>Data_Drop!B198</f>
        <v>4212</v>
      </c>
      <c r="B193" s="115" t="str">
        <f>VLOOKUP($A193,Data_Drop!$B:$AI,B$7,FALSE)</f>
        <v>Melcher-Dallas</v>
      </c>
      <c r="C193" s="116">
        <f>VLOOKUP($A193,Data_Drop!$B:$AI,C$7,FALSE)</f>
        <v>-77032</v>
      </c>
      <c r="D193" s="117">
        <f>VLOOKUP($A193,Data_Drop!$B:$AI,D$7,FALSE)</f>
        <v>-3.2464831381546481E-2</v>
      </c>
      <c r="E193" s="118"/>
      <c r="F193" s="116">
        <f>VLOOKUP($A193,Data_Drop!$B:$AI,F$7,FALSE)</f>
        <v>0</v>
      </c>
      <c r="G193" s="119">
        <f>VLOOKUP($A193,Data_Drop!$B:$AI,G$7,FALSE)</f>
        <v>0</v>
      </c>
      <c r="H193" s="120"/>
      <c r="I193" s="116">
        <f>VLOOKUP($A193,Data_Drop!$B:$AI,I$7,FALSE)</f>
        <v>76947</v>
      </c>
      <c r="J193" s="117">
        <f>VLOOKUP($A193,Data_Drop!$B:$AI,J$7,FALSE)</f>
        <v>3.3517136658113185E-2</v>
      </c>
      <c r="K193" s="118"/>
      <c r="L193" s="116">
        <f>VLOOKUP($A193,Data_Drop!$B:$AI,L$7,FALSE)</f>
        <v>0</v>
      </c>
      <c r="M193" s="119">
        <f>VLOOKUP($A193,Data_Drop!$B:$AI,M$7,FALSE)</f>
        <v>0</v>
      </c>
    </row>
    <row r="194" spans="1:13" s="108" customFormat="1" ht="17" customHeight="1" x14ac:dyDescent="0.2">
      <c r="A194" s="108">
        <f>Data_Drop!B199</f>
        <v>4269</v>
      </c>
      <c r="B194" s="115" t="str">
        <f>VLOOKUP($A194,Data_Drop!$B:$AI,B$7,FALSE)</f>
        <v>Midland</v>
      </c>
      <c r="C194" s="116">
        <f>VLOOKUP($A194,Data_Drop!$B:$AI,C$7,FALSE)</f>
        <v>70944</v>
      </c>
      <c r="D194" s="117">
        <f>VLOOKUP($A194,Data_Drop!$B:$AI,D$7,FALSE)</f>
        <v>1.8205132613603091E-2</v>
      </c>
      <c r="E194" s="118"/>
      <c r="F194" s="116">
        <f>VLOOKUP($A194,Data_Drop!$B:$AI,F$7,FALSE)</f>
        <v>0</v>
      </c>
      <c r="G194" s="119">
        <f>VLOOKUP($A194,Data_Drop!$B:$AI,G$7,FALSE)</f>
        <v>0</v>
      </c>
      <c r="H194" s="120"/>
      <c r="I194" s="116">
        <f>VLOOKUP($A194,Data_Drop!$B:$AI,I$7,FALSE)</f>
        <v>39679</v>
      </c>
      <c r="J194" s="117">
        <f>VLOOKUP($A194,Data_Drop!$B:$AI,J$7,FALSE)</f>
        <v>1.0000083168110222E-2</v>
      </c>
      <c r="K194" s="118"/>
      <c r="L194" s="116">
        <f>VLOOKUP($A194,Data_Drop!$B:$AI,L$7,FALSE)</f>
        <v>85281</v>
      </c>
      <c r="M194" s="119">
        <f>VLOOKUP($A194,Data_Drop!$B:$AI,M$7,FALSE)</f>
        <v>0.27050798215033661</v>
      </c>
    </row>
    <row r="195" spans="1:13" s="108" customFormat="1" ht="17" customHeight="1" x14ac:dyDescent="0.2">
      <c r="A195" s="108">
        <f>Data_Drop!B200</f>
        <v>4271</v>
      </c>
      <c r="B195" s="115" t="str">
        <f>VLOOKUP($A195,Data_Drop!$B:$AI,B$7,FALSE)</f>
        <v>Mid-Prairie</v>
      </c>
      <c r="C195" s="116">
        <f>VLOOKUP($A195,Data_Drop!$B:$AI,C$7,FALSE)</f>
        <v>-30290</v>
      </c>
      <c r="D195" s="117">
        <f>VLOOKUP($A195,Data_Drop!$B:$AI,D$7,FALSE)</f>
        <v>-3.1989381510813394E-3</v>
      </c>
      <c r="E195" s="118"/>
      <c r="F195" s="116">
        <f>VLOOKUP($A195,Data_Drop!$B:$AI,F$7,FALSE)</f>
        <v>215532</v>
      </c>
      <c r="G195" s="119">
        <f>VLOOKUP($A195,Data_Drop!$B:$AI,G$7,FALSE)</f>
        <v>0.34313265332108217</v>
      </c>
      <c r="H195" s="120"/>
      <c r="I195" s="116">
        <f>VLOOKUP($A195,Data_Drop!$B:$AI,I$7,FALSE)</f>
        <v>-67462</v>
      </c>
      <c r="J195" s="117">
        <f>VLOOKUP($A195,Data_Drop!$B:$AI,J$7,FALSE)</f>
        <v>-7.1475514534813187E-3</v>
      </c>
      <c r="K195" s="118"/>
      <c r="L195" s="116">
        <f>VLOOKUP($A195,Data_Drop!$B:$AI,L$7,FALSE)</f>
        <v>0</v>
      </c>
      <c r="M195" s="119">
        <f>VLOOKUP($A195,Data_Drop!$B:$AI,M$7,FALSE)</f>
        <v>0</v>
      </c>
    </row>
    <row r="196" spans="1:13" s="108" customFormat="1" ht="17" customHeight="1" x14ac:dyDescent="0.2">
      <c r="A196" s="108">
        <f>Data_Drop!B201</f>
        <v>4356</v>
      </c>
      <c r="B196" s="115" t="str">
        <f>VLOOKUP($A196,Data_Drop!$B:$AI,B$7,FALSE)</f>
        <v>Missouri Valley</v>
      </c>
      <c r="C196" s="116">
        <f>VLOOKUP($A196,Data_Drop!$B:$AI,C$7,FALSE)</f>
        <v>-28667</v>
      </c>
      <c r="D196" s="117">
        <f>VLOOKUP($A196,Data_Drop!$B:$AI,D$7,FALSE)</f>
        <v>-4.8747797021975025E-3</v>
      </c>
      <c r="E196" s="118"/>
      <c r="F196" s="116">
        <f>VLOOKUP($A196,Data_Drop!$B:$AI,F$7,FALSE)</f>
        <v>0</v>
      </c>
      <c r="G196" s="119">
        <f>VLOOKUP($A196,Data_Drop!$B:$AI,G$7,FALSE)</f>
        <v>0</v>
      </c>
      <c r="H196" s="120"/>
      <c r="I196" s="116">
        <f>VLOOKUP($A196,Data_Drop!$B:$AI,I$7,FALSE)</f>
        <v>58520</v>
      </c>
      <c r="J196" s="117">
        <f>VLOOKUP($A196,Data_Drop!$B:$AI,J$7,FALSE)</f>
        <v>9.9999846206661677E-3</v>
      </c>
      <c r="K196" s="118"/>
      <c r="L196" s="116">
        <f>VLOOKUP($A196,Data_Drop!$B:$AI,L$7,FALSE)</f>
        <v>98561</v>
      </c>
      <c r="M196" s="119">
        <f>VLOOKUP($A196,Data_Drop!$B:$AI,M$7,FALSE)</f>
        <v>0.24643794578583725</v>
      </c>
    </row>
    <row r="197" spans="1:13" s="108" customFormat="1" ht="17" customHeight="1" x14ac:dyDescent="0.2">
      <c r="A197" s="108">
        <f>Data_Drop!B202</f>
        <v>4419</v>
      </c>
      <c r="B197" s="115" t="str">
        <f>VLOOKUP($A197,Data_Drop!$B:$AI,B$7,FALSE)</f>
        <v>MFL Mar Mac</v>
      </c>
      <c r="C197" s="116">
        <f>VLOOKUP($A197,Data_Drop!$B:$AI,C$7,FALSE)</f>
        <v>63587</v>
      </c>
      <c r="D197" s="117">
        <f>VLOOKUP($A197,Data_Drop!$B:$AI,D$7,FALSE)</f>
        <v>1.0000025162439271E-2</v>
      </c>
      <c r="E197" s="118"/>
      <c r="F197" s="116">
        <f>VLOOKUP($A197,Data_Drop!$B:$AI,F$7,FALSE)</f>
        <v>72610</v>
      </c>
      <c r="G197" s="119">
        <f>VLOOKUP($A197,Data_Drop!$B:$AI,G$7,FALSE)</f>
        <v>0.23111157573205976</v>
      </c>
      <c r="H197" s="120"/>
      <c r="I197" s="116">
        <f>VLOOKUP($A197,Data_Drop!$B:$AI,I$7,FALSE)</f>
        <v>96944</v>
      </c>
      <c r="J197" s="117">
        <f>VLOOKUP($A197,Data_Drop!$B:$AI,J$7,FALSE)</f>
        <v>1.5094971856528633E-2</v>
      </c>
      <c r="K197" s="118"/>
      <c r="L197" s="116">
        <f>VLOOKUP($A197,Data_Drop!$B:$AI,L$7,FALSE)</f>
        <v>0</v>
      </c>
      <c r="M197" s="119">
        <f>VLOOKUP($A197,Data_Drop!$B:$AI,M$7,FALSE)</f>
        <v>0</v>
      </c>
    </row>
    <row r="198" spans="1:13" s="108" customFormat="1" ht="17" customHeight="1" x14ac:dyDescent="0.2">
      <c r="A198" s="108">
        <f>Data_Drop!B203</f>
        <v>4437</v>
      </c>
      <c r="B198" s="115" t="str">
        <f>VLOOKUP($A198,Data_Drop!$B:$AI,B$7,FALSE)</f>
        <v>Montezuma</v>
      </c>
      <c r="C198" s="116">
        <f>VLOOKUP($A198,Data_Drop!$B:$AI,C$7,FALSE)</f>
        <v>36446</v>
      </c>
      <c r="D198" s="117">
        <f>VLOOKUP($A198,Data_Drop!$B:$AI,D$7,FALSE)</f>
        <v>1.000008780190135E-2</v>
      </c>
      <c r="E198" s="118"/>
      <c r="F198" s="116">
        <f>VLOOKUP($A198,Data_Drop!$B:$AI,F$7,FALSE)</f>
        <v>51267</v>
      </c>
      <c r="G198" s="119">
        <f>VLOOKUP($A198,Data_Drop!$B:$AI,G$7,FALSE)</f>
        <v>0.10496013440400409</v>
      </c>
      <c r="H198" s="120"/>
      <c r="I198" s="116">
        <f>VLOOKUP($A198,Data_Drop!$B:$AI,I$7,FALSE)</f>
        <v>-14970</v>
      </c>
      <c r="J198" s="117">
        <f>VLOOKUP($A198,Data_Drop!$B:$AI,J$7,FALSE)</f>
        <v>-4.066814198479006E-3</v>
      </c>
      <c r="K198" s="118"/>
      <c r="L198" s="116">
        <f>VLOOKUP($A198,Data_Drop!$B:$AI,L$7,FALSE)</f>
        <v>16555</v>
      </c>
      <c r="M198" s="119">
        <f>VLOOKUP($A198,Data_Drop!$B:$AI,M$7,FALSE)</f>
        <v>3.1324445937438661E-2</v>
      </c>
    </row>
    <row r="199" spans="1:13" s="108" customFormat="1" ht="17" customHeight="1" x14ac:dyDescent="0.2">
      <c r="A199" s="108">
        <f>Data_Drop!B204</f>
        <v>4446</v>
      </c>
      <c r="B199" s="115" t="str">
        <f>VLOOKUP($A199,Data_Drop!$B:$AI,B$7,FALSE)</f>
        <v>Monticello</v>
      </c>
      <c r="C199" s="116">
        <f>VLOOKUP($A199,Data_Drop!$B:$AI,C$7,FALSE)</f>
        <v>148925</v>
      </c>
      <c r="D199" s="117">
        <f>VLOOKUP($A199,Data_Drop!$B:$AI,D$7,FALSE)</f>
        <v>1.9646413370299504E-2</v>
      </c>
      <c r="E199" s="118"/>
      <c r="F199" s="116">
        <f>VLOOKUP($A199,Data_Drop!$B:$AI,F$7,FALSE)</f>
        <v>0</v>
      </c>
      <c r="G199" s="119">
        <f>VLOOKUP($A199,Data_Drop!$B:$AI,G$7,FALSE)</f>
        <v>0</v>
      </c>
      <c r="H199" s="120"/>
      <c r="I199" s="116">
        <f>VLOOKUP($A199,Data_Drop!$B:$AI,I$7,FALSE)</f>
        <v>77292</v>
      </c>
      <c r="J199" s="117">
        <f>VLOOKUP($A199,Data_Drop!$B:$AI,J$7,FALSE)</f>
        <v>1.0000014231764807E-2</v>
      </c>
      <c r="K199" s="118"/>
      <c r="L199" s="116">
        <f>VLOOKUP($A199,Data_Drop!$B:$AI,L$7,FALSE)</f>
        <v>47955</v>
      </c>
      <c r="M199" s="119">
        <f>VLOOKUP($A199,Data_Drop!$B:$AI,M$7,FALSE)</f>
        <v>0.10798872312643033</v>
      </c>
    </row>
    <row r="200" spans="1:13" s="108" customFormat="1" ht="17" customHeight="1" x14ac:dyDescent="0.2">
      <c r="A200" s="108">
        <f>Data_Drop!B205</f>
        <v>4491</v>
      </c>
      <c r="B200" s="115" t="str">
        <f>VLOOKUP($A200,Data_Drop!$B:$AI,B$7,FALSE)</f>
        <v>Moravia</v>
      </c>
      <c r="C200" s="116">
        <f>VLOOKUP($A200,Data_Drop!$B:$AI,C$7,FALSE)</f>
        <v>-135700</v>
      </c>
      <c r="D200" s="117">
        <f>VLOOKUP($A200,Data_Drop!$B:$AI,D$7,FALSE)</f>
        <v>-5.0933238047766893E-2</v>
      </c>
      <c r="E200" s="118"/>
      <c r="F200" s="116">
        <f>VLOOKUP($A200,Data_Drop!$B:$AI,F$7,FALSE)</f>
        <v>97025</v>
      </c>
      <c r="G200" s="119">
        <f>VLOOKUP($A200,Data_Drop!$B:$AI,G$7,FALSE)</f>
        <v>0.56990013564005026</v>
      </c>
      <c r="H200" s="120"/>
      <c r="I200" s="116">
        <f>VLOOKUP($A200,Data_Drop!$B:$AI,I$7,FALSE)</f>
        <v>-72710</v>
      </c>
      <c r="J200" s="117">
        <f>VLOOKUP($A200,Data_Drop!$B:$AI,J$7,FALSE)</f>
        <v>-2.8755360733251811E-2</v>
      </c>
      <c r="K200" s="118"/>
      <c r="L200" s="116">
        <f>VLOOKUP($A200,Data_Drop!$B:$AI,L$7,FALSE)</f>
        <v>2499</v>
      </c>
      <c r="M200" s="119">
        <f>VLOOKUP($A200,Data_Drop!$B:$AI,M$7,FALSE)</f>
        <v>1.3442733551626685E-2</v>
      </c>
    </row>
    <row r="201" spans="1:13" s="108" customFormat="1" ht="17" customHeight="1" x14ac:dyDescent="0.2">
      <c r="A201" s="108">
        <f>Data_Drop!B206</f>
        <v>4505</v>
      </c>
      <c r="B201" s="115" t="str">
        <f>VLOOKUP($A201,Data_Drop!$B:$AI,B$7,FALSE)</f>
        <v>Mormon Trail</v>
      </c>
      <c r="C201" s="116">
        <f>VLOOKUP($A201,Data_Drop!$B:$AI,C$7,FALSE)</f>
        <v>17405</v>
      </c>
      <c r="D201" s="117">
        <f>VLOOKUP($A201,Data_Drop!$B:$AI,D$7,FALSE)</f>
        <v>9.9998563651771729E-3</v>
      </c>
      <c r="E201" s="118"/>
      <c r="F201" s="116">
        <f>VLOOKUP($A201,Data_Drop!$B:$AI,F$7,FALSE)</f>
        <v>102189</v>
      </c>
      <c r="G201" s="119">
        <f>VLOOKUP($A201,Data_Drop!$B:$AI,G$7,FALSE)</f>
        <v>0.82983413403081985</v>
      </c>
      <c r="H201" s="120"/>
      <c r="I201" s="116">
        <f>VLOOKUP($A201,Data_Drop!$B:$AI,I$7,FALSE)</f>
        <v>-32346</v>
      </c>
      <c r="J201" s="117">
        <f>VLOOKUP($A201,Data_Drop!$B:$AI,J$7,FALSE)</f>
        <v>-1.8400050058876065E-2</v>
      </c>
      <c r="K201" s="118"/>
      <c r="L201" s="116">
        <f>VLOOKUP($A201,Data_Drop!$B:$AI,L$7,FALSE)</f>
        <v>0</v>
      </c>
      <c r="M201" s="119">
        <f>VLOOKUP($A201,Data_Drop!$B:$AI,M$7,FALSE)</f>
        <v>0</v>
      </c>
    </row>
    <row r="202" spans="1:13" s="108" customFormat="1" ht="17" customHeight="1" x14ac:dyDescent="0.2">
      <c r="A202" s="108">
        <f>Data_Drop!B207</f>
        <v>4509</v>
      </c>
      <c r="B202" s="115" t="str">
        <f>VLOOKUP($A202,Data_Drop!$B:$AI,B$7,FALSE)</f>
        <v>Morning Sun</v>
      </c>
      <c r="C202" s="116">
        <f>VLOOKUP($A202,Data_Drop!$B:$AI,C$7,FALSE)</f>
        <v>15574</v>
      </c>
      <c r="D202" s="117">
        <f>VLOOKUP($A202,Data_Drop!$B:$AI,D$7,FALSE)</f>
        <v>1.0000166947695286E-2</v>
      </c>
      <c r="E202" s="118"/>
      <c r="F202" s="116">
        <f>VLOOKUP($A202,Data_Drop!$B:$AI,F$7,FALSE)</f>
        <v>47240</v>
      </c>
      <c r="G202" s="119">
        <f>VLOOKUP($A202,Data_Drop!$B:$AI,G$7,FALSE)</f>
        <v>0.58028936613226123</v>
      </c>
      <c r="H202" s="120"/>
      <c r="I202" s="116">
        <f>VLOOKUP($A202,Data_Drop!$B:$AI,I$7,FALSE)</f>
        <v>7764</v>
      </c>
      <c r="J202" s="117">
        <f>VLOOKUP($A202,Data_Drop!$B:$AI,J$7,FALSE)</f>
        <v>4.9359546533006811E-3</v>
      </c>
      <c r="K202" s="118"/>
      <c r="L202" s="116">
        <f>VLOOKUP($A202,Data_Drop!$B:$AI,L$7,FALSE)</f>
        <v>0</v>
      </c>
      <c r="M202" s="119">
        <f>VLOOKUP($A202,Data_Drop!$B:$AI,M$7,FALSE)</f>
        <v>0</v>
      </c>
    </row>
    <row r="203" spans="1:13" s="108" customFormat="1" ht="17" customHeight="1" x14ac:dyDescent="0.2">
      <c r="A203" s="108">
        <f>Data_Drop!B208</f>
        <v>4518</v>
      </c>
      <c r="B203" s="115" t="str">
        <f>VLOOKUP($A203,Data_Drop!$B:$AI,B$7,FALSE)</f>
        <v>Moulton-Udell</v>
      </c>
      <c r="C203" s="116">
        <f>VLOOKUP($A203,Data_Drop!$B:$AI,C$7,FALSE)</f>
        <v>105014</v>
      </c>
      <c r="D203" s="117">
        <f>VLOOKUP($A203,Data_Drop!$B:$AI,D$7,FALSE)</f>
        <v>6.8954784824090246E-2</v>
      </c>
      <c r="E203" s="118"/>
      <c r="F203" s="116">
        <f>VLOOKUP($A203,Data_Drop!$B:$AI,F$7,FALSE)</f>
        <v>0</v>
      </c>
      <c r="G203" s="119">
        <f>VLOOKUP($A203,Data_Drop!$B:$AI,G$7,FALSE)</f>
        <v>0</v>
      </c>
      <c r="H203" s="120"/>
      <c r="I203" s="116">
        <f>VLOOKUP($A203,Data_Drop!$B:$AI,I$7,FALSE)</f>
        <v>16280</v>
      </c>
      <c r="J203" s="117">
        <f>VLOOKUP($A203,Data_Drop!$B:$AI,J$7,FALSE)</f>
        <v>1.000028256326653E-2</v>
      </c>
      <c r="K203" s="118"/>
      <c r="L203" s="116">
        <f>VLOOKUP($A203,Data_Drop!$B:$AI,L$7,FALSE)</f>
        <v>6486</v>
      </c>
      <c r="M203" s="119">
        <f>VLOOKUP($A203,Data_Drop!$B:$AI,M$7,FALSE)</f>
        <v>5.207134403549047E-2</v>
      </c>
    </row>
    <row r="204" spans="1:13" s="108" customFormat="1" ht="17" customHeight="1" x14ac:dyDescent="0.2">
      <c r="A204" s="108">
        <f>Data_Drop!B209</f>
        <v>4527</v>
      </c>
      <c r="B204" s="115" t="str">
        <f>VLOOKUP($A204,Data_Drop!$B:$AI,B$7,FALSE)</f>
        <v>Mount Ayr</v>
      </c>
      <c r="C204" s="116">
        <f>VLOOKUP($A204,Data_Drop!$B:$AI,C$7,FALSE)</f>
        <v>46831</v>
      </c>
      <c r="D204" s="117">
        <f>VLOOKUP($A204,Data_Drop!$B:$AI,D$7,FALSE)</f>
        <v>1.0000046977650169E-2</v>
      </c>
      <c r="E204" s="118"/>
      <c r="F204" s="116">
        <f>VLOOKUP($A204,Data_Drop!$B:$AI,F$7,FALSE)</f>
        <v>38557</v>
      </c>
      <c r="G204" s="119">
        <f>VLOOKUP($A204,Data_Drop!$B:$AI,G$7,FALSE)</f>
        <v>0.10057299794230051</v>
      </c>
      <c r="H204" s="120"/>
      <c r="I204" s="116">
        <f>VLOOKUP($A204,Data_Drop!$B:$AI,I$7,FALSE)</f>
        <v>8357</v>
      </c>
      <c r="J204" s="117">
        <f>VLOOKUP($A204,Data_Drop!$B:$AI,J$7,FALSE)</f>
        <v>1.7668416030836957E-3</v>
      </c>
      <c r="K204" s="118"/>
      <c r="L204" s="116">
        <f>VLOOKUP($A204,Data_Drop!$B:$AI,L$7,FALSE)</f>
        <v>155016</v>
      </c>
      <c r="M204" s="119">
        <f>VLOOKUP($A204,Data_Drop!$B:$AI,M$7,FALSE)</f>
        <v>0.34488380145086539</v>
      </c>
    </row>
    <row r="205" spans="1:13" s="108" customFormat="1" ht="17" customHeight="1" x14ac:dyDescent="0.2">
      <c r="A205" s="108">
        <f>Data_Drop!B210</f>
        <v>4536</v>
      </c>
      <c r="B205" s="115" t="str">
        <f>VLOOKUP($A205,Data_Drop!$B:$AI,B$7,FALSE)</f>
        <v>Mount Pleasant</v>
      </c>
      <c r="C205" s="116">
        <f>VLOOKUP($A205,Data_Drop!$B:$AI,C$7,FALSE)</f>
        <v>217746</v>
      </c>
      <c r="D205" s="117">
        <f>VLOOKUP($A205,Data_Drop!$B:$AI,D$7,FALSE)</f>
        <v>1.5758176907185131E-2</v>
      </c>
      <c r="E205" s="118"/>
      <c r="F205" s="116">
        <f>VLOOKUP($A205,Data_Drop!$B:$AI,F$7,FALSE)</f>
        <v>0</v>
      </c>
      <c r="G205" s="119">
        <f>VLOOKUP($A205,Data_Drop!$B:$AI,G$7,FALSE)</f>
        <v>0</v>
      </c>
      <c r="H205" s="120"/>
      <c r="I205" s="116">
        <f>VLOOKUP($A205,Data_Drop!$B:$AI,I$7,FALSE)</f>
        <v>140357</v>
      </c>
      <c r="J205" s="117">
        <f>VLOOKUP($A205,Data_Drop!$B:$AI,J$7,FALSE)</f>
        <v>9.9999893129776429E-3</v>
      </c>
      <c r="K205" s="118"/>
      <c r="L205" s="116">
        <f>VLOOKUP($A205,Data_Drop!$B:$AI,L$7,FALSE)</f>
        <v>282102</v>
      </c>
      <c r="M205" s="119">
        <f>VLOOKUP($A205,Data_Drop!$B:$AI,M$7,FALSE)</f>
        <v>0.40695953869898105</v>
      </c>
    </row>
    <row r="206" spans="1:13" s="108" customFormat="1" ht="17" customHeight="1" x14ac:dyDescent="0.2">
      <c r="A206" s="108">
        <f>Data_Drop!B211</f>
        <v>4554</v>
      </c>
      <c r="B206" s="115" t="str">
        <f>VLOOKUP($A206,Data_Drop!$B:$AI,B$7,FALSE)</f>
        <v>Mount Vernon</v>
      </c>
      <c r="C206" s="116">
        <f>VLOOKUP($A206,Data_Drop!$B:$AI,C$7,FALSE)</f>
        <v>85898</v>
      </c>
      <c r="D206" s="117">
        <f>VLOOKUP($A206,Data_Drop!$B:$AI,D$7,FALSE)</f>
        <v>9.9999790449576461E-3</v>
      </c>
      <c r="E206" s="118"/>
      <c r="F206" s="116">
        <f>VLOOKUP($A206,Data_Drop!$B:$AI,F$7,FALSE)</f>
        <v>46280</v>
      </c>
      <c r="G206" s="119">
        <f>VLOOKUP($A206,Data_Drop!$B:$AI,G$7,FALSE)</f>
        <v>0.12088513769525046</v>
      </c>
      <c r="H206" s="120"/>
      <c r="I206" s="116">
        <f>VLOOKUP($A206,Data_Drop!$B:$AI,I$7,FALSE)</f>
        <v>165679</v>
      </c>
      <c r="J206" s="117">
        <f>VLOOKUP($A206,Data_Drop!$B:$AI,J$7,FALSE)</f>
        <v>1.9096867624528051E-2</v>
      </c>
      <c r="K206" s="118"/>
      <c r="L206" s="116">
        <f>VLOOKUP($A206,Data_Drop!$B:$AI,L$7,FALSE)</f>
        <v>0</v>
      </c>
      <c r="M206" s="119">
        <f>VLOOKUP($A206,Data_Drop!$B:$AI,M$7,FALSE)</f>
        <v>0</v>
      </c>
    </row>
    <row r="207" spans="1:13" s="108" customFormat="1" ht="17" customHeight="1" x14ac:dyDescent="0.2">
      <c r="A207" s="108">
        <f>Data_Drop!B212</f>
        <v>4572</v>
      </c>
      <c r="B207" s="115" t="str">
        <f>VLOOKUP($A207,Data_Drop!$B:$AI,B$7,FALSE)</f>
        <v>Murray</v>
      </c>
      <c r="C207" s="116">
        <f>VLOOKUP($A207,Data_Drop!$B:$AI,C$7,FALSE)</f>
        <v>27717</v>
      </c>
      <c r="D207" s="117">
        <f>VLOOKUP($A207,Data_Drop!$B:$AI,D$7,FALSE)</f>
        <v>1.606922341073137E-2</v>
      </c>
      <c r="E207" s="118"/>
      <c r="F207" s="116">
        <f>VLOOKUP($A207,Data_Drop!$B:$AI,F$7,FALSE)</f>
        <v>0</v>
      </c>
      <c r="G207" s="119">
        <f>VLOOKUP($A207,Data_Drop!$B:$AI,G$7,FALSE)</f>
        <v>0</v>
      </c>
      <c r="H207" s="120"/>
      <c r="I207" s="116">
        <f>VLOOKUP($A207,Data_Drop!$B:$AI,I$7,FALSE)</f>
        <v>17526</v>
      </c>
      <c r="J207" s="117">
        <f>VLOOKUP($A207,Data_Drop!$B:$AI,J$7,FALSE)</f>
        <v>1.0000188295226373E-2</v>
      </c>
      <c r="K207" s="118"/>
      <c r="L207" s="116">
        <f>VLOOKUP($A207,Data_Drop!$B:$AI,L$7,FALSE)</f>
        <v>32125</v>
      </c>
      <c r="M207" s="119">
        <f>VLOOKUP($A207,Data_Drop!$B:$AI,M$7,FALSE)</f>
        <v>0.3384211044225523</v>
      </c>
    </row>
    <row r="208" spans="1:13" s="108" customFormat="1" ht="17" customHeight="1" x14ac:dyDescent="0.2">
      <c r="A208" s="108">
        <f>Data_Drop!B213</f>
        <v>4581</v>
      </c>
      <c r="B208" s="115" t="str">
        <f>VLOOKUP($A208,Data_Drop!$B:$AI,B$7,FALSE)</f>
        <v>Muscatine</v>
      </c>
      <c r="C208" s="116">
        <f>VLOOKUP($A208,Data_Drop!$B:$AI,C$7,FALSE)</f>
        <v>-318923</v>
      </c>
      <c r="D208" s="117">
        <f>VLOOKUP($A208,Data_Drop!$B:$AI,D$7,FALSE)</f>
        <v>-9.040309787287695E-3</v>
      </c>
      <c r="E208" s="118"/>
      <c r="F208" s="116">
        <f>VLOOKUP($A208,Data_Drop!$B:$AI,F$7,FALSE)</f>
        <v>483552</v>
      </c>
      <c r="G208" s="119">
        <f>VLOOKUP($A208,Data_Drop!$B:$AI,G$7,FALSE)</f>
        <v>0.30602971824929631</v>
      </c>
      <c r="H208" s="120"/>
      <c r="I208" s="116">
        <f>VLOOKUP($A208,Data_Drop!$B:$AI,I$7,FALSE)</f>
        <v>-138798</v>
      </c>
      <c r="J208" s="117">
        <f>VLOOKUP($A208,Data_Drop!$B:$AI,J$7,FALSE)</f>
        <v>-3.970312504424831E-3</v>
      </c>
      <c r="K208" s="118"/>
      <c r="L208" s="116">
        <f>VLOOKUP($A208,Data_Drop!$B:$AI,L$7,FALSE)</f>
        <v>278347</v>
      </c>
      <c r="M208" s="119">
        <f>VLOOKUP($A208,Data_Drop!$B:$AI,M$7,FALSE)</f>
        <v>0.17893598063948266</v>
      </c>
    </row>
    <row r="209" spans="1:13" s="108" customFormat="1" ht="17" customHeight="1" x14ac:dyDescent="0.2">
      <c r="A209" s="108">
        <f>Data_Drop!B214</f>
        <v>4599</v>
      </c>
      <c r="B209" s="115" t="str">
        <f>VLOOKUP($A209,Data_Drop!$B:$AI,B$7,FALSE)</f>
        <v>Nashua-Plainfield</v>
      </c>
      <c r="C209" s="116">
        <f>VLOOKUP($A209,Data_Drop!$B:$AI,C$7,FALSE)</f>
        <v>46928</v>
      </c>
      <c r="D209" s="117">
        <f>VLOOKUP($A209,Data_Drop!$B:$AI,D$7,FALSE)</f>
        <v>9.9999978690764862E-3</v>
      </c>
      <c r="E209" s="118"/>
      <c r="F209" s="116">
        <f>VLOOKUP($A209,Data_Drop!$B:$AI,F$7,FALSE)</f>
        <v>116513</v>
      </c>
      <c r="G209" s="119">
        <f>VLOOKUP($A209,Data_Drop!$B:$AI,G$7,FALSE)</f>
        <v>0.37914467456659823</v>
      </c>
      <c r="H209" s="120"/>
      <c r="I209" s="116">
        <f>VLOOKUP($A209,Data_Drop!$B:$AI,I$7,FALSE)</f>
        <v>57463</v>
      </c>
      <c r="J209" s="117">
        <f>VLOOKUP($A209,Data_Drop!$B:$AI,J$7,FALSE)</f>
        <v>1.2123688928206654E-2</v>
      </c>
      <c r="K209" s="118"/>
      <c r="L209" s="116">
        <f>VLOOKUP($A209,Data_Drop!$B:$AI,L$7,FALSE)</f>
        <v>0</v>
      </c>
      <c r="M209" s="119">
        <f>VLOOKUP($A209,Data_Drop!$B:$AI,M$7,FALSE)</f>
        <v>0</v>
      </c>
    </row>
    <row r="210" spans="1:13" s="108" customFormat="1" ht="17" customHeight="1" x14ac:dyDescent="0.2">
      <c r="A210" s="108">
        <f>Data_Drop!B215</f>
        <v>4617</v>
      </c>
      <c r="B210" s="115" t="str">
        <f>VLOOKUP($A210,Data_Drop!$B:$AI,B$7,FALSE)</f>
        <v>Nevada</v>
      </c>
      <c r="C210" s="116">
        <f>VLOOKUP($A210,Data_Drop!$B:$AI,C$7,FALSE)</f>
        <v>328360</v>
      </c>
      <c r="D210" s="117">
        <f>VLOOKUP($A210,Data_Drop!$B:$AI,D$7,FALSE)</f>
        <v>3.0274607730572587E-2</v>
      </c>
      <c r="E210" s="118"/>
      <c r="F210" s="116">
        <f>VLOOKUP($A210,Data_Drop!$B:$AI,F$7,FALSE)</f>
        <v>0</v>
      </c>
      <c r="G210" s="119">
        <f>VLOOKUP($A210,Data_Drop!$B:$AI,G$7,FALSE)</f>
        <v>0</v>
      </c>
      <c r="H210" s="120"/>
      <c r="I210" s="116">
        <f>VLOOKUP($A210,Data_Drop!$B:$AI,I$7,FALSE)</f>
        <v>111744</v>
      </c>
      <c r="J210" s="117">
        <f>VLOOKUP($A210,Data_Drop!$B:$AI,J$7,FALSE)</f>
        <v>9.9999883662792843E-3</v>
      </c>
      <c r="K210" s="118"/>
      <c r="L210" s="116">
        <f>VLOOKUP($A210,Data_Drop!$B:$AI,L$7,FALSE)</f>
        <v>283913</v>
      </c>
      <c r="M210" s="119">
        <f>VLOOKUP($A210,Data_Drop!$B:$AI,M$7,FALSE)</f>
        <v>0.47012865066808063</v>
      </c>
    </row>
    <row r="211" spans="1:13" s="108" customFormat="1" ht="17" customHeight="1" x14ac:dyDescent="0.2">
      <c r="A211" s="108">
        <f>Data_Drop!B216</f>
        <v>4644</v>
      </c>
      <c r="B211" s="115" t="str">
        <f>VLOOKUP($A211,Data_Drop!$B:$AI,B$7,FALSE)</f>
        <v>Newell-Fonda</v>
      </c>
      <c r="C211" s="116">
        <f>VLOOKUP($A211,Data_Drop!$B:$AI,C$7,FALSE)</f>
        <v>-58737</v>
      </c>
      <c r="D211" s="117">
        <f>VLOOKUP($A211,Data_Drop!$B:$AI,D$7,FALSE)</f>
        <v>-1.5251986118269951E-2</v>
      </c>
      <c r="E211" s="118"/>
      <c r="F211" s="116">
        <f>VLOOKUP($A211,Data_Drop!$B:$AI,F$7,FALSE)</f>
        <v>160448</v>
      </c>
      <c r="G211" s="119">
        <f>VLOOKUP($A211,Data_Drop!$B:$AI,G$7,FALSE)</f>
        <v>0.45120158335400462</v>
      </c>
      <c r="H211" s="120"/>
      <c r="I211" s="116">
        <f>VLOOKUP($A211,Data_Drop!$B:$AI,I$7,FALSE)</f>
        <v>-124129</v>
      </c>
      <c r="J211" s="117">
        <f>VLOOKUP($A211,Data_Drop!$B:$AI,J$7,FALSE)</f>
        <v>-3.2731264476443214E-2</v>
      </c>
      <c r="K211" s="118"/>
      <c r="L211" s="116">
        <f>VLOOKUP($A211,Data_Drop!$B:$AI,L$7,FALSE)</f>
        <v>145988</v>
      </c>
      <c r="M211" s="119">
        <f>VLOOKUP($A211,Data_Drop!$B:$AI,M$7,FALSE)</f>
        <v>0.39447476148109001</v>
      </c>
    </row>
    <row r="212" spans="1:13" s="108" customFormat="1" ht="17" customHeight="1" x14ac:dyDescent="0.2">
      <c r="A212" s="108">
        <f>Data_Drop!B217</f>
        <v>4662</v>
      </c>
      <c r="B212" s="115" t="str">
        <f>VLOOKUP($A212,Data_Drop!$B:$AI,B$7,FALSE)</f>
        <v>New Hampton</v>
      </c>
      <c r="C212" s="116">
        <f>VLOOKUP($A212,Data_Drop!$B:$AI,C$7,FALSE)</f>
        <v>334570</v>
      </c>
      <c r="D212" s="117">
        <f>VLOOKUP($A212,Data_Drop!$B:$AI,D$7,FALSE)</f>
        <v>4.4046037370608103E-2</v>
      </c>
      <c r="E212" s="118"/>
      <c r="F212" s="116">
        <f>VLOOKUP($A212,Data_Drop!$B:$AI,F$7,FALSE)</f>
        <v>0</v>
      </c>
      <c r="G212" s="119">
        <f>VLOOKUP($A212,Data_Drop!$B:$AI,G$7,FALSE)</f>
        <v>0</v>
      </c>
      <c r="H212" s="120"/>
      <c r="I212" s="116">
        <f>VLOOKUP($A212,Data_Drop!$B:$AI,I$7,FALSE)</f>
        <v>79305</v>
      </c>
      <c r="J212" s="117">
        <f>VLOOKUP($A212,Data_Drop!$B:$AI,J$7,FALSE)</f>
        <v>1.000001765339476E-2</v>
      </c>
      <c r="K212" s="118"/>
      <c r="L212" s="116">
        <f>VLOOKUP($A212,Data_Drop!$B:$AI,L$7,FALSE)</f>
        <v>30455</v>
      </c>
      <c r="M212" s="119">
        <f>VLOOKUP($A212,Data_Drop!$B:$AI,M$7,FALSE)</f>
        <v>4.8859618744552587E-2</v>
      </c>
    </row>
    <row r="213" spans="1:13" s="108" customFormat="1" ht="17" customHeight="1" x14ac:dyDescent="0.2">
      <c r="A213" s="108">
        <f>Data_Drop!B218</f>
        <v>4689</v>
      </c>
      <c r="B213" s="115" t="str">
        <f>VLOOKUP($A213,Data_Drop!$B:$AI,B$7,FALSE)</f>
        <v>New London</v>
      </c>
      <c r="C213" s="116">
        <f>VLOOKUP($A213,Data_Drop!$B:$AI,C$7,FALSE)</f>
        <v>173109</v>
      </c>
      <c r="D213" s="117">
        <f>VLOOKUP($A213,Data_Drop!$B:$AI,D$7,FALSE)</f>
        <v>4.1418075430093945E-2</v>
      </c>
      <c r="E213" s="118"/>
      <c r="F213" s="116">
        <f>VLOOKUP($A213,Data_Drop!$B:$AI,F$7,FALSE)</f>
        <v>0</v>
      </c>
      <c r="G213" s="119">
        <f>VLOOKUP($A213,Data_Drop!$B:$AI,G$7,FALSE)</f>
        <v>0</v>
      </c>
      <c r="H213" s="120"/>
      <c r="I213" s="116">
        <f>VLOOKUP($A213,Data_Drop!$B:$AI,I$7,FALSE)</f>
        <v>43527</v>
      </c>
      <c r="J213" s="117">
        <f>VLOOKUP($A213,Data_Drop!$B:$AI,J$7,FALSE)</f>
        <v>1.000008960036171E-2</v>
      </c>
      <c r="K213" s="118"/>
      <c r="L213" s="116">
        <f>VLOOKUP($A213,Data_Drop!$B:$AI,L$7,FALSE)</f>
        <v>147821</v>
      </c>
      <c r="M213" s="119">
        <f>VLOOKUP($A213,Data_Drop!$B:$AI,M$7,FALSE)</f>
        <v>0.96200437716189202</v>
      </c>
    </row>
    <row r="214" spans="1:13" s="108" customFormat="1" ht="17" customHeight="1" x14ac:dyDescent="0.2">
      <c r="A214" s="108">
        <f>Data_Drop!B219</f>
        <v>4725</v>
      </c>
      <c r="B214" s="115" t="str">
        <f>VLOOKUP($A214,Data_Drop!$B:$AI,B$7,FALSE)</f>
        <v>Newton</v>
      </c>
      <c r="C214" s="116">
        <f>VLOOKUP($A214,Data_Drop!$B:$AI,C$7,FALSE)</f>
        <v>207745</v>
      </c>
      <c r="D214" s="117">
        <f>VLOOKUP($A214,Data_Drop!$B:$AI,D$7,FALSE)</f>
        <v>9.1087906922273157E-3</v>
      </c>
      <c r="E214" s="118"/>
      <c r="F214" s="116">
        <f>VLOOKUP($A214,Data_Drop!$B:$AI,F$7,FALSE)</f>
        <v>298560</v>
      </c>
      <c r="G214" s="119">
        <f>VLOOKUP($A214,Data_Drop!$B:$AI,G$7,FALSE)</f>
        <v>0.30361515375082671</v>
      </c>
      <c r="H214" s="120"/>
      <c r="I214" s="116">
        <f>VLOOKUP($A214,Data_Drop!$B:$AI,I$7,FALSE)</f>
        <v>-71397</v>
      </c>
      <c r="J214" s="117">
        <f>VLOOKUP($A214,Data_Drop!$B:$AI,J$7,FALSE)</f>
        <v>-3.1022165964786014E-3</v>
      </c>
      <c r="K214" s="118"/>
      <c r="L214" s="116">
        <f>VLOOKUP($A214,Data_Drop!$B:$AI,L$7,FALSE)</f>
        <v>59779</v>
      </c>
      <c r="M214" s="119">
        <f>VLOOKUP($A214,Data_Drop!$B:$AI,M$7,FALSE)</f>
        <v>5.9218549958214656E-2</v>
      </c>
    </row>
    <row r="215" spans="1:13" s="108" customFormat="1" ht="17" customHeight="1" x14ac:dyDescent="0.2">
      <c r="A215" s="108">
        <f>Data_Drop!B220</f>
        <v>4772</v>
      </c>
      <c r="B215" s="115" t="str">
        <f>VLOOKUP($A215,Data_Drop!$B:$AI,B$7,FALSE)</f>
        <v>Central Springs</v>
      </c>
      <c r="C215" s="116">
        <f>VLOOKUP($A215,Data_Drop!$B:$AI,C$7,FALSE)</f>
        <v>-22496</v>
      </c>
      <c r="D215" s="117">
        <f>VLOOKUP($A215,Data_Drop!$B:$AI,D$7,FALSE)</f>
        <v>-3.6225728673221413E-3</v>
      </c>
      <c r="E215" s="118"/>
      <c r="F215" s="116">
        <f>VLOOKUP($A215,Data_Drop!$B:$AI,F$7,FALSE)</f>
        <v>63854</v>
      </c>
      <c r="G215" s="119">
        <f>VLOOKUP($A215,Data_Drop!$B:$AI,G$7,FALSE)</f>
        <v>0.13692288907476069</v>
      </c>
      <c r="H215" s="120"/>
      <c r="I215" s="116">
        <f>VLOOKUP($A215,Data_Drop!$B:$AI,I$7,FALSE)</f>
        <v>-2618</v>
      </c>
      <c r="J215" s="117">
        <f>VLOOKUP($A215,Data_Drop!$B:$AI,J$7,FALSE)</f>
        <v>-4.2311418830520789E-4</v>
      </c>
      <c r="K215" s="118"/>
      <c r="L215" s="116">
        <f>VLOOKUP($A215,Data_Drop!$B:$AI,L$7,FALSE)</f>
        <v>260426</v>
      </c>
      <c r="M215" s="119">
        <f>VLOOKUP($A215,Data_Drop!$B:$AI,M$7,FALSE)</f>
        <v>0.47684997694493919</v>
      </c>
    </row>
    <row r="216" spans="1:13" s="108" customFormat="1" ht="17" customHeight="1" x14ac:dyDescent="0.2">
      <c r="A216" s="108">
        <f>Data_Drop!B221</f>
        <v>4773</v>
      </c>
      <c r="B216" s="115" t="str">
        <f>VLOOKUP($A216,Data_Drop!$B:$AI,B$7,FALSE)</f>
        <v>Northeast</v>
      </c>
      <c r="C216" s="116">
        <f>VLOOKUP($A216,Data_Drop!$B:$AI,C$7,FALSE)</f>
        <v>-61334</v>
      </c>
      <c r="D216" s="117">
        <f>VLOOKUP($A216,Data_Drop!$B:$AI,D$7,FALSE)</f>
        <v>-1.4926295726291054E-2</v>
      </c>
      <c r="E216" s="118"/>
      <c r="F216" s="116">
        <f>VLOOKUP($A216,Data_Drop!$B:$AI,F$7,FALSE)</f>
        <v>86402</v>
      </c>
      <c r="G216" s="119">
        <f>VLOOKUP($A216,Data_Drop!$B:$AI,G$7,FALSE)</f>
        <v>0.32632034767540508</v>
      </c>
      <c r="H216" s="120"/>
      <c r="I216" s="116">
        <f>VLOOKUP($A216,Data_Drop!$B:$AI,I$7,FALSE)</f>
        <v>-46788</v>
      </c>
      <c r="J216" s="117">
        <f>VLOOKUP($A216,Data_Drop!$B:$AI,J$7,FALSE)</f>
        <v>-1.1558900041751178E-2</v>
      </c>
      <c r="K216" s="118"/>
      <c r="L216" s="116">
        <f>VLOOKUP($A216,Data_Drop!$B:$AI,L$7,FALSE)</f>
        <v>156880</v>
      </c>
      <c r="M216" s="119">
        <f>VLOOKUP($A216,Data_Drop!$B:$AI,M$7,FALSE)</f>
        <v>0.6152701316491006</v>
      </c>
    </row>
    <row r="217" spans="1:13" s="108" customFormat="1" ht="17" customHeight="1" x14ac:dyDescent="0.2">
      <c r="A217" s="108">
        <f>Data_Drop!B222</f>
        <v>4774</v>
      </c>
      <c r="B217" s="115" t="str">
        <f>VLOOKUP($A217,Data_Drop!$B:$AI,B$7,FALSE)</f>
        <v>North Fayette Valley</v>
      </c>
      <c r="C217" s="116">
        <f>VLOOKUP($A217,Data_Drop!$B:$AI,C$7,FALSE)</f>
        <v>70628</v>
      </c>
      <c r="D217" s="117">
        <f>VLOOKUP($A217,Data_Drop!$B:$AI,D$7,FALSE)</f>
        <v>7.9917778424259209E-3</v>
      </c>
      <c r="E217" s="118"/>
      <c r="F217" s="116">
        <f>VLOOKUP($A217,Data_Drop!$B:$AI,F$7,FALSE)</f>
        <v>0</v>
      </c>
      <c r="G217" s="119">
        <f>VLOOKUP($A217,Data_Drop!$B:$AI,G$7,FALSE)</f>
        <v>0</v>
      </c>
      <c r="H217" s="120"/>
      <c r="I217" s="116">
        <f>VLOOKUP($A217,Data_Drop!$B:$AI,I$7,FALSE)</f>
        <v>89082</v>
      </c>
      <c r="J217" s="117">
        <f>VLOOKUP($A217,Data_Drop!$B:$AI,J$7,FALSE)</f>
        <v>9.9999876518416554E-3</v>
      </c>
      <c r="K217" s="118"/>
      <c r="L217" s="116">
        <f>VLOOKUP($A217,Data_Drop!$B:$AI,L$7,FALSE)</f>
        <v>134697</v>
      </c>
      <c r="M217" s="119">
        <f>VLOOKUP($A217,Data_Drop!$B:$AI,M$7,FALSE)</f>
        <v>0.23148674899005728</v>
      </c>
    </row>
    <row r="218" spans="1:13" s="108" customFormat="1" ht="17" customHeight="1" x14ac:dyDescent="0.2">
      <c r="A218" s="108">
        <f>Data_Drop!B223</f>
        <v>4776</v>
      </c>
      <c r="B218" s="115" t="str">
        <f>VLOOKUP($A218,Data_Drop!$B:$AI,B$7,FALSE)</f>
        <v>North Mahaska</v>
      </c>
      <c r="C218" s="116">
        <f>VLOOKUP($A218,Data_Drop!$B:$AI,C$7,FALSE)</f>
        <v>-5088</v>
      </c>
      <c r="D218" s="117">
        <f>VLOOKUP($A218,Data_Drop!$B:$AI,D$7,FALSE)</f>
        <v>-1.3277239085811986E-3</v>
      </c>
      <c r="E218" s="118"/>
      <c r="F218" s="116">
        <f>VLOOKUP($A218,Data_Drop!$B:$AI,F$7,FALSE)</f>
        <v>0</v>
      </c>
      <c r="G218" s="119">
        <f>VLOOKUP($A218,Data_Drop!$B:$AI,G$7,FALSE)</f>
        <v>0</v>
      </c>
      <c r="H218" s="120"/>
      <c r="I218" s="116">
        <f>VLOOKUP($A218,Data_Drop!$B:$AI,I$7,FALSE)</f>
        <v>38270</v>
      </c>
      <c r="J218" s="117">
        <f>VLOOKUP($A218,Data_Drop!$B:$AI,J$7,FALSE)</f>
        <v>9.9999111583539621E-3</v>
      </c>
      <c r="K218" s="118"/>
      <c r="L218" s="116">
        <f>VLOOKUP($A218,Data_Drop!$B:$AI,L$7,FALSE)</f>
        <v>227614</v>
      </c>
      <c r="M218" s="119">
        <f>VLOOKUP($A218,Data_Drop!$B:$AI,M$7,FALSE)</f>
        <v>0.70305948653485129</v>
      </c>
    </row>
    <row r="219" spans="1:13" s="108" customFormat="1" ht="17" customHeight="1" x14ac:dyDescent="0.2">
      <c r="A219" s="108">
        <f>Data_Drop!B224</f>
        <v>4777</v>
      </c>
      <c r="B219" s="115" t="str">
        <f>VLOOKUP($A219,Data_Drop!$B:$AI,B$7,FALSE)</f>
        <v>North Linn</v>
      </c>
      <c r="C219" s="116">
        <f>VLOOKUP($A219,Data_Drop!$B:$AI,C$7,FALSE)</f>
        <v>164000</v>
      </c>
      <c r="D219" s="117">
        <f>VLOOKUP($A219,Data_Drop!$B:$AI,D$7,FALSE)</f>
        <v>3.8118924070124877E-2</v>
      </c>
      <c r="E219" s="118"/>
      <c r="F219" s="116">
        <f>VLOOKUP($A219,Data_Drop!$B:$AI,F$7,FALSE)</f>
        <v>0</v>
      </c>
      <c r="G219" s="119">
        <f>VLOOKUP($A219,Data_Drop!$B:$AI,G$7,FALSE)</f>
        <v>0</v>
      </c>
      <c r="H219" s="120"/>
      <c r="I219" s="116">
        <f>VLOOKUP($A219,Data_Drop!$B:$AI,I$7,FALSE)</f>
        <v>104858</v>
      </c>
      <c r="J219" s="117">
        <f>VLOOKUP($A219,Data_Drop!$B:$AI,J$7,FALSE)</f>
        <v>2.3477467492849267E-2</v>
      </c>
      <c r="K219" s="118"/>
      <c r="L219" s="116">
        <f>VLOOKUP($A219,Data_Drop!$B:$AI,L$7,FALSE)</f>
        <v>0</v>
      </c>
      <c r="M219" s="119">
        <f>VLOOKUP($A219,Data_Drop!$B:$AI,M$7,FALSE)</f>
        <v>0</v>
      </c>
    </row>
    <row r="220" spans="1:13" s="108" customFormat="1" ht="17" customHeight="1" x14ac:dyDescent="0.2">
      <c r="A220" s="108">
        <f>Data_Drop!B225</f>
        <v>4778</v>
      </c>
      <c r="B220" s="115" t="str">
        <f>VLOOKUP($A220,Data_Drop!$B:$AI,B$7,FALSE)</f>
        <v>North Kossuth</v>
      </c>
      <c r="C220" s="116">
        <f>VLOOKUP($A220,Data_Drop!$B:$AI,C$7,FALSE)</f>
        <v>19038</v>
      </c>
      <c r="D220" s="117">
        <f>VLOOKUP($A220,Data_Drop!$B:$AI,D$7,FALSE)</f>
        <v>1.0000157582060859E-2</v>
      </c>
      <c r="E220" s="118"/>
      <c r="F220" s="116">
        <f>VLOOKUP($A220,Data_Drop!$B:$AI,F$7,FALSE)</f>
        <v>73586</v>
      </c>
      <c r="G220" s="119">
        <f>VLOOKUP($A220,Data_Drop!$B:$AI,G$7,FALSE)</f>
        <v>0.21824142603490193</v>
      </c>
      <c r="H220" s="120"/>
      <c r="I220" s="116">
        <f>VLOOKUP($A220,Data_Drop!$B:$AI,I$7,FALSE)</f>
        <v>-55094</v>
      </c>
      <c r="J220" s="117">
        <f>VLOOKUP($A220,Data_Drop!$B:$AI,J$7,FALSE)</f>
        <v>-2.8652886819692865E-2</v>
      </c>
      <c r="K220" s="118"/>
      <c r="L220" s="116">
        <f>VLOOKUP($A220,Data_Drop!$B:$AI,L$7,FALSE)</f>
        <v>33599</v>
      </c>
      <c r="M220" s="119">
        <f>VLOOKUP($A220,Data_Drop!$B:$AI,M$7,FALSE)</f>
        <v>9.9561864678425802E-2</v>
      </c>
    </row>
    <row r="221" spans="1:13" s="108" customFormat="1" ht="17" customHeight="1" x14ac:dyDescent="0.2">
      <c r="A221" s="108">
        <f>Data_Drop!B226</f>
        <v>4779</v>
      </c>
      <c r="B221" s="115" t="str">
        <f>VLOOKUP($A221,Data_Drop!$B:$AI,B$7,FALSE)</f>
        <v>North Polk</v>
      </c>
      <c r="C221" s="116">
        <f>VLOOKUP($A221,Data_Drop!$B:$AI,C$7,FALSE)</f>
        <v>716617</v>
      </c>
      <c r="D221" s="117">
        <f>VLOOKUP($A221,Data_Drop!$B:$AI,D$7,FALSE)</f>
        <v>4.2679443117352639E-2</v>
      </c>
      <c r="E221" s="118"/>
      <c r="F221" s="116">
        <f>VLOOKUP($A221,Data_Drop!$B:$AI,F$7,FALSE)</f>
        <v>0</v>
      </c>
      <c r="G221" s="119">
        <f>VLOOKUP($A221,Data_Drop!$B:$AI,G$7,FALSE)</f>
        <v>0</v>
      </c>
      <c r="H221" s="120"/>
      <c r="I221" s="116">
        <f>VLOOKUP($A221,Data_Drop!$B:$AI,I$7,FALSE)</f>
        <v>175073</v>
      </c>
      <c r="J221" s="117">
        <f>VLOOKUP($A221,Data_Drop!$B:$AI,J$7,FALSE)</f>
        <v>0.01</v>
      </c>
      <c r="K221" s="118"/>
      <c r="L221" s="116">
        <f>VLOOKUP($A221,Data_Drop!$B:$AI,L$7,FALSE)</f>
        <v>107952</v>
      </c>
      <c r="M221" s="119">
        <f>VLOOKUP($A221,Data_Drop!$B:$AI,M$7,FALSE)</f>
        <v>0.14420101628081328</v>
      </c>
    </row>
    <row r="222" spans="1:13" s="108" customFormat="1" ht="17" customHeight="1" x14ac:dyDescent="0.2">
      <c r="A222" s="108">
        <f>Data_Drop!B227</f>
        <v>4784</v>
      </c>
      <c r="B222" s="115" t="str">
        <f>VLOOKUP($A222,Data_Drop!$B:$AI,B$7,FALSE)</f>
        <v>North Scott</v>
      </c>
      <c r="C222" s="116">
        <f>VLOOKUP($A222,Data_Drop!$B:$AI,C$7,FALSE)</f>
        <v>7826</v>
      </c>
      <c r="D222" s="117">
        <f>VLOOKUP($A222,Data_Drop!$B:$AI,D$7,FALSE)</f>
        <v>3.2763032180531762E-4</v>
      </c>
      <c r="E222" s="118"/>
      <c r="F222" s="116">
        <f>VLOOKUP($A222,Data_Drop!$B:$AI,F$7,FALSE)</f>
        <v>0</v>
      </c>
      <c r="G222" s="119">
        <f>VLOOKUP($A222,Data_Drop!$B:$AI,G$7,FALSE)</f>
        <v>0</v>
      </c>
      <c r="H222" s="120"/>
      <c r="I222" s="116">
        <f>VLOOKUP($A222,Data_Drop!$B:$AI,I$7,FALSE)</f>
        <v>238945</v>
      </c>
      <c r="J222" s="117">
        <f>VLOOKUP($A222,Data_Drop!$B:$AI,J$7,FALSE)</f>
        <v>9.9999983259748768E-3</v>
      </c>
      <c r="K222" s="118"/>
      <c r="L222" s="116">
        <f>VLOOKUP($A222,Data_Drop!$B:$AI,L$7,FALSE)</f>
        <v>275290</v>
      </c>
      <c r="M222" s="119">
        <f>VLOOKUP($A222,Data_Drop!$B:$AI,M$7,FALSE)</f>
        <v>0.17964359784303827</v>
      </c>
    </row>
    <row r="223" spans="1:13" s="108" customFormat="1" ht="17" customHeight="1" x14ac:dyDescent="0.2">
      <c r="A223" s="108">
        <f>Data_Drop!B228</f>
        <v>4785</v>
      </c>
      <c r="B223" s="115" t="str">
        <f>VLOOKUP($A223,Data_Drop!$B:$AI,B$7,FALSE)</f>
        <v>North Tama</v>
      </c>
      <c r="C223" s="116">
        <f>VLOOKUP($A223,Data_Drop!$B:$AI,C$7,FALSE)</f>
        <v>88110</v>
      </c>
      <c r="D223" s="117">
        <f>VLOOKUP($A223,Data_Drop!$B:$AI,D$7,FALSE)</f>
        <v>2.5008053609365175E-2</v>
      </c>
      <c r="E223" s="118"/>
      <c r="F223" s="116">
        <f>VLOOKUP($A223,Data_Drop!$B:$AI,F$7,FALSE)</f>
        <v>0</v>
      </c>
      <c r="G223" s="119">
        <f>VLOOKUP($A223,Data_Drop!$B:$AI,G$7,FALSE)</f>
        <v>0</v>
      </c>
      <c r="H223" s="120"/>
      <c r="I223" s="116">
        <f>VLOOKUP($A223,Data_Drop!$B:$AI,I$7,FALSE)</f>
        <v>147297</v>
      </c>
      <c r="J223" s="117">
        <f>VLOOKUP($A223,Data_Drop!$B:$AI,J$7,FALSE)</f>
        <v>4.0786957876155203E-2</v>
      </c>
      <c r="K223" s="118"/>
      <c r="L223" s="116">
        <f>VLOOKUP($A223,Data_Drop!$B:$AI,L$7,FALSE)</f>
        <v>0</v>
      </c>
      <c r="M223" s="119">
        <f>VLOOKUP($A223,Data_Drop!$B:$AI,M$7,FALSE)</f>
        <v>0</v>
      </c>
    </row>
    <row r="224" spans="1:13" s="108" customFormat="1" ht="17" customHeight="1" x14ac:dyDescent="0.2">
      <c r="A224" s="108">
        <f>Data_Drop!B229</f>
        <v>4788</v>
      </c>
      <c r="B224" s="115" t="str">
        <f>VLOOKUP($A224,Data_Drop!$B:$AI,B$7,FALSE)</f>
        <v>Northwood-Kensett</v>
      </c>
      <c r="C224" s="116">
        <f>VLOOKUP($A224,Data_Drop!$B:$AI,C$7,FALSE)</f>
        <v>40583</v>
      </c>
      <c r="D224" s="117">
        <f>VLOOKUP($A224,Data_Drop!$B:$AI,D$7,FALSE)</f>
        <v>1.0000113349238367E-2</v>
      </c>
      <c r="E224" s="118"/>
      <c r="F224" s="116">
        <f>VLOOKUP($A224,Data_Drop!$B:$AI,F$7,FALSE)</f>
        <v>145807</v>
      </c>
      <c r="G224" s="119">
        <f>VLOOKUP($A224,Data_Drop!$B:$AI,G$7,FALSE)</f>
        <v>0.48286011990689076</v>
      </c>
      <c r="H224" s="120"/>
      <c r="I224" s="116">
        <f>VLOOKUP($A224,Data_Drop!$B:$AI,I$7,FALSE)</f>
        <v>121911</v>
      </c>
      <c r="J224" s="117">
        <f>VLOOKUP($A224,Data_Drop!$B:$AI,J$7,FALSE)</f>
        <v>2.9742827050697553E-2</v>
      </c>
      <c r="K224" s="118"/>
      <c r="L224" s="116">
        <f>VLOOKUP($A224,Data_Drop!$B:$AI,L$7,FALSE)</f>
        <v>0</v>
      </c>
      <c r="M224" s="119">
        <f>VLOOKUP($A224,Data_Drop!$B:$AI,M$7,FALSE)</f>
        <v>0</v>
      </c>
    </row>
    <row r="225" spans="1:13" s="108" customFormat="1" ht="17" customHeight="1" x14ac:dyDescent="0.2">
      <c r="A225" s="108">
        <f>Data_Drop!B230</f>
        <v>4797</v>
      </c>
      <c r="B225" s="115" t="str">
        <f>VLOOKUP($A225,Data_Drop!$B:$AI,B$7,FALSE)</f>
        <v>Norwalk</v>
      </c>
      <c r="C225" s="116">
        <f>VLOOKUP($A225,Data_Drop!$B:$AI,C$7,FALSE)</f>
        <v>742709</v>
      </c>
      <c r="D225" s="117">
        <f>VLOOKUP($A225,Data_Drop!$B:$AI,D$7,FALSE)</f>
        <v>2.7661991175160779E-2</v>
      </c>
      <c r="E225" s="118"/>
      <c r="F225" s="116">
        <f>VLOOKUP($A225,Data_Drop!$B:$AI,F$7,FALSE)</f>
        <v>0</v>
      </c>
      <c r="G225" s="119">
        <f>VLOOKUP($A225,Data_Drop!$B:$AI,G$7,FALSE)</f>
        <v>0</v>
      </c>
      <c r="H225" s="120"/>
      <c r="I225" s="116">
        <f>VLOOKUP($A225,Data_Drop!$B:$AI,I$7,FALSE)</f>
        <v>883480</v>
      </c>
      <c r="J225" s="117">
        <f>VLOOKUP($A225,Data_Drop!$B:$AI,J$7,FALSE)</f>
        <v>3.2019251852429043E-2</v>
      </c>
      <c r="K225" s="118"/>
      <c r="L225" s="116">
        <f>VLOOKUP($A225,Data_Drop!$B:$AI,L$7,FALSE)</f>
        <v>0</v>
      </c>
      <c r="M225" s="119">
        <f>VLOOKUP($A225,Data_Drop!$B:$AI,M$7,FALSE)</f>
        <v>0</v>
      </c>
    </row>
    <row r="226" spans="1:13" s="108" customFormat="1" ht="17" customHeight="1" x14ac:dyDescent="0.2">
      <c r="A226" s="108">
        <f>Data_Drop!B231</f>
        <v>4824</v>
      </c>
      <c r="B226" s="115" t="str">
        <f>VLOOKUP($A226,Data_Drop!$B:$AI,B$7,FALSE)</f>
        <v>Riverside</v>
      </c>
      <c r="C226" s="116">
        <f>VLOOKUP($A226,Data_Drop!$B:$AI,C$7,FALSE)</f>
        <v>247686</v>
      </c>
      <c r="D226" s="117">
        <f>VLOOKUP($A226,Data_Drop!$B:$AI,D$7,FALSE)</f>
        <v>4.4551126971593226E-2</v>
      </c>
      <c r="E226" s="118"/>
      <c r="F226" s="116">
        <f>VLOOKUP($A226,Data_Drop!$B:$AI,F$7,FALSE)</f>
        <v>0</v>
      </c>
      <c r="G226" s="119">
        <f>VLOOKUP($A226,Data_Drop!$B:$AI,G$7,FALSE)</f>
        <v>0</v>
      </c>
      <c r="H226" s="120"/>
      <c r="I226" s="116">
        <f>VLOOKUP($A226,Data_Drop!$B:$AI,I$7,FALSE)</f>
        <v>83728</v>
      </c>
      <c r="J226" s="117">
        <f>VLOOKUP($A226,Data_Drop!$B:$AI,J$7,FALSE)</f>
        <v>1.4417775218536195E-2</v>
      </c>
      <c r="K226" s="118"/>
      <c r="L226" s="116">
        <f>VLOOKUP($A226,Data_Drop!$B:$AI,L$7,FALSE)</f>
        <v>0</v>
      </c>
      <c r="M226" s="119">
        <f>VLOOKUP($A226,Data_Drop!$B:$AI,M$7,FALSE)</f>
        <v>0</v>
      </c>
    </row>
    <row r="227" spans="1:13" s="108" customFormat="1" ht="17" customHeight="1" x14ac:dyDescent="0.2">
      <c r="A227" s="108">
        <f>Data_Drop!B232</f>
        <v>4860</v>
      </c>
      <c r="B227" s="115" t="str">
        <f>VLOOKUP($A227,Data_Drop!$B:$AI,B$7,FALSE)</f>
        <v>Odebolt Arthur Battle Creek Ida Grove</v>
      </c>
      <c r="C227" s="116">
        <f>VLOOKUP($A227,Data_Drop!$B:$AI,C$7,FALSE)</f>
        <v>110575</v>
      </c>
      <c r="D227" s="117">
        <f>VLOOKUP($A227,Data_Drop!$B:$AI,D$7,FALSE)</f>
        <v>1.5498544335227732E-2</v>
      </c>
      <c r="E227" s="118"/>
      <c r="F227" s="116">
        <f>VLOOKUP($A227,Data_Drop!$B:$AI,F$7,FALSE)</f>
        <v>0</v>
      </c>
      <c r="G227" s="119">
        <f>VLOOKUP($A227,Data_Drop!$B:$AI,G$7,FALSE)</f>
        <v>0</v>
      </c>
      <c r="H227" s="120"/>
      <c r="I227" s="116">
        <f>VLOOKUP($A227,Data_Drop!$B:$AI,I$7,FALSE)</f>
        <v>72451</v>
      </c>
      <c r="J227" s="117">
        <f>VLOOKUP($A227,Data_Drop!$B:$AI,J$7,FALSE)</f>
        <v>9.9999779161575875E-3</v>
      </c>
      <c r="K227" s="118"/>
      <c r="L227" s="116">
        <f>VLOOKUP($A227,Data_Drop!$B:$AI,L$7,FALSE)</f>
        <v>202733</v>
      </c>
      <c r="M227" s="119">
        <f>VLOOKUP($A227,Data_Drop!$B:$AI,M$7,FALSE)</f>
        <v>0.33414394138694681</v>
      </c>
    </row>
    <row r="228" spans="1:13" s="108" customFormat="1" ht="17" customHeight="1" x14ac:dyDescent="0.2">
      <c r="A228" s="108">
        <f>Data_Drop!B233</f>
        <v>4869</v>
      </c>
      <c r="B228" s="115" t="str">
        <f>VLOOKUP($A228,Data_Drop!$B:$AI,B$7,FALSE)</f>
        <v>Oelwein</v>
      </c>
      <c r="C228" s="116">
        <f>VLOOKUP($A228,Data_Drop!$B:$AI,C$7,FALSE)</f>
        <v>103296</v>
      </c>
      <c r="D228" s="117">
        <f>VLOOKUP($A228,Data_Drop!$B:$AI,D$7,FALSE)</f>
        <v>9.9999757977661339E-3</v>
      </c>
      <c r="E228" s="118"/>
      <c r="F228" s="116">
        <f>VLOOKUP($A228,Data_Drop!$B:$AI,F$7,FALSE)</f>
        <v>288489</v>
      </c>
      <c r="G228" s="119">
        <f>VLOOKUP($A228,Data_Drop!$B:$AI,G$7,FALSE)</f>
        <v>0.75727960744236256</v>
      </c>
      <c r="H228" s="120"/>
      <c r="I228" s="116">
        <f>VLOOKUP($A228,Data_Drop!$B:$AI,I$7,FALSE)</f>
        <v>-187045</v>
      </c>
      <c r="J228" s="117">
        <f>VLOOKUP($A228,Data_Drop!$B:$AI,J$7,FALSE)</f>
        <v>-1.7928344324662289E-2</v>
      </c>
      <c r="K228" s="118"/>
      <c r="L228" s="116">
        <f>VLOOKUP($A228,Data_Drop!$B:$AI,L$7,FALSE)</f>
        <v>230755</v>
      </c>
      <c r="M228" s="119">
        <f>VLOOKUP($A228,Data_Drop!$B:$AI,M$7,FALSE)</f>
        <v>0.58098059836749172</v>
      </c>
    </row>
    <row r="229" spans="1:13" s="108" customFormat="1" ht="17" customHeight="1" x14ac:dyDescent="0.2">
      <c r="A229" s="108">
        <f>Data_Drop!B234</f>
        <v>4878</v>
      </c>
      <c r="B229" s="115" t="str">
        <f>VLOOKUP($A229,Data_Drop!$B:$AI,B$7,FALSE)</f>
        <v>Ogden</v>
      </c>
      <c r="C229" s="116">
        <f>VLOOKUP($A229,Data_Drop!$B:$AI,C$7,FALSE)</f>
        <v>46197</v>
      </c>
      <c r="D229" s="117">
        <f>VLOOKUP($A229,Data_Drop!$B:$AI,D$7,FALSE)</f>
        <v>1.0000025975780183E-2</v>
      </c>
      <c r="E229" s="118"/>
      <c r="F229" s="116">
        <f>VLOOKUP($A229,Data_Drop!$B:$AI,F$7,FALSE)</f>
        <v>264497</v>
      </c>
      <c r="G229" s="119">
        <f>VLOOKUP($A229,Data_Drop!$B:$AI,G$7,FALSE)</f>
        <v>0.65457690573077143</v>
      </c>
      <c r="H229" s="120"/>
      <c r="I229" s="116">
        <f>VLOOKUP($A229,Data_Drop!$B:$AI,I$7,FALSE)</f>
        <v>-220483</v>
      </c>
      <c r="J229" s="117">
        <f>VLOOKUP($A229,Data_Drop!$B:$AI,J$7,FALSE)</f>
        <v>-4.7254272233456247E-2</v>
      </c>
      <c r="K229" s="118"/>
      <c r="L229" s="116">
        <f>VLOOKUP($A229,Data_Drop!$B:$AI,L$7,FALSE)</f>
        <v>198664</v>
      </c>
      <c r="M229" s="119">
        <f>VLOOKUP($A229,Data_Drop!$B:$AI,M$7,FALSE)</f>
        <v>0.44256308943859779</v>
      </c>
    </row>
    <row r="230" spans="1:13" s="108" customFormat="1" ht="17" customHeight="1" x14ac:dyDescent="0.2">
      <c r="A230" s="108">
        <f>Data_Drop!B235</f>
        <v>4890</v>
      </c>
      <c r="B230" s="115" t="str">
        <f>VLOOKUP($A230,Data_Drop!$B:$AI,B$7,FALSE)</f>
        <v>Okoboji</v>
      </c>
      <c r="C230" s="116">
        <f>VLOOKUP($A230,Data_Drop!$B:$AI,C$7,FALSE)</f>
        <v>-107742</v>
      </c>
      <c r="D230" s="117">
        <f>VLOOKUP($A230,Data_Drop!$B:$AI,D$7,FALSE)</f>
        <v>-1.3109281610345701E-2</v>
      </c>
      <c r="E230" s="118"/>
      <c r="F230" s="116">
        <f>VLOOKUP($A230,Data_Drop!$B:$AI,F$7,FALSE)</f>
        <v>0</v>
      </c>
      <c r="G230" s="119">
        <f>VLOOKUP($A230,Data_Drop!$B:$AI,G$7,FALSE)</f>
        <v>0</v>
      </c>
      <c r="H230" s="120"/>
      <c r="I230" s="116">
        <f>VLOOKUP($A230,Data_Drop!$B:$AI,I$7,FALSE)</f>
        <v>81110</v>
      </c>
      <c r="J230" s="117">
        <f>VLOOKUP($A230,Data_Drop!$B:$AI,J$7,FALSE)</f>
        <v>9.9999815066301821E-3</v>
      </c>
      <c r="K230" s="118"/>
      <c r="L230" s="116">
        <f>VLOOKUP($A230,Data_Drop!$B:$AI,L$7,FALSE)</f>
        <v>233973</v>
      </c>
      <c r="M230" s="119">
        <f>VLOOKUP($A230,Data_Drop!$B:$AI,M$7,FALSE)</f>
        <v>0.10887472877792412</v>
      </c>
    </row>
    <row r="231" spans="1:13" s="108" customFormat="1" ht="17" customHeight="1" x14ac:dyDescent="0.2">
      <c r="A231" s="108">
        <f>Data_Drop!B236</f>
        <v>4905</v>
      </c>
      <c r="B231" s="115" t="str">
        <f>VLOOKUP($A231,Data_Drop!$B:$AI,B$7,FALSE)</f>
        <v>Olin</v>
      </c>
      <c r="C231" s="116">
        <f>VLOOKUP($A231,Data_Drop!$B:$AI,C$7,FALSE)</f>
        <v>-112923</v>
      </c>
      <c r="D231" s="117">
        <f>VLOOKUP($A231,Data_Drop!$B:$AI,D$7,FALSE)</f>
        <v>-6.7952384047139366E-2</v>
      </c>
      <c r="E231" s="118"/>
      <c r="F231" s="116">
        <f>VLOOKUP($A231,Data_Drop!$B:$AI,F$7,FALSE)</f>
        <v>0</v>
      </c>
      <c r="G231" s="119">
        <f>VLOOKUP($A231,Data_Drop!$B:$AI,G$7,FALSE)</f>
        <v>0</v>
      </c>
      <c r="H231" s="120"/>
      <c r="I231" s="116">
        <f>VLOOKUP($A231,Data_Drop!$B:$AI,I$7,FALSE)</f>
        <v>15489</v>
      </c>
      <c r="J231" s="117">
        <f>VLOOKUP($A231,Data_Drop!$B:$AI,J$7,FALSE)</f>
        <v>1.0000174320296111E-2</v>
      </c>
      <c r="K231" s="118"/>
      <c r="L231" s="116">
        <f>VLOOKUP($A231,Data_Drop!$B:$AI,L$7,FALSE)</f>
        <v>82241</v>
      </c>
      <c r="M231" s="119">
        <f>VLOOKUP($A231,Data_Drop!$B:$AI,M$7,FALSE)</f>
        <v>0.64326011022437701</v>
      </c>
    </row>
    <row r="232" spans="1:13" s="108" customFormat="1" ht="17" customHeight="1" x14ac:dyDescent="0.2">
      <c r="A232" s="108">
        <f>Data_Drop!B237</f>
        <v>4978</v>
      </c>
      <c r="B232" s="115" t="str">
        <f>VLOOKUP($A232,Data_Drop!$B:$AI,B$7,FALSE)</f>
        <v>Orient-Macksburg</v>
      </c>
      <c r="C232" s="116">
        <f>VLOOKUP($A232,Data_Drop!$B:$AI,C$7,FALSE)</f>
        <v>-77884</v>
      </c>
      <c r="D232" s="117">
        <f>VLOOKUP($A232,Data_Drop!$B:$AI,D$7,FALSE)</f>
        <v>-5.6709227955310644E-2</v>
      </c>
      <c r="E232" s="118"/>
      <c r="F232" s="116">
        <f>VLOOKUP($A232,Data_Drop!$B:$AI,F$7,FALSE)</f>
        <v>201152</v>
      </c>
      <c r="G232" s="119">
        <f>VLOOKUP($A232,Data_Drop!$B:$AI,G$7,FALSE)</f>
        <v>0.90967929531221614</v>
      </c>
      <c r="H232" s="120"/>
      <c r="I232" s="116">
        <f>VLOOKUP($A232,Data_Drop!$B:$AI,I$7,FALSE)</f>
        <v>-190208</v>
      </c>
      <c r="J232" s="117">
        <f>VLOOKUP($A232,Data_Drop!$B:$AI,J$7,FALSE)</f>
        <v>-0.14682116976506512</v>
      </c>
      <c r="K232" s="118"/>
      <c r="L232" s="116">
        <f>VLOOKUP($A232,Data_Drop!$B:$AI,L$7,FALSE)</f>
        <v>290500</v>
      </c>
      <c r="M232" s="119">
        <f>VLOOKUP($A232,Data_Drop!$B:$AI,M$7,FALSE)</f>
        <v>1.2849652422873401</v>
      </c>
    </row>
    <row r="233" spans="1:13" s="108" customFormat="1" ht="17" customHeight="1" x14ac:dyDescent="0.2">
      <c r="A233" s="108">
        <f>Data_Drop!B238</f>
        <v>4995</v>
      </c>
      <c r="B233" s="115" t="str">
        <f>VLOOKUP($A233,Data_Drop!$B:$AI,B$7,FALSE)</f>
        <v>Osage</v>
      </c>
      <c r="C233" s="116">
        <f>VLOOKUP($A233,Data_Drop!$B:$AI,C$7,FALSE)</f>
        <v>70797</v>
      </c>
      <c r="D233" s="117">
        <f>VLOOKUP($A233,Data_Drop!$B:$AI,D$7,FALSE)</f>
        <v>1.0000026837367389E-2</v>
      </c>
      <c r="E233" s="118"/>
      <c r="F233" s="116">
        <f>VLOOKUP($A233,Data_Drop!$B:$AI,F$7,FALSE)</f>
        <v>118886</v>
      </c>
      <c r="G233" s="119">
        <f>VLOOKUP($A233,Data_Drop!$B:$AI,G$7,FALSE)</f>
        <v>0.26903979532753325</v>
      </c>
      <c r="H233" s="120"/>
      <c r="I233" s="116">
        <f>VLOOKUP($A233,Data_Drop!$B:$AI,I$7,FALSE)</f>
        <v>6961</v>
      </c>
      <c r="J233" s="117">
        <f>VLOOKUP($A233,Data_Drop!$B:$AI,J$7,FALSE)</f>
        <v>9.7350135193759071E-4</v>
      </c>
      <c r="K233" s="118"/>
      <c r="L233" s="116">
        <f>VLOOKUP($A233,Data_Drop!$B:$AI,L$7,FALSE)</f>
        <v>0</v>
      </c>
      <c r="M233" s="119">
        <f>VLOOKUP($A233,Data_Drop!$B:$AI,M$7,FALSE)</f>
        <v>0</v>
      </c>
    </row>
    <row r="234" spans="1:13" s="108" customFormat="1" ht="17" customHeight="1" x14ac:dyDescent="0.2">
      <c r="A234" s="108">
        <f>Data_Drop!B239</f>
        <v>5013</v>
      </c>
      <c r="B234" s="115" t="str">
        <f>VLOOKUP($A234,Data_Drop!$B:$AI,B$7,FALSE)</f>
        <v>Oskaloosa</v>
      </c>
      <c r="C234" s="116">
        <f>VLOOKUP($A234,Data_Drop!$B:$AI,C$7,FALSE)</f>
        <v>173878</v>
      </c>
      <c r="D234" s="117">
        <f>VLOOKUP($A234,Data_Drop!$B:$AI,D$7,FALSE)</f>
        <v>9.9999959741904204E-3</v>
      </c>
      <c r="E234" s="118"/>
      <c r="F234" s="116">
        <f>VLOOKUP($A234,Data_Drop!$B:$AI,F$7,FALSE)</f>
        <v>20037</v>
      </c>
      <c r="G234" s="119">
        <f>VLOOKUP($A234,Data_Drop!$B:$AI,G$7,FALSE)</f>
        <v>2.6071466387499558E-2</v>
      </c>
      <c r="H234" s="120"/>
      <c r="I234" s="116">
        <f>VLOOKUP($A234,Data_Drop!$B:$AI,I$7,FALSE)</f>
        <v>345989</v>
      </c>
      <c r="J234" s="117">
        <f>VLOOKUP($A234,Data_Drop!$B:$AI,J$7,FALSE)</f>
        <v>1.9701355536214209E-2</v>
      </c>
      <c r="K234" s="118"/>
      <c r="L234" s="116">
        <f>VLOOKUP($A234,Data_Drop!$B:$AI,L$7,FALSE)</f>
        <v>0</v>
      </c>
      <c r="M234" s="119">
        <f>VLOOKUP($A234,Data_Drop!$B:$AI,M$7,FALSE)</f>
        <v>0</v>
      </c>
    </row>
    <row r="235" spans="1:13" s="108" customFormat="1" ht="17" customHeight="1" x14ac:dyDescent="0.2">
      <c r="A235" s="108">
        <f>Data_Drop!B240</f>
        <v>5049</v>
      </c>
      <c r="B235" s="115" t="str">
        <f>VLOOKUP($A235,Data_Drop!$B:$AI,B$7,FALSE)</f>
        <v>Ottumwa</v>
      </c>
      <c r="C235" s="116">
        <f>VLOOKUP($A235,Data_Drop!$B:$AI,C$7,FALSE)</f>
        <v>915440</v>
      </c>
      <c r="D235" s="117">
        <f>VLOOKUP($A235,Data_Drop!$B:$AI,D$7,FALSE)</f>
        <v>2.287601004641273E-2</v>
      </c>
      <c r="E235" s="118"/>
      <c r="F235" s="116">
        <f>VLOOKUP($A235,Data_Drop!$B:$AI,F$7,FALSE)</f>
        <v>0</v>
      </c>
      <c r="G235" s="119">
        <f>VLOOKUP($A235,Data_Drop!$B:$AI,G$7,FALSE)</f>
        <v>0</v>
      </c>
      <c r="H235" s="120"/>
      <c r="I235" s="116">
        <f>VLOOKUP($A235,Data_Drop!$B:$AI,I$7,FALSE)</f>
        <v>409329</v>
      </c>
      <c r="J235" s="117">
        <f>VLOOKUP($A235,Data_Drop!$B:$AI,J$7,FALSE)</f>
        <v>9.9999980455822979E-3</v>
      </c>
      <c r="K235" s="118"/>
      <c r="L235" s="116">
        <f>VLOOKUP($A235,Data_Drop!$B:$AI,L$7,FALSE)</f>
        <v>650310</v>
      </c>
      <c r="M235" s="119">
        <f>VLOOKUP($A235,Data_Drop!$B:$AI,M$7,FALSE)</f>
        <v>0.65483497516186606</v>
      </c>
    </row>
    <row r="236" spans="1:13" s="108" customFormat="1" ht="17" customHeight="1" x14ac:dyDescent="0.2">
      <c r="A236" s="108">
        <f>Data_Drop!B241</f>
        <v>5121</v>
      </c>
      <c r="B236" s="115" t="str">
        <f>VLOOKUP($A236,Data_Drop!$B:$AI,B$7,FALSE)</f>
        <v>Panorama</v>
      </c>
      <c r="C236" s="116">
        <f>VLOOKUP($A236,Data_Drop!$B:$AI,C$7,FALSE)</f>
        <v>112073</v>
      </c>
      <c r="D236" s="117">
        <f>VLOOKUP($A236,Data_Drop!$B:$AI,D$7,FALSE)</f>
        <v>2.2288868492831935E-2</v>
      </c>
      <c r="E236" s="118"/>
      <c r="F236" s="116">
        <f>VLOOKUP($A236,Data_Drop!$B:$AI,F$7,FALSE)</f>
        <v>0</v>
      </c>
      <c r="G236" s="119">
        <f>VLOOKUP($A236,Data_Drop!$B:$AI,G$7,FALSE)</f>
        <v>0</v>
      </c>
      <c r="H236" s="120"/>
      <c r="I236" s="116">
        <f>VLOOKUP($A236,Data_Drop!$B:$AI,I$7,FALSE)</f>
        <v>51403</v>
      </c>
      <c r="J236" s="117">
        <f>VLOOKUP($A236,Data_Drop!$B:$AI,J$7,FALSE)</f>
        <v>1.0000042799241597E-2</v>
      </c>
      <c r="K236" s="118"/>
      <c r="L236" s="116">
        <f>VLOOKUP($A236,Data_Drop!$B:$AI,L$7,FALSE)</f>
        <v>18516</v>
      </c>
      <c r="M236" s="119">
        <f>VLOOKUP($A236,Data_Drop!$B:$AI,M$7,FALSE)</f>
        <v>3.3705499007018448E-2</v>
      </c>
    </row>
    <row r="237" spans="1:13" s="108" customFormat="1" ht="17" customHeight="1" x14ac:dyDescent="0.2">
      <c r="A237" s="108">
        <f>Data_Drop!B242</f>
        <v>5139</v>
      </c>
      <c r="B237" s="115" t="str">
        <f>VLOOKUP($A237,Data_Drop!$B:$AI,B$7,FALSE)</f>
        <v>Paton-Churdan</v>
      </c>
      <c r="C237" s="116">
        <f>VLOOKUP($A237,Data_Drop!$B:$AI,C$7,FALSE)</f>
        <v>27924</v>
      </c>
      <c r="D237" s="117">
        <f>VLOOKUP($A237,Data_Drop!$B:$AI,D$7,FALSE)</f>
        <v>1.8644638164220243E-2</v>
      </c>
      <c r="E237" s="118"/>
      <c r="F237" s="116">
        <f>VLOOKUP($A237,Data_Drop!$B:$AI,F$7,FALSE)</f>
        <v>0</v>
      </c>
      <c r="G237" s="119">
        <f>VLOOKUP($A237,Data_Drop!$B:$AI,G$7,FALSE)</f>
        <v>0</v>
      </c>
      <c r="H237" s="120"/>
      <c r="I237" s="116">
        <f>VLOOKUP($A237,Data_Drop!$B:$AI,I$7,FALSE)</f>
        <v>15256</v>
      </c>
      <c r="J237" s="117">
        <f>VLOOKUP($A237,Data_Drop!$B:$AI,J$7,FALSE)</f>
        <v>9.9998689057563487E-3</v>
      </c>
      <c r="K237" s="118"/>
      <c r="L237" s="116">
        <f>VLOOKUP($A237,Data_Drop!$B:$AI,L$7,FALSE)</f>
        <v>43101</v>
      </c>
      <c r="M237" s="119">
        <f>VLOOKUP($A237,Data_Drop!$B:$AI,M$7,FALSE)</f>
        <v>0.25163407434910284</v>
      </c>
    </row>
    <row r="238" spans="1:13" s="108" customFormat="1" ht="17" customHeight="1" x14ac:dyDescent="0.2">
      <c r="A238" s="108">
        <f>Data_Drop!B243</f>
        <v>5157</v>
      </c>
      <c r="B238" s="115" t="str">
        <f>VLOOKUP($A238,Data_Drop!$B:$AI,B$7,FALSE)</f>
        <v>South O'Brien</v>
      </c>
      <c r="C238" s="116">
        <f>VLOOKUP($A238,Data_Drop!$B:$AI,C$7,FALSE)</f>
        <v>65300</v>
      </c>
      <c r="D238" s="117">
        <f>VLOOKUP($A238,Data_Drop!$B:$AI,D$7,FALSE)</f>
        <v>1.4377952104025035E-2</v>
      </c>
      <c r="E238" s="118"/>
      <c r="F238" s="116">
        <f>VLOOKUP($A238,Data_Drop!$B:$AI,F$7,FALSE)</f>
        <v>0</v>
      </c>
      <c r="G238" s="119">
        <f>VLOOKUP($A238,Data_Drop!$B:$AI,G$7,FALSE)</f>
        <v>0</v>
      </c>
      <c r="H238" s="120"/>
      <c r="I238" s="116">
        <f>VLOOKUP($A238,Data_Drop!$B:$AI,I$7,FALSE)</f>
        <v>110898</v>
      </c>
      <c r="J238" s="117">
        <f>VLOOKUP($A238,Data_Drop!$B:$AI,J$7,FALSE)</f>
        <v>2.4071755529006447E-2</v>
      </c>
      <c r="K238" s="118"/>
      <c r="L238" s="116">
        <f>VLOOKUP($A238,Data_Drop!$B:$AI,L$7,FALSE)</f>
        <v>0</v>
      </c>
      <c r="M238" s="119">
        <f>VLOOKUP($A238,Data_Drop!$B:$AI,M$7,FALSE)</f>
        <v>0</v>
      </c>
    </row>
    <row r="239" spans="1:13" s="108" customFormat="1" ht="17" customHeight="1" x14ac:dyDescent="0.2">
      <c r="A239" s="108">
        <f>Data_Drop!B244</f>
        <v>5163</v>
      </c>
      <c r="B239" s="115" t="str">
        <f>VLOOKUP($A239,Data_Drop!$B:$AI,B$7,FALSE)</f>
        <v>Pekin</v>
      </c>
      <c r="C239" s="116">
        <f>VLOOKUP($A239,Data_Drop!$B:$AI,C$7,FALSE)</f>
        <v>-23029</v>
      </c>
      <c r="D239" s="117">
        <f>VLOOKUP($A239,Data_Drop!$B:$AI,D$7,FALSE)</f>
        <v>-5.4386755033827292E-3</v>
      </c>
      <c r="E239" s="118"/>
      <c r="F239" s="116">
        <f>VLOOKUP($A239,Data_Drop!$B:$AI,F$7,FALSE)</f>
        <v>0</v>
      </c>
      <c r="G239" s="119">
        <f>VLOOKUP($A239,Data_Drop!$B:$AI,G$7,FALSE)</f>
        <v>0</v>
      </c>
      <c r="H239" s="120"/>
      <c r="I239" s="116">
        <f>VLOOKUP($A239,Data_Drop!$B:$AI,I$7,FALSE)</f>
        <v>42113</v>
      </c>
      <c r="J239" s="117">
        <f>VLOOKUP($A239,Data_Drop!$B:$AI,J$7,FALSE)</f>
        <v>1.0000061739036691E-2</v>
      </c>
      <c r="K239" s="118"/>
      <c r="L239" s="116">
        <f>VLOOKUP($A239,Data_Drop!$B:$AI,L$7,FALSE)</f>
        <v>58797</v>
      </c>
      <c r="M239" s="119">
        <f>VLOOKUP($A239,Data_Drop!$B:$AI,M$7,FALSE)</f>
        <v>0.15978569840086224</v>
      </c>
    </row>
    <row r="240" spans="1:13" s="108" customFormat="1" ht="17" customHeight="1" x14ac:dyDescent="0.2">
      <c r="A240" s="108">
        <f>Data_Drop!B245</f>
        <v>5166</v>
      </c>
      <c r="B240" s="115" t="str">
        <f>VLOOKUP($A240,Data_Drop!$B:$AI,B$7,FALSE)</f>
        <v>Pella</v>
      </c>
      <c r="C240" s="116">
        <f>VLOOKUP($A240,Data_Drop!$B:$AI,C$7,FALSE)</f>
        <v>251542</v>
      </c>
      <c r="D240" s="117">
        <f>VLOOKUP($A240,Data_Drop!$B:$AI,D$7,FALSE)</f>
        <v>1.4965228757236696E-2</v>
      </c>
      <c r="E240" s="118"/>
      <c r="F240" s="116">
        <f>VLOOKUP($A240,Data_Drop!$B:$AI,F$7,FALSE)</f>
        <v>0</v>
      </c>
      <c r="G240" s="119">
        <f>VLOOKUP($A240,Data_Drop!$B:$AI,G$7,FALSE)</f>
        <v>0</v>
      </c>
      <c r="H240" s="120"/>
      <c r="I240" s="116">
        <f>VLOOKUP($A240,Data_Drop!$B:$AI,I$7,FALSE)</f>
        <v>170600</v>
      </c>
      <c r="J240" s="117">
        <f>VLOOKUP($A240,Data_Drop!$B:$AI,J$7,FALSE)</f>
        <v>1.0000016412688134E-2</v>
      </c>
      <c r="K240" s="118"/>
      <c r="L240" s="116">
        <f>VLOOKUP($A240,Data_Drop!$B:$AI,L$7,FALSE)</f>
        <v>91254</v>
      </c>
      <c r="M240" s="119">
        <f>VLOOKUP($A240,Data_Drop!$B:$AI,M$7,FALSE)</f>
        <v>7.1192225495041742E-2</v>
      </c>
    </row>
    <row r="241" spans="1:13" s="108" customFormat="1" ht="17" customHeight="1" x14ac:dyDescent="0.2">
      <c r="A241" s="108">
        <f>Data_Drop!B246</f>
        <v>5184</v>
      </c>
      <c r="B241" s="115" t="str">
        <f>VLOOKUP($A241,Data_Drop!$B:$AI,B$7,FALSE)</f>
        <v>Perry</v>
      </c>
      <c r="C241" s="116">
        <f>VLOOKUP($A241,Data_Drop!$B:$AI,C$7,FALSE)</f>
        <v>150157</v>
      </c>
      <c r="D241" s="117">
        <f>VLOOKUP($A241,Data_Drop!$B:$AI,D$7,FALSE)</f>
        <v>9.9999693654913985E-3</v>
      </c>
      <c r="E241" s="118"/>
      <c r="F241" s="116">
        <f>VLOOKUP($A241,Data_Drop!$B:$AI,F$7,FALSE)</f>
        <v>712416</v>
      </c>
      <c r="G241" s="119">
        <f>VLOOKUP($A241,Data_Drop!$B:$AI,G$7,FALSE)</f>
        <v>1.5864730246574659</v>
      </c>
      <c r="H241" s="120"/>
      <c r="I241" s="116">
        <f>VLOOKUP($A241,Data_Drop!$B:$AI,I$7,FALSE)</f>
        <v>-528836</v>
      </c>
      <c r="J241" s="117">
        <f>VLOOKUP($A241,Data_Drop!$B:$AI,J$7,FALSE)</f>
        <v>-3.48700634574809E-2</v>
      </c>
      <c r="K241" s="118"/>
      <c r="L241" s="116">
        <f>VLOOKUP($A241,Data_Drop!$B:$AI,L$7,FALSE)</f>
        <v>0</v>
      </c>
      <c r="M241" s="119">
        <f>VLOOKUP($A241,Data_Drop!$B:$AI,M$7,FALSE)</f>
        <v>0</v>
      </c>
    </row>
    <row r="242" spans="1:13" s="108" customFormat="1" ht="17" customHeight="1" x14ac:dyDescent="0.2">
      <c r="A242" s="108">
        <f>Data_Drop!B247</f>
        <v>5250</v>
      </c>
      <c r="B242" s="115" t="str">
        <f>VLOOKUP($A242,Data_Drop!$B:$AI,B$7,FALSE)</f>
        <v>Pleasant Valley</v>
      </c>
      <c r="C242" s="116">
        <f>VLOOKUP($A242,Data_Drop!$B:$AI,C$7,FALSE)</f>
        <v>542978</v>
      </c>
      <c r="D242" s="117">
        <f>VLOOKUP($A242,Data_Drop!$B:$AI,D$7,FALSE)</f>
        <v>1.2373502586007303E-2</v>
      </c>
      <c r="E242" s="118"/>
      <c r="F242" s="116">
        <f>VLOOKUP($A242,Data_Drop!$B:$AI,F$7,FALSE)</f>
        <v>0</v>
      </c>
      <c r="G242" s="119">
        <f>VLOOKUP($A242,Data_Drop!$B:$AI,G$7,FALSE)</f>
        <v>0</v>
      </c>
      <c r="H242" s="120"/>
      <c r="I242" s="116">
        <f>VLOOKUP($A242,Data_Drop!$B:$AI,I$7,FALSE)</f>
        <v>444253</v>
      </c>
      <c r="J242" s="117">
        <f>VLOOKUP($A242,Data_Drop!$B:$AI,J$7,FALSE)</f>
        <v>1.0000000450193941E-2</v>
      </c>
      <c r="K242" s="118"/>
      <c r="L242" s="116">
        <f>VLOOKUP($A242,Data_Drop!$B:$AI,L$7,FALSE)</f>
        <v>259370</v>
      </c>
      <c r="M242" s="119">
        <f>VLOOKUP($A242,Data_Drop!$B:$AI,M$7,FALSE)</f>
        <v>0.11078221190631979</v>
      </c>
    </row>
    <row r="243" spans="1:13" s="108" customFormat="1" ht="17" customHeight="1" x14ac:dyDescent="0.2">
      <c r="A243" s="108">
        <f>Data_Drop!B248</f>
        <v>5256</v>
      </c>
      <c r="B243" s="115" t="str">
        <f>VLOOKUP($A243,Data_Drop!$B:$AI,B$7,FALSE)</f>
        <v>Pleasantville</v>
      </c>
      <c r="C243" s="116">
        <f>VLOOKUP($A243,Data_Drop!$B:$AI,C$7,FALSE)</f>
        <v>101862</v>
      </c>
      <c r="D243" s="117">
        <f>VLOOKUP($A243,Data_Drop!$B:$AI,D$7,FALSE)</f>
        <v>1.8557684827614225E-2</v>
      </c>
      <c r="E243" s="118"/>
      <c r="F243" s="116">
        <f>VLOOKUP($A243,Data_Drop!$B:$AI,F$7,FALSE)</f>
        <v>0</v>
      </c>
      <c r="G243" s="119">
        <f>VLOOKUP($A243,Data_Drop!$B:$AI,G$7,FALSE)</f>
        <v>0</v>
      </c>
      <c r="H243" s="120"/>
      <c r="I243" s="116">
        <f>VLOOKUP($A243,Data_Drop!$B:$AI,I$7,FALSE)</f>
        <v>55908</v>
      </c>
      <c r="J243" s="117">
        <f>VLOOKUP($A243,Data_Drop!$B:$AI,J$7,FALSE)</f>
        <v>9.9999982113475328E-3</v>
      </c>
      <c r="K243" s="118"/>
      <c r="L243" s="116">
        <f>VLOOKUP($A243,Data_Drop!$B:$AI,L$7,FALSE)</f>
        <v>62070</v>
      </c>
      <c r="M243" s="119">
        <f>VLOOKUP($A243,Data_Drop!$B:$AI,M$7,FALSE)</f>
        <v>0.25041489516047777</v>
      </c>
    </row>
    <row r="244" spans="1:13" s="108" customFormat="1" ht="17" customHeight="1" x14ac:dyDescent="0.2">
      <c r="A244" s="108">
        <f>Data_Drop!B249</f>
        <v>5283</v>
      </c>
      <c r="B244" s="115" t="str">
        <f>VLOOKUP($A244,Data_Drop!$B:$AI,B$7,FALSE)</f>
        <v>Pocahontas Area</v>
      </c>
      <c r="C244" s="116">
        <f>VLOOKUP($A244,Data_Drop!$B:$AI,C$7,FALSE)</f>
        <v>100451</v>
      </c>
      <c r="D244" s="117">
        <f>VLOOKUP($A244,Data_Drop!$B:$AI,D$7,FALSE)</f>
        <v>1.9196737752813456E-2</v>
      </c>
      <c r="E244" s="118"/>
      <c r="F244" s="116">
        <f>VLOOKUP($A244,Data_Drop!$B:$AI,F$7,FALSE)</f>
        <v>0</v>
      </c>
      <c r="G244" s="119">
        <f>VLOOKUP($A244,Data_Drop!$B:$AI,G$7,FALSE)</f>
        <v>0</v>
      </c>
      <c r="H244" s="120"/>
      <c r="I244" s="116">
        <f>VLOOKUP($A244,Data_Drop!$B:$AI,I$7,FALSE)</f>
        <v>83312</v>
      </c>
      <c r="J244" s="117">
        <f>VLOOKUP($A244,Data_Drop!$B:$AI,J$7,FALSE)</f>
        <v>1.5621498911621489E-2</v>
      </c>
      <c r="K244" s="118"/>
      <c r="L244" s="116">
        <f>VLOOKUP($A244,Data_Drop!$B:$AI,L$7,FALSE)</f>
        <v>0</v>
      </c>
      <c r="M244" s="119">
        <f>VLOOKUP($A244,Data_Drop!$B:$AI,M$7,FALSE)</f>
        <v>0</v>
      </c>
    </row>
    <row r="245" spans="1:13" s="108" customFormat="1" ht="17" customHeight="1" x14ac:dyDescent="0.2">
      <c r="A245" s="108">
        <f>Data_Drop!B250</f>
        <v>5310</v>
      </c>
      <c r="B245" s="115" t="str">
        <f>VLOOKUP($A245,Data_Drop!$B:$AI,B$7,FALSE)</f>
        <v>Postville</v>
      </c>
      <c r="C245" s="116">
        <f>VLOOKUP($A245,Data_Drop!$B:$AI,C$7,FALSE)</f>
        <v>59266</v>
      </c>
      <c r="D245" s="117">
        <f>VLOOKUP($A245,Data_Drop!$B:$AI,D$7,FALSE)</f>
        <v>9.9999493810141674E-3</v>
      </c>
      <c r="E245" s="118"/>
      <c r="F245" s="116">
        <f>VLOOKUP($A245,Data_Drop!$B:$AI,F$7,FALSE)</f>
        <v>86758</v>
      </c>
      <c r="G245" s="119">
        <f>VLOOKUP($A245,Data_Drop!$B:$AI,G$7,FALSE)</f>
        <v>0.4039503699678903</v>
      </c>
      <c r="H245" s="120"/>
      <c r="I245" s="116">
        <f>VLOOKUP($A245,Data_Drop!$B:$AI,I$7,FALSE)</f>
        <v>-27767</v>
      </c>
      <c r="J245" s="117">
        <f>VLOOKUP($A245,Data_Drop!$B:$AI,J$7,FALSE)</f>
        <v>-4.6387374588532778E-3</v>
      </c>
      <c r="K245" s="118"/>
      <c r="L245" s="116">
        <f>VLOOKUP($A245,Data_Drop!$B:$AI,L$7,FALSE)</f>
        <v>217863</v>
      </c>
      <c r="M245" s="119">
        <f>VLOOKUP($A245,Data_Drop!$B:$AI,M$7,FALSE)</f>
        <v>1.0472936664597889</v>
      </c>
    </row>
    <row r="246" spans="1:13" s="108" customFormat="1" ht="17" customHeight="1" x14ac:dyDescent="0.2">
      <c r="A246" s="108">
        <f>Data_Drop!B251</f>
        <v>5319</v>
      </c>
      <c r="B246" s="115" t="str">
        <f>VLOOKUP($A246,Data_Drop!$B:$AI,B$7,FALSE)</f>
        <v>PCM</v>
      </c>
      <c r="C246" s="116">
        <f>VLOOKUP($A246,Data_Drop!$B:$AI,C$7,FALSE)</f>
        <v>-49966</v>
      </c>
      <c r="D246" s="117">
        <f>VLOOKUP($A246,Data_Drop!$B:$AI,D$7,FALSE)</f>
        <v>-6.2780150737194972E-3</v>
      </c>
      <c r="E246" s="118"/>
      <c r="F246" s="116">
        <f>VLOOKUP($A246,Data_Drop!$B:$AI,F$7,FALSE)</f>
        <v>0</v>
      </c>
      <c r="G246" s="119">
        <f>VLOOKUP($A246,Data_Drop!$B:$AI,G$7,FALSE)</f>
        <v>0</v>
      </c>
      <c r="H246" s="120"/>
      <c r="I246" s="116">
        <f>VLOOKUP($A246,Data_Drop!$B:$AI,I$7,FALSE)</f>
        <v>79089</v>
      </c>
      <c r="J246" s="117">
        <f>VLOOKUP($A246,Data_Drop!$B:$AI,J$7,FALSE)</f>
        <v>9.9999759764893281E-3</v>
      </c>
      <c r="K246" s="118"/>
      <c r="L246" s="116">
        <f>VLOOKUP($A246,Data_Drop!$B:$AI,L$7,FALSE)</f>
        <v>295481</v>
      </c>
      <c r="M246" s="119">
        <f>VLOOKUP($A246,Data_Drop!$B:$AI,M$7,FALSE)</f>
        <v>0.67970666501036081</v>
      </c>
    </row>
    <row r="247" spans="1:13" s="108" customFormat="1" ht="17" customHeight="1" x14ac:dyDescent="0.2">
      <c r="A247" s="108">
        <f>Data_Drop!B252</f>
        <v>5463</v>
      </c>
      <c r="B247" s="115" t="str">
        <f>VLOOKUP($A247,Data_Drop!$B:$AI,B$7,FALSE)</f>
        <v>Red Oak</v>
      </c>
      <c r="C247" s="116">
        <f>VLOOKUP($A247,Data_Drop!$B:$AI,C$7,FALSE)</f>
        <v>82924</v>
      </c>
      <c r="D247" s="117">
        <f>VLOOKUP($A247,Data_Drop!$B:$AI,D$7,FALSE)</f>
        <v>9.999963822425996E-3</v>
      </c>
      <c r="E247" s="118"/>
      <c r="F247" s="116">
        <f>VLOOKUP($A247,Data_Drop!$B:$AI,F$7,FALSE)</f>
        <v>603829</v>
      </c>
      <c r="G247" s="119">
        <f>VLOOKUP($A247,Data_Drop!$B:$AI,G$7,FALSE)</f>
        <v>1.3153399806264388</v>
      </c>
      <c r="H247" s="120"/>
      <c r="I247" s="116">
        <f>VLOOKUP($A247,Data_Drop!$B:$AI,I$7,FALSE)</f>
        <v>-526114</v>
      </c>
      <c r="J247" s="117">
        <f>VLOOKUP($A247,Data_Drop!$B:$AI,J$7,FALSE)</f>
        <v>-6.2816926902433026E-2</v>
      </c>
      <c r="K247" s="118"/>
      <c r="L247" s="116">
        <f>VLOOKUP($A247,Data_Drop!$B:$AI,L$7,FALSE)</f>
        <v>96418</v>
      </c>
      <c r="M247" s="119">
        <f>VLOOKUP($A247,Data_Drop!$B:$AI,M$7,FALSE)</f>
        <v>0.21666281345514679</v>
      </c>
    </row>
    <row r="248" spans="1:13" s="108" customFormat="1" ht="17" customHeight="1" x14ac:dyDescent="0.2">
      <c r="A248" s="108">
        <f>Data_Drop!B253</f>
        <v>5486</v>
      </c>
      <c r="B248" s="115" t="str">
        <f>VLOOKUP($A248,Data_Drop!$B:$AI,B$7,FALSE)</f>
        <v>Remsen-Union</v>
      </c>
      <c r="C248" s="116">
        <f>VLOOKUP($A248,Data_Drop!$B:$AI,C$7,FALSE)</f>
        <v>69236</v>
      </c>
      <c r="D248" s="117">
        <f>VLOOKUP($A248,Data_Drop!$B:$AI,D$7,FALSE)</f>
        <v>2.6881597272237712E-2</v>
      </c>
      <c r="E248" s="118"/>
      <c r="F248" s="116">
        <f>VLOOKUP($A248,Data_Drop!$B:$AI,F$7,FALSE)</f>
        <v>0</v>
      </c>
      <c r="G248" s="119">
        <f>VLOOKUP($A248,Data_Drop!$B:$AI,G$7,FALSE)</f>
        <v>0</v>
      </c>
      <c r="H248" s="120"/>
      <c r="I248" s="116">
        <f>VLOOKUP($A248,Data_Drop!$B:$AI,I$7,FALSE)</f>
        <v>26448</v>
      </c>
      <c r="J248" s="117">
        <f>VLOOKUP($A248,Data_Drop!$B:$AI,J$7,FALSE)</f>
        <v>9.9998979139278299E-3</v>
      </c>
      <c r="K248" s="118"/>
      <c r="L248" s="116">
        <f>VLOOKUP($A248,Data_Drop!$B:$AI,L$7,FALSE)</f>
        <v>94877</v>
      </c>
      <c r="M248" s="119">
        <f>VLOOKUP($A248,Data_Drop!$B:$AI,M$7,FALSE)</f>
        <v>0.2473181296135622</v>
      </c>
    </row>
    <row r="249" spans="1:13" s="108" customFormat="1" ht="17" customHeight="1" x14ac:dyDescent="0.2">
      <c r="A249" s="108">
        <f>Data_Drop!B254</f>
        <v>5508</v>
      </c>
      <c r="B249" s="115" t="str">
        <f>VLOOKUP($A249,Data_Drop!$B:$AI,B$7,FALSE)</f>
        <v>Riceville</v>
      </c>
      <c r="C249" s="116">
        <f>VLOOKUP($A249,Data_Drop!$B:$AI,C$7,FALSE)</f>
        <v>134842</v>
      </c>
      <c r="D249" s="117">
        <f>VLOOKUP($A249,Data_Drop!$B:$AI,D$7,FALSE)</f>
        <v>5.0058116893844137E-2</v>
      </c>
      <c r="E249" s="118"/>
      <c r="F249" s="116">
        <f>VLOOKUP($A249,Data_Drop!$B:$AI,F$7,FALSE)</f>
        <v>0</v>
      </c>
      <c r="G249" s="119">
        <f>VLOOKUP($A249,Data_Drop!$B:$AI,G$7,FALSE)</f>
        <v>0</v>
      </c>
      <c r="H249" s="120"/>
      <c r="I249" s="116">
        <f>VLOOKUP($A249,Data_Drop!$B:$AI,I$7,FALSE)</f>
        <v>56656</v>
      </c>
      <c r="J249" s="117">
        <f>VLOOKUP($A249,Data_Drop!$B:$AI,J$7,FALSE)</f>
        <v>2.0030043651325359E-2</v>
      </c>
      <c r="K249" s="118"/>
      <c r="L249" s="116">
        <f>VLOOKUP($A249,Data_Drop!$B:$AI,L$7,FALSE)</f>
        <v>0</v>
      </c>
      <c r="M249" s="119">
        <f>VLOOKUP($A249,Data_Drop!$B:$AI,M$7,FALSE)</f>
        <v>0</v>
      </c>
    </row>
    <row r="250" spans="1:13" s="108" customFormat="1" ht="17" customHeight="1" x14ac:dyDescent="0.2">
      <c r="A250" s="108">
        <f>Data_Drop!B255</f>
        <v>5607</v>
      </c>
      <c r="B250" s="115" t="str">
        <f>VLOOKUP($A250,Data_Drop!$B:$AI,B$7,FALSE)</f>
        <v>Rock Valley</v>
      </c>
      <c r="C250" s="116">
        <f>VLOOKUP($A250,Data_Drop!$B:$AI,C$7,FALSE)</f>
        <v>-76268</v>
      </c>
      <c r="D250" s="117">
        <f>VLOOKUP($A250,Data_Drop!$B:$AI,D$7,FALSE)</f>
        <v>-1.1610186481808124E-2</v>
      </c>
      <c r="E250" s="118"/>
      <c r="F250" s="116">
        <f>VLOOKUP($A250,Data_Drop!$B:$AI,F$7,FALSE)</f>
        <v>191867</v>
      </c>
      <c r="G250" s="119">
        <f>VLOOKUP($A250,Data_Drop!$B:$AI,G$7,FALSE)</f>
        <v>0.50510222297366136</v>
      </c>
      <c r="H250" s="120"/>
      <c r="I250" s="116">
        <f>VLOOKUP($A250,Data_Drop!$B:$AI,I$7,FALSE)</f>
        <v>-128858</v>
      </c>
      <c r="J250" s="117">
        <f>VLOOKUP($A250,Data_Drop!$B:$AI,J$7,FALSE)</f>
        <v>-1.9846318786481808E-2</v>
      </c>
      <c r="K250" s="118"/>
      <c r="L250" s="116">
        <f>VLOOKUP($A250,Data_Drop!$B:$AI,L$7,FALSE)</f>
        <v>10158</v>
      </c>
      <c r="M250" s="119">
        <f>VLOOKUP($A250,Data_Drop!$B:$AI,M$7,FALSE)</f>
        <v>2.5949955100293281E-2</v>
      </c>
    </row>
    <row r="251" spans="1:13" s="108" customFormat="1" ht="17" customHeight="1" x14ac:dyDescent="0.2">
      <c r="A251" s="108">
        <f>Data_Drop!B256</f>
        <v>5643</v>
      </c>
      <c r="B251" s="115" t="str">
        <f>VLOOKUP($A251,Data_Drop!$B:$AI,B$7,FALSE)</f>
        <v>Roland-Story</v>
      </c>
      <c r="C251" s="116">
        <f>VLOOKUP($A251,Data_Drop!$B:$AI,C$7,FALSE)</f>
        <v>304971</v>
      </c>
      <c r="D251" s="117">
        <f>VLOOKUP($A251,Data_Drop!$B:$AI,D$7,FALSE)</f>
        <v>3.9382918172076585E-2</v>
      </c>
      <c r="E251" s="118"/>
      <c r="F251" s="116">
        <f>VLOOKUP($A251,Data_Drop!$B:$AI,F$7,FALSE)</f>
        <v>0</v>
      </c>
      <c r="G251" s="119">
        <f>VLOOKUP($A251,Data_Drop!$B:$AI,G$7,FALSE)</f>
        <v>0</v>
      </c>
      <c r="H251" s="120"/>
      <c r="I251" s="116">
        <f>VLOOKUP($A251,Data_Drop!$B:$AI,I$7,FALSE)</f>
        <v>114772</v>
      </c>
      <c r="J251" s="117">
        <f>VLOOKUP($A251,Data_Drop!$B:$AI,J$7,FALSE)</f>
        <v>1.4259678167020326E-2</v>
      </c>
      <c r="K251" s="118"/>
      <c r="L251" s="116">
        <f>VLOOKUP($A251,Data_Drop!$B:$AI,L$7,FALSE)</f>
        <v>0</v>
      </c>
      <c r="M251" s="119">
        <f>VLOOKUP($A251,Data_Drop!$B:$AI,M$7,FALSE)</f>
        <v>0</v>
      </c>
    </row>
    <row r="252" spans="1:13" s="108" customFormat="1" ht="17" customHeight="1" x14ac:dyDescent="0.2">
      <c r="A252" s="108">
        <f>Data_Drop!B257</f>
        <v>5697</v>
      </c>
      <c r="B252" s="115" t="str">
        <f>VLOOKUP($A252,Data_Drop!$B:$AI,B$7,FALSE)</f>
        <v>Rudd-Rockford-Marble Rock</v>
      </c>
      <c r="C252" s="116">
        <f>VLOOKUP($A252,Data_Drop!$B:$AI,C$7,FALSE)</f>
        <v>32869</v>
      </c>
      <c r="D252" s="117">
        <f>VLOOKUP($A252,Data_Drop!$B:$AI,D$7,FALSE)</f>
        <v>9.9999391527630724E-3</v>
      </c>
      <c r="E252" s="118"/>
      <c r="F252" s="116">
        <f>VLOOKUP($A252,Data_Drop!$B:$AI,F$7,FALSE)</f>
        <v>100625</v>
      </c>
      <c r="G252" s="119">
        <f>VLOOKUP($A252,Data_Drop!$B:$AI,G$7,FALSE)</f>
        <v>0.37288022363875406</v>
      </c>
      <c r="H252" s="120"/>
      <c r="I252" s="116">
        <f>VLOOKUP($A252,Data_Drop!$B:$AI,I$7,FALSE)</f>
        <v>-68433</v>
      </c>
      <c r="J252" s="117">
        <f>VLOOKUP($A252,Data_Drop!$B:$AI,J$7,FALSE)</f>
        <v>-2.0613659482575548E-2</v>
      </c>
      <c r="K252" s="118"/>
      <c r="L252" s="116">
        <f>VLOOKUP($A252,Data_Drop!$B:$AI,L$7,FALSE)</f>
        <v>114376</v>
      </c>
      <c r="M252" s="119">
        <f>VLOOKUP($A252,Data_Drop!$B:$AI,M$7,FALSE)</f>
        <v>0.40012998697146174</v>
      </c>
    </row>
    <row r="253" spans="1:13" s="108" customFormat="1" ht="17" customHeight="1" x14ac:dyDescent="0.2">
      <c r="A253" s="108">
        <f>Data_Drop!B258</f>
        <v>5724</v>
      </c>
      <c r="B253" s="115" t="str">
        <f>VLOOKUP($A253,Data_Drop!$B:$AI,B$7,FALSE)</f>
        <v>Ruthven-Ayrshire</v>
      </c>
      <c r="C253" s="116">
        <f>VLOOKUP($A253,Data_Drop!$B:$AI,C$7,FALSE)</f>
        <v>-10511</v>
      </c>
      <c r="D253" s="117">
        <f>VLOOKUP($A253,Data_Drop!$B:$AI,D$7,FALSE)</f>
        <v>-7.0624629188780954E-3</v>
      </c>
      <c r="E253" s="118"/>
      <c r="F253" s="116">
        <f>VLOOKUP($A253,Data_Drop!$B:$AI,F$7,FALSE)</f>
        <v>0</v>
      </c>
      <c r="G253" s="119">
        <f>VLOOKUP($A253,Data_Drop!$B:$AI,G$7,FALSE)</f>
        <v>0</v>
      </c>
      <c r="H253" s="120"/>
      <c r="I253" s="116">
        <f>VLOOKUP($A253,Data_Drop!$B:$AI,I$7,FALSE)</f>
        <v>29600</v>
      </c>
      <c r="J253" s="117">
        <f>VLOOKUP($A253,Data_Drop!$B:$AI,J$7,FALSE)</f>
        <v>2.0030045067601403E-2</v>
      </c>
      <c r="K253" s="118"/>
      <c r="L253" s="116">
        <f>VLOOKUP($A253,Data_Drop!$B:$AI,L$7,FALSE)</f>
        <v>0</v>
      </c>
      <c r="M253" s="119">
        <f>VLOOKUP($A253,Data_Drop!$B:$AI,M$7,FALSE)</f>
        <v>0</v>
      </c>
    </row>
    <row r="254" spans="1:13" s="108" customFormat="1" ht="17" customHeight="1" x14ac:dyDescent="0.2">
      <c r="A254" s="108">
        <f>Data_Drop!B259</f>
        <v>5751</v>
      </c>
      <c r="B254" s="115" t="str">
        <f>VLOOKUP($A254,Data_Drop!$B:$AI,B$7,FALSE)</f>
        <v>St Ansgar</v>
      </c>
      <c r="C254" s="116">
        <f>VLOOKUP($A254,Data_Drop!$B:$AI,C$7,FALSE)</f>
        <v>397363</v>
      </c>
      <c r="D254" s="117">
        <f>VLOOKUP($A254,Data_Drop!$B:$AI,D$7,FALSE)</f>
        <v>8.842690270733021E-2</v>
      </c>
      <c r="E254" s="118"/>
      <c r="F254" s="116">
        <f>VLOOKUP($A254,Data_Drop!$B:$AI,F$7,FALSE)</f>
        <v>0</v>
      </c>
      <c r="G254" s="119">
        <f>VLOOKUP($A254,Data_Drop!$B:$AI,G$7,FALSE)</f>
        <v>0</v>
      </c>
      <c r="H254" s="120"/>
      <c r="I254" s="116">
        <f>VLOOKUP($A254,Data_Drop!$B:$AI,I$7,FALSE)</f>
        <v>125672</v>
      </c>
      <c r="J254" s="117">
        <f>VLOOKUP($A254,Data_Drop!$B:$AI,J$7,FALSE)</f>
        <v>2.5694267818048143E-2</v>
      </c>
      <c r="K254" s="118"/>
      <c r="L254" s="116">
        <f>VLOOKUP($A254,Data_Drop!$B:$AI,L$7,FALSE)</f>
        <v>0</v>
      </c>
      <c r="M254" s="119">
        <f>VLOOKUP($A254,Data_Drop!$B:$AI,M$7,FALSE)</f>
        <v>0</v>
      </c>
    </row>
    <row r="255" spans="1:13" s="108" customFormat="1" ht="17" customHeight="1" x14ac:dyDescent="0.2">
      <c r="A255" s="108">
        <f>Data_Drop!B260</f>
        <v>5805</v>
      </c>
      <c r="B255" s="115" t="str">
        <f>VLOOKUP($A255,Data_Drop!$B:$AI,B$7,FALSE)</f>
        <v>Saydel</v>
      </c>
      <c r="C255" s="116">
        <f>VLOOKUP($A255,Data_Drop!$B:$AI,C$7,FALSE)</f>
        <v>-116112</v>
      </c>
      <c r="D255" s="117">
        <f>VLOOKUP($A255,Data_Drop!$B:$AI,D$7,FALSE)</f>
        <v>-1.4051063135635986E-2</v>
      </c>
      <c r="E255" s="118"/>
      <c r="F255" s="116">
        <f>VLOOKUP($A255,Data_Drop!$B:$AI,F$7,FALSE)</f>
        <v>0</v>
      </c>
      <c r="G255" s="119">
        <f>VLOOKUP($A255,Data_Drop!$B:$AI,G$7,FALSE)</f>
        <v>0</v>
      </c>
      <c r="H255" s="120"/>
      <c r="I255" s="116">
        <f>VLOOKUP($A255,Data_Drop!$B:$AI,I$7,FALSE)</f>
        <v>81475</v>
      </c>
      <c r="J255" s="117">
        <f>VLOOKUP($A255,Data_Drop!$B:$AI,J$7,FALSE)</f>
        <v>1.0000046640291173E-2</v>
      </c>
      <c r="K255" s="118"/>
      <c r="L255" s="116">
        <f>VLOOKUP($A255,Data_Drop!$B:$AI,L$7,FALSE)</f>
        <v>61931</v>
      </c>
      <c r="M255" s="119">
        <f>VLOOKUP($A255,Data_Drop!$B:$AI,M$7,FALSE)</f>
        <v>3.7152312082636946E-2</v>
      </c>
    </row>
    <row r="256" spans="1:13" s="108" customFormat="1" ht="17" customHeight="1" x14ac:dyDescent="0.2">
      <c r="A256" s="108">
        <f>Data_Drop!B261</f>
        <v>5823</v>
      </c>
      <c r="B256" s="115" t="str">
        <f>VLOOKUP($A256,Data_Drop!$B:$AI,B$7,FALSE)</f>
        <v>Schaller-Crestland</v>
      </c>
      <c r="C256" s="116">
        <f>VLOOKUP($A256,Data_Drop!$B:$AI,C$7,FALSE)</f>
        <v>28682</v>
      </c>
      <c r="D256" s="117">
        <f>VLOOKUP($A256,Data_Drop!$B:$AI,D$7,FALSE)</f>
        <v>1.000010459631054E-2</v>
      </c>
      <c r="E256" s="118"/>
      <c r="F256" s="116">
        <f>VLOOKUP($A256,Data_Drop!$B:$AI,F$7,FALSE)</f>
        <v>83587</v>
      </c>
      <c r="G256" s="119">
        <f>VLOOKUP($A256,Data_Drop!$B:$AI,G$7,FALSE)</f>
        <v>0.2847967218805989</v>
      </c>
      <c r="H256" s="120"/>
      <c r="I256" s="116">
        <f>VLOOKUP($A256,Data_Drop!$B:$AI,I$7,FALSE)</f>
        <v>71491</v>
      </c>
      <c r="J256" s="117">
        <f>VLOOKUP($A256,Data_Drop!$B:$AI,J$7,FALSE)</f>
        <v>2.4678858291690427E-2</v>
      </c>
      <c r="K256" s="118"/>
      <c r="L256" s="116">
        <f>VLOOKUP($A256,Data_Drop!$B:$AI,L$7,FALSE)</f>
        <v>0</v>
      </c>
      <c r="M256" s="119">
        <f>VLOOKUP($A256,Data_Drop!$B:$AI,M$7,FALSE)</f>
        <v>0</v>
      </c>
    </row>
    <row r="257" spans="1:13" s="108" customFormat="1" ht="17" customHeight="1" x14ac:dyDescent="0.2">
      <c r="A257" s="108">
        <f>Data_Drop!B262</f>
        <v>5832</v>
      </c>
      <c r="B257" s="115" t="str">
        <f>VLOOKUP($A257,Data_Drop!$B:$AI,B$7,FALSE)</f>
        <v>Schleswig</v>
      </c>
      <c r="C257" s="116">
        <f>VLOOKUP($A257,Data_Drop!$B:$AI,C$7,FALSE)</f>
        <v>18626</v>
      </c>
      <c r="D257" s="117">
        <f>VLOOKUP($A257,Data_Drop!$B:$AI,D$7,FALSE)</f>
        <v>1.0000064426486158E-2</v>
      </c>
      <c r="E257" s="118"/>
      <c r="F257" s="116">
        <f>VLOOKUP($A257,Data_Drop!$B:$AI,F$7,FALSE)</f>
        <v>35187</v>
      </c>
      <c r="G257" s="119">
        <f>VLOOKUP($A257,Data_Drop!$B:$AI,G$7,FALSE)</f>
        <v>0.15258104715218776</v>
      </c>
      <c r="H257" s="120"/>
      <c r="I257" s="116">
        <f>VLOOKUP($A257,Data_Drop!$B:$AI,I$7,FALSE)</f>
        <v>-6359</v>
      </c>
      <c r="J257" s="117">
        <f>VLOOKUP($A257,Data_Drop!$B:$AI,J$7,FALSE)</f>
        <v>-3.3802640209992059E-3</v>
      </c>
      <c r="K257" s="118"/>
      <c r="L257" s="116">
        <f>VLOOKUP($A257,Data_Drop!$B:$AI,L$7,FALSE)</f>
        <v>0</v>
      </c>
      <c r="M257" s="119">
        <f>VLOOKUP($A257,Data_Drop!$B:$AI,M$7,FALSE)</f>
        <v>0</v>
      </c>
    </row>
    <row r="258" spans="1:13" s="108" customFormat="1" ht="17" customHeight="1" x14ac:dyDescent="0.2">
      <c r="A258" s="108">
        <f>Data_Drop!B263</f>
        <v>5877</v>
      </c>
      <c r="B258" s="115" t="str">
        <f>VLOOKUP($A258,Data_Drop!$B:$AI,B$7,FALSE)</f>
        <v>Sergeant Bluff-Luton</v>
      </c>
      <c r="C258" s="116">
        <f>VLOOKUP($A258,Data_Drop!$B:$AI,C$7,FALSE)</f>
        <v>112514</v>
      </c>
      <c r="D258" s="117">
        <f>VLOOKUP($A258,Data_Drop!$B:$AI,D$7,FALSE)</f>
        <v>9.9999644489949732E-3</v>
      </c>
      <c r="E258" s="118"/>
      <c r="F258" s="116">
        <f>VLOOKUP($A258,Data_Drop!$B:$AI,F$7,FALSE)</f>
        <v>20195</v>
      </c>
      <c r="G258" s="119">
        <f>VLOOKUP($A258,Data_Drop!$B:$AI,G$7,FALSE)</f>
        <v>1.9506750293310962E-2</v>
      </c>
      <c r="H258" s="120"/>
      <c r="I258" s="116">
        <f>VLOOKUP($A258,Data_Drop!$B:$AI,I$7,FALSE)</f>
        <v>93243</v>
      </c>
      <c r="J258" s="117">
        <f>VLOOKUP($A258,Data_Drop!$B:$AI,J$7,FALSE)</f>
        <v>8.2051546495172361E-3</v>
      </c>
      <c r="K258" s="118"/>
      <c r="L258" s="116">
        <f>VLOOKUP($A258,Data_Drop!$B:$AI,L$7,FALSE)</f>
        <v>280585</v>
      </c>
      <c r="M258" s="119">
        <f>VLOOKUP($A258,Data_Drop!$B:$AI,M$7,FALSE)</f>
        <v>0.31576813684268024</v>
      </c>
    </row>
    <row r="259" spans="1:13" s="108" customFormat="1" ht="17" customHeight="1" x14ac:dyDescent="0.2">
      <c r="A259" s="108">
        <f>Data_Drop!B264</f>
        <v>5895</v>
      </c>
      <c r="B259" s="115" t="str">
        <f>VLOOKUP($A259,Data_Drop!$B:$AI,B$7,FALSE)</f>
        <v>Seymour</v>
      </c>
      <c r="C259" s="116">
        <f>VLOOKUP($A259,Data_Drop!$B:$AI,C$7,FALSE)</f>
        <v>15683</v>
      </c>
      <c r="D259" s="117">
        <f>VLOOKUP($A259,Data_Drop!$B:$AI,D$7,FALSE)</f>
        <v>8.581246340809482E-3</v>
      </c>
      <c r="E259" s="118"/>
      <c r="F259" s="116">
        <f>VLOOKUP($A259,Data_Drop!$B:$AI,F$7,FALSE)</f>
        <v>69937</v>
      </c>
      <c r="G259" s="119">
        <f>VLOOKUP($A259,Data_Drop!$B:$AI,G$7,FALSE)</f>
        <v>0.47350669544777446</v>
      </c>
      <c r="H259" s="120"/>
      <c r="I259" s="116">
        <f>VLOOKUP($A259,Data_Drop!$B:$AI,I$7,FALSE)</f>
        <v>-52204</v>
      </c>
      <c r="J259" s="117">
        <f>VLOOKUP($A259,Data_Drop!$B:$AI,J$7,FALSE)</f>
        <v>-2.8321360970404275E-2</v>
      </c>
      <c r="K259" s="118"/>
      <c r="L259" s="116">
        <f>VLOOKUP($A259,Data_Drop!$B:$AI,L$7,FALSE)</f>
        <v>4213</v>
      </c>
      <c r="M259" s="119">
        <f>VLOOKUP($A259,Data_Drop!$B:$AI,M$7,FALSE)</f>
        <v>2.5990881216848515E-2</v>
      </c>
    </row>
    <row r="260" spans="1:13" s="108" customFormat="1" ht="17" customHeight="1" x14ac:dyDescent="0.2">
      <c r="A260" s="108">
        <f>Data_Drop!B265</f>
        <v>5922</v>
      </c>
      <c r="B260" s="115" t="str">
        <f>VLOOKUP($A260,Data_Drop!$B:$AI,B$7,FALSE)</f>
        <v>West Fork</v>
      </c>
      <c r="C260" s="116">
        <f>VLOOKUP($A260,Data_Drop!$B:$AI,C$7,FALSE)</f>
        <v>85664</v>
      </c>
      <c r="D260" s="117">
        <f>VLOOKUP($A260,Data_Drop!$B:$AI,D$7,FALSE)</f>
        <v>1.4504252361529461E-2</v>
      </c>
      <c r="E260" s="118"/>
      <c r="F260" s="116">
        <f>VLOOKUP($A260,Data_Drop!$B:$AI,F$7,FALSE)</f>
        <v>0</v>
      </c>
      <c r="G260" s="119">
        <f>VLOOKUP($A260,Data_Drop!$B:$AI,G$7,FALSE)</f>
        <v>0</v>
      </c>
      <c r="H260" s="120"/>
      <c r="I260" s="116">
        <f>VLOOKUP($A260,Data_Drop!$B:$AI,I$7,FALSE)</f>
        <v>59918</v>
      </c>
      <c r="J260" s="117">
        <f>VLOOKUP($A260,Data_Drop!$B:$AI,J$7,FALSE)</f>
        <v>1.0000010013695397E-2</v>
      </c>
      <c r="K260" s="118"/>
      <c r="L260" s="116">
        <f>VLOOKUP($A260,Data_Drop!$B:$AI,L$7,FALSE)</f>
        <v>31578</v>
      </c>
      <c r="M260" s="119">
        <f>VLOOKUP($A260,Data_Drop!$B:$AI,M$7,FALSE)</f>
        <v>6.3676037742923824E-2</v>
      </c>
    </row>
    <row r="261" spans="1:13" s="108" customFormat="1" ht="17" customHeight="1" x14ac:dyDescent="0.2">
      <c r="A261" s="108">
        <f>Data_Drop!B266</f>
        <v>5949</v>
      </c>
      <c r="B261" s="115" t="str">
        <f>VLOOKUP($A261,Data_Drop!$B:$AI,B$7,FALSE)</f>
        <v>Sheldon</v>
      </c>
      <c r="C261" s="116">
        <f>VLOOKUP($A261,Data_Drop!$B:$AI,C$7,FALSE)</f>
        <v>330454</v>
      </c>
      <c r="D261" s="117">
        <f>VLOOKUP($A261,Data_Drop!$B:$AI,D$7,FALSE)</f>
        <v>3.7610357092047235E-2</v>
      </c>
      <c r="E261" s="118"/>
      <c r="F261" s="116">
        <f>VLOOKUP($A261,Data_Drop!$B:$AI,F$7,FALSE)</f>
        <v>0</v>
      </c>
      <c r="G261" s="119">
        <f>VLOOKUP($A261,Data_Drop!$B:$AI,G$7,FALSE)</f>
        <v>0</v>
      </c>
      <c r="H261" s="120"/>
      <c r="I261" s="116">
        <f>VLOOKUP($A261,Data_Drop!$B:$AI,I$7,FALSE)</f>
        <v>91167</v>
      </c>
      <c r="J261" s="117">
        <f>VLOOKUP($A261,Data_Drop!$B:$AI,J$7,FALSE)</f>
        <v>9.9999956124494117E-3</v>
      </c>
      <c r="K261" s="118"/>
      <c r="L261" s="116">
        <f>VLOOKUP($A261,Data_Drop!$B:$AI,L$7,FALSE)</f>
        <v>129369</v>
      </c>
      <c r="M261" s="119">
        <f>VLOOKUP($A261,Data_Drop!$B:$AI,M$7,FALSE)</f>
        <v>0.26604795708097712</v>
      </c>
    </row>
    <row r="262" spans="1:13" s="108" customFormat="1" ht="17" customHeight="1" x14ac:dyDescent="0.2">
      <c r="A262" s="108">
        <f>Data_Drop!B267</f>
        <v>5976</v>
      </c>
      <c r="B262" s="115" t="str">
        <f>VLOOKUP($A262,Data_Drop!$B:$AI,B$7,FALSE)</f>
        <v>Shenandoah</v>
      </c>
      <c r="C262" s="116">
        <f>VLOOKUP($A262,Data_Drop!$B:$AI,C$7,FALSE)</f>
        <v>195997</v>
      </c>
      <c r="D262" s="117">
        <f>VLOOKUP($A262,Data_Drop!$B:$AI,D$7,FALSE)</f>
        <v>2.3693793170812379E-2</v>
      </c>
      <c r="E262" s="118"/>
      <c r="F262" s="116">
        <f>VLOOKUP($A262,Data_Drop!$B:$AI,F$7,FALSE)</f>
        <v>0</v>
      </c>
      <c r="G262" s="119">
        <f>VLOOKUP($A262,Data_Drop!$B:$AI,G$7,FALSE)</f>
        <v>0</v>
      </c>
      <c r="H262" s="120"/>
      <c r="I262" s="116">
        <f>VLOOKUP($A262,Data_Drop!$B:$AI,I$7,FALSE)</f>
        <v>84681</v>
      </c>
      <c r="J262" s="117">
        <f>VLOOKUP($A262,Data_Drop!$B:$AI,J$7,FALSE)</f>
        <v>1.0000024799012857E-2</v>
      </c>
      <c r="K262" s="118"/>
      <c r="L262" s="116">
        <f>VLOOKUP($A262,Data_Drop!$B:$AI,L$7,FALSE)</f>
        <v>48692</v>
      </c>
      <c r="M262" s="119">
        <f>VLOOKUP($A262,Data_Drop!$B:$AI,M$7,FALSE)</f>
        <v>9.760842597821355E-2</v>
      </c>
    </row>
    <row r="263" spans="1:13" s="108" customFormat="1" ht="17" customHeight="1" x14ac:dyDescent="0.2">
      <c r="A263" s="108">
        <f>Data_Drop!B268</f>
        <v>5994</v>
      </c>
      <c r="B263" s="115" t="str">
        <f>VLOOKUP($A263,Data_Drop!$B:$AI,B$7,FALSE)</f>
        <v>Sibley-Ocheyedan</v>
      </c>
      <c r="C263" s="116">
        <f>VLOOKUP($A263,Data_Drop!$B:$AI,C$7,FALSE)</f>
        <v>33248</v>
      </c>
      <c r="D263" s="117">
        <f>VLOOKUP($A263,Data_Drop!$B:$AI,D$7,FALSE)</f>
        <v>6.2577167464691183E-3</v>
      </c>
      <c r="E263" s="118"/>
      <c r="F263" s="116">
        <f>VLOOKUP($A263,Data_Drop!$B:$AI,F$7,FALSE)</f>
        <v>0</v>
      </c>
      <c r="G263" s="119">
        <f>VLOOKUP($A263,Data_Drop!$B:$AI,G$7,FALSE)</f>
        <v>0</v>
      </c>
      <c r="H263" s="120"/>
      <c r="I263" s="116">
        <f>VLOOKUP($A263,Data_Drop!$B:$AI,I$7,FALSE)</f>
        <v>53464</v>
      </c>
      <c r="J263" s="117">
        <f>VLOOKUP($A263,Data_Drop!$B:$AI,J$7,FALSE)</f>
        <v>1.0000059853717514E-2</v>
      </c>
      <c r="K263" s="118"/>
      <c r="L263" s="116">
        <f>VLOOKUP($A263,Data_Drop!$B:$AI,L$7,FALSE)</f>
        <v>318739</v>
      </c>
      <c r="M263" s="119">
        <f>VLOOKUP($A263,Data_Drop!$B:$AI,M$7,FALSE)</f>
        <v>0.78233575267222655</v>
      </c>
    </row>
    <row r="264" spans="1:13" s="108" customFormat="1" ht="17" customHeight="1" x14ac:dyDescent="0.2">
      <c r="A264" s="108">
        <f>Data_Drop!B269</f>
        <v>6003</v>
      </c>
      <c r="B264" s="115" t="str">
        <f>VLOOKUP($A264,Data_Drop!$B:$AI,B$7,FALSE)</f>
        <v>Sidney</v>
      </c>
      <c r="C264" s="116">
        <f>VLOOKUP($A264,Data_Drop!$B:$AI,C$7,FALSE)</f>
        <v>30443</v>
      </c>
      <c r="D264" s="117">
        <f>VLOOKUP($A264,Data_Drop!$B:$AI,D$7,FALSE)</f>
        <v>9.999954012628133E-3</v>
      </c>
      <c r="E264" s="118"/>
      <c r="F264" s="116">
        <f>VLOOKUP($A264,Data_Drop!$B:$AI,F$7,FALSE)</f>
        <v>141563</v>
      </c>
      <c r="G264" s="119">
        <f>VLOOKUP($A264,Data_Drop!$B:$AI,G$7,FALSE)</f>
        <v>0.62916980607865058</v>
      </c>
      <c r="H264" s="120"/>
      <c r="I264" s="116">
        <f>VLOOKUP($A264,Data_Drop!$B:$AI,I$7,FALSE)</f>
        <v>-112231</v>
      </c>
      <c r="J264" s="117">
        <f>VLOOKUP($A264,Data_Drop!$B:$AI,J$7,FALSE)</f>
        <v>-3.6500770630004259E-2</v>
      </c>
      <c r="K264" s="118"/>
      <c r="L264" s="116">
        <f>VLOOKUP($A264,Data_Drop!$B:$AI,L$7,FALSE)</f>
        <v>215020</v>
      </c>
      <c r="M264" s="119">
        <f>VLOOKUP($A264,Data_Drop!$B:$AI,M$7,FALSE)</f>
        <v>0.99414819277294475</v>
      </c>
    </row>
    <row r="265" spans="1:13" s="108" customFormat="1" ht="17" customHeight="1" x14ac:dyDescent="0.2">
      <c r="A265" s="108">
        <f>Data_Drop!B270</f>
        <v>6012</v>
      </c>
      <c r="B265" s="115" t="str">
        <f>VLOOKUP($A265,Data_Drop!$B:$AI,B$7,FALSE)</f>
        <v>Sigourney</v>
      </c>
      <c r="C265" s="116">
        <f>VLOOKUP($A265,Data_Drop!$B:$AI,C$7,FALSE)</f>
        <v>49080</v>
      </c>
      <c r="D265" s="117">
        <f>VLOOKUP($A265,Data_Drop!$B:$AI,D$7,FALSE)</f>
        <v>1.1113596901598022E-2</v>
      </c>
      <c r="E265" s="118"/>
      <c r="F265" s="116">
        <f>VLOOKUP($A265,Data_Drop!$B:$AI,F$7,FALSE)</f>
        <v>0</v>
      </c>
      <c r="G265" s="119">
        <f>VLOOKUP($A265,Data_Drop!$B:$AI,G$7,FALSE)</f>
        <v>0</v>
      </c>
      <c r="H265" s="120"/>
      <c r="I265" s="116">
        <f>VLOOKUP($A265,Data_Drop!$B:$AI,I$7,FALSE)</f>
        <v>47885</v>
      </c>
      <c r="J265" s="117">
        <f>VLOOKUP($A265,Data_Drop!$B:$AI,J$7,FALSE)</f>
        <v>1.0723822764558286E-2</v>
      </c>
      <c r="K265" s="118"/>
      <c r="L265" s="116">
        <f>VLOOKUP($A265,Data_Drop!$B:$AI,L$7,FALSE)</f>
        <v>0</v>
      </c>
      <c r="M265" s="119">
        <f>VLOOKUP($A265,Data_Drop!$B:$AI,M$7,FALSE)</f>
        <v>0</v>
      </c>
    </row>
    <row r="266" spans="1:13" s="108" customFormat="1" ht="17" customHeight="1" x14ac:dyDescent="0.2">
      <c r="A266" s="108">
        <f>Data_Drop!B271</f>
        <v>6030</v>
      </c>
      <c r="B266" s="115" t="str">
        <f>VLOOKUP($A266,Data_Drop!$B:$AI,B$7,FALSE)</f>
        <v>Sioux Center</v>
      </c>
      <c r="C266" s="116">
        <f>VLOOKUP($A266,Data_Drop!$B:$AI,C$7,FALSE)</f>
        <v>597413</v>
      </c>
      <c r="D266" s="117">
        <f>VLOOKUP($A266,Data_Drop!$B:$AI,D$7,FALSE)</f>
        <v>5.1112791258071971E-2</v>
      </c>
      <c r="E266" s="118"/>
      <c r="F266" s="116">
        <f>VLOOKUP($A266,Data_Drop!$B:$AI,F$7,FALSE)</f>
        <v>0</v>
      </c>
      <c r="G266" s="119">
        <f>VLOOKUP($A266,Data_Drop!$B:$AI,G$7,FALSE)</f>
        <v>0</v>
      </c>
      <c r="H266" s="120"/>
      <c r="I266" s="116">
        <f>VLOOKUP($A266,Data_Drop!$B:$AI,I$7,FALSE)</f>
        <v>122855</v>
      </c>
      <c r="J266" s="117">
        <f>VLOOKUP($A266,Data_Drop!$B:$AI,J$7,FALSE)</f>
        <v>9.9999641855501066E-3</v>
      </c>
      <c r="K266" s="118"/>
      <c r="L266" s="116">
        <f>VLOOKUP($A266,Data_Drop!$B:$AI,L$7,FALSE)</f>
        <v>381136</v>
      </c>
      <c r="M266" s="119">
        <f>VLOOKUP($A266,Data_Drop!$B:$AI,M$7,FALSE)</f>
        <v>0.57212403716254967</v>
      </c>
    </row>
    <row r="267" spans="1:13" s="108" customFormat="1" ht="17" customHeight="1" x14ac:dyDescent="0.2">
      <c r="A267" s="108">
        <f>Data_Drop!B272</f>
        <v>6039</v>
      </c>
      <c r="B267" s="115" t="str">
        <f>VLOOKUP($A267,Data_Drop!$B:$AI,B$7,FALSE)</f>
        <v>Sioux City</v>
      </c>
      <c r="C267" s="116">
        <f>VLOOKUP($A267,Data_Drop!$B:$AI,C$7,FALSE)</f>
        <v>1250436</v>
      </c>
      <c r="D267" s="117">
        <f>VLOOKUP($A267,Data_Drop!$B:$AI,D$7,FALSE)</f>
        <v>1.0927272730609349E-2</v>
      </c>
      <c r="E267" s="118"/>
      <c r="F267" s="116">
        <f>VLOOKUP($A267,Data_Drop!$B:$AI,F$7,FALSE)</f>
        <v>0</v>
      </c>
      <c r="G267" s="119">
        <f>VLOOKUP($A267,Data_Drop!$B:$AI,G$7,FALSE)</f>
        <v>0</v>
      </c>
      <c r="H267" s="120"/>
      <c r="I267" s="116">
        <f>VLOOKUP($A267,Data_Drop!$B:$AI,I$7,FALSE)</f>
        <v>1156830</v>
      </c>
      <c r="J267" s="117">
        <f>VLOOKUP($A267,Data_Drop!$B:$AI,J$7,FALSE)</f>
        <v>9.999998703353297E-3</v>
      </c>
      <c r="K267" s="118"/>
      <c r="L267" s="116">
        <f>VLOOKUP($A267,Data_Drop!$B:$AI,L$7,FALSE)</f>
        <v>1289798</v>
      </c>
      <c r="M267" s="119">
        <f>VLOOKUP($A267,Data_Drop!$B:$AI,M$7,FALSE)</f>
        <v>0.35020004819148942</v>
      </c>
    </row>
    <row r="268" spans="1:13" s="108" customFormat="1" ht="17" customHeight="1" x14ac:dyDescent="0.2">
      <c r="A268" s="108">
        <f>Data_Drop!B273</f>
        <v>6048</v>
      </c>
      <c r="B268" s="115" t="str">
        <f>VLOOKUP($A268,Data_Drop!$B:$AI,B$7,FALSE)</f>
        <v>Sioux Central</v>
      </c>
      <c r="C268" s="116">
        <f>VLOOKUP($A268,Data_Drop!$B:$AI,C$7,FALSE)</f>
        <v>34121</v>
      </c>
      <c r="D268" s="117">
        <f>VLOOKUP($A268,Data_Drop!$B:$AI,D$7,FALSE)</f>
        <v>9.999894494240557E-3</v>
      </c>
      <c r="E268" s="118"/>
      <c r="F268" s="116">
        <f>VLOOKUP($A268,Data_Drop!$B:$AI,F$7,FALSE)</f>
        <v>71327</v>
      </c>
      <c r="G268" s="119">
        <f>VLOOKUP($A268,Data_Drop!$B:$AI,G$7,FALSE)</f>
        <v>0.22342830620845139</v>
      </c>
      <c r="H268" s="120"/>
      <c r="I268" s="116">
        <f>VLOOKUP($A268,Data_Drop!$B:$AI,I$7,FALSE)</f>
        <v>190195</v>
      </c>
      <c r="J268" s="117">
        <f>VLOOKUP($A268,Data_Drop!$B:$AI,J$7,FALSE)</f>
        <v>5.5188861422697147E-2</v>
      </c>
      <c r="K268" s="118"/>
      <c r="L268" s="116">
        <f>VLOOKUP($A268,Data_Drop!$B:$AI,L$7,FALSE)</f>
        <v>0</v>
      </c>
      <c r="M268" s="119">
        <f>VLOOKUP($A268,Data_Drop!$B:$AI,M$7,FALSE)</f>
        <v>0</v>
      </c>
    </row>
    <row r="269" spans="1:13" s="108" customFormat="1" ht="17" customHeight="1" x14ac:dyDescent="0.2">
      <c r="A269" s="108">
        <f>Data_Drop!B274</f>
        <v>6091</v>
      </c>
      <c r="B269" s="115" t="str">
        <f>VLOOKUP($A269,Data_Drop!$B:$AI,B$7,FALSE)</f>
        <v>South Central Calhoun</v>
      </c>
      <c r="C269" s="116">
        <f>VLOOKUP($A269,Data_Drop!$B:$AI,C$7,FALSE)</f>
        <v>72477</v>
      </c>
      <c r="D269" s="117">
        <f>VLOOKUP($A269,Data_Drop!$B:$AI,D$7,FALSE)</f>
        <v>1.0000056569990392E-2</v>
      </c>
      <c r="E269" s="118"/>
      <c r="F269" s="116">
        <f>VLOOKUP($A269,Data_Drop!$B:$AI,F$7,FALSE)</f>
        <v>224396</v>
      </c>
      <c r="G269" s="119">
        <f>VLOOKUP($A269,Data_Drop!$B:$AI,G$7,FALSE)</f>
        <v>0.33567628938945571</v>
      </c>
      <c r="H269" s="120"/>
      <c r="I269" s="116">
        <f>VLOOKUP($A269,Data_Drop!$B:$AI,I$7,FALSE)</f>
        <v>236319</v>
      </c>
      <c r="J269" s="117">
        <f>VLOOKUP($A269,Data_Drop!$B:$AI,J$7,FALSE)</f>
        <v>3.2283416592260035E-2</v>
      </c>
      <c r="K269" s="118"/>
      <c r="L269" s="116">
        <f>VLOOKUP($A269,Data_Drop!$B:$AI,L$7,FALSE)</f>
        <v>0</v>
      </c>
      <c r="M269" s="119">
        <f>VLOOKUP($A269,Data_Drop!$B:$AI,M$7,FALSE)</f>
        <v>0</v>
      </c>
    </row>
    <row r="270" spans="1:13" s="108" customFormat="1" ht="17" customHeight="1" x14ac:dyDescent="0.2">
      <c r="A270" s="108">
        <f>Data_Drop!B275</f>
        <v>6093</v>
      </c>
      <c r="B270" s="115" t="str">
        <f>VLOOKUP($A270,Data_Drop!$B:$AI,B$7,FALSE)</f>
        <v>Solon</v>
      </c>
      <c r="C270" s="116">
        <f>VLOOKUP($A270,Data_Drop!$B:$AI,C$7,FALSE)</f>
        <v>116246</v>
      </c>
      <c r="D270" s="117">
        <f>VLOOKUP($A270,Data_Drop!$B:$AI,D$7,FALSE)</f>
        <v>1.0297990241510133E-2</v>
      </c>
      <c r="E270" s="118"/>
      <c r="F270" s="116">
        <f>VLOOKUP($A270,Data_Drop!$B:$AI,F$7,FALSE)</f>
        <v>0</v>
      </c>
      <c r="G270" s="119">
        <f>VLOOKUP($A270,Data_Drop!$B:$AI,G$7,FALSE)</f>
        <v>0</v>
      </c>
      <c r="H270" s="120"/>
      <c r="I270" s="116">
        <f>VLOOKUP($A270,Data_Drop!$B:$AI,I$7,FALSE)</f>
        <v>529908</v>
      </c>
      <c r="J270" s="117">
        <f>VLOOKUP($A270,Data_Drop!$B:$AI,J$7,FALSE)</f>
        <v>4.6464946896251538E-2</v>
      </c>
      <c r="K270" s="118"/>
      <c r="L270" s="116">
        <f>VLOOKUP($A270,Data_Drop!$B:$AI,L$7,FALSE)</f>
        <v>0</v>
      </c>
      <c r="M270" s="119">
        <f>VLOOKUP($A270,Data_Drop!$B:$AI,M$7,FALSE)</f>
        <v>0</v>
      </c>
    </row>
    <row r="271" spans="1:13" s="108" customFormat="1" ht="17" customHeight="1" x14ac:dyDescent="0.2">
      <c r="A271" s="108">
        <f>Data_Drop!B276</f>
        <v>6094</v>
      </c>
      <c r="B271" s="115" t="str">
        <f>VLOOKUP($A271,Data_Drop!$B:$AI,B$7,FALSE)</f>
        <v>Southeast Warren</v>
      </c>
      <c r="C271" s="116">
        <f>VLOOKUP($A271,Data_Drop!$B:$AI,C$7,FALSE)</f>
        <v>5703</v>
      </c>
      <c r="D271" s="117">
        <f>VLOOKUP($A271,Data_Drop!$B:$AI,D$7,FALSE)</f>
        <v>1.4624464372260959E-3</v>
      </c>
      <c r="E271" s="118"/>
      <c r="F271" s="116">
        <f>VLOOKUP($A271,Data_Drop!$B:$AI,F$7,FALSE)</f>
        <v>0</v>
      </c>
      <c r="G271" s="119">
        <f>VLOOKUP($A271,Data_Drop!$B:$AI,G$7,FALSE)</f>
        <v>0</v>
      </c>
      <c r="H271" s="120"/>
      <c r="I271" s="116">
        <f>VLOOKUP($A271,Data_Drop!$B:$AI,I$7,FALSE)</f>
        <v>39053</v>
      </c>
      <c r="J271" s="117">
        <f>VLOOKUP($A271,Data_Drop!$B:$AI,J$7,FALSE)</f>
        <v>9.9999155001634938E-3</v>
      </c>
      <c r="K271" s="118"/>
      <c r="L271" s="116">
        <f>VLOOKUP($A271,Data_Drop!$B:$AI,L$7,FALSE)</f>
        <v>114826</v>
      </c>
      <c r="M271" s="119">
        <f>VLOOKUP($A271,Data_Drop!$B:$AI,M$7,FALSE)</f>
        <v>0.56336050482549094</v>
      </c>
    </row>
    <row r="272" spans="1:13" s="108" customFormat="1" ht="17" customHeight="1" x14ac:dyDescent="0.2">
      <c r="A272" s="108">
        <f>Data_Drop!B277</f>
        <v>6095</v>
      </c>
      <c r="B272" s="115" t="str">
        <f>VLOOKUP($A272,Data_Drop!$B:$AI,B$7,FALSE)</f>
        <v>South Hamilton</v>
      </c>
      <c r="C272" s="116">
        <f>VLOOKUP($A272,Data_Drop!$B:$AI,C$7,FALSE)</f>
        <v>33103</v>
      </c>
      <c r="D272" s="117">
        <f>VLOOKUP($A272,Data_Drop!$B:$AI,D$7,FALSE)</f>
        <v>6.8256521463905782E-3</v>
      </c>
      <c r="E272" s="118"/>
      <c r="F272" s="116">
        <f>VLOOKUP($A272,Data_Drop!$B:$AI,F$7,FALSE)</f>
        <v>0</v>
      </c>
      <c r="G272" s="119">
        <f>VLOOKUP($A272,Data_Drop!$B:$AI,G$7,FALSE)</f>
        <v>0</v>
      </c>
      <c r="H272" s="120"/>
      <c r="I272" s="116">
        <f>VLOOKUP($A272,Data_Drop!$B:$AI,I$7,FALSE)</f>
        <v>224988</v>
      </c>
      <c r="J272" s="117">
        <f>VLOOKUP($A272,Data_Drop!$B:$AI,J$7,FALSE)</f>
        <v>4.607675445063749E-2</v>
      </c>
      <c r="K272" s="118"/>
      <c r="L272" s="116">
        <f>VLOOKUP($A272,Data_Drop!$B:$AI,L$7,FALSE)</f>
        <v>0</v>
      </c>
      <c r="M272" s="119">
        <f>VLOOKUP($A272,Data_Drop!$B:$AI,M$7,FALSE)</f>
        <v>0</v>
      </c>
    </row>
    <row r="273" spans="1:13" s="108" customFormat="1" ht="17" customHeight="1" x14ac:dyDescent="0.2">
      <c r="A273" s="108">
        <f>Data_Drop!B278</f>
        <v>6096</v>
      </c>
      <c r="B273" s="115" t="str">
        <f>VLOOKUP($A273,Data_Drop!$B:$AI,B$7,FALSE)</f>
        <v>Southeast Valley</v>
      </c>
      <c r="C273" s="116">
        <f>VLOOKUP($A273,Data_Drop!$B:$AI,C$7,FALSE)</f>
        <v>177458</v>
      </c>
      <c r="D273" s="117">
        <f>VLOOKUP($A273,Data_Drop!$B:$AI,D$7,FALSE)</f>
        <v>2.0297363268907409E-2</v>
      </c>
      <c r="E273" s="118"/>
      <c r="F273" s="116">
        <f>VLOOKUP($A273,Data_Drop!$B:$AI,F$7,FALSE)</f>
        <v>0</v>
      </c>
      <c r="G273" s="119">
        <f>VLOOKUP($A273,Data_Drop!$B:$AI,G$7,FALSE)</f>
        <v>0</v>
      </c>
      <c r="H273" s="120"/>
      <c r="I273" s="116">
        <f>VLOOKUP($A273,Data_Drop!$B:$AI,I$7,FALSE)</f>
        <v>89204</v>
      </c>
      <c r="J273" s="117">
        <f>VLOOKUP($A273,Data_Drop!$B:$AI,J$7,FALSE)</f>
        <v>1.0000036993993633E-2</v>
      </c>
      <c r="K273" s="118"/>
      <c r="L273" s="116">
        <f>VLOOKUP($A273,Data_Drop!$B:$AI,L$7,FALSE)</f>
        <v>407131</v>
      </c>
      <c r="M273" s="119">
        <f>VLOOKUP($A273,Data_Drop!$B:$AI,M$7,FALSE)</f>
        <v>0.41326608756509009</v>
      </c>
    </row>
    <row r="274" spans="1:13" s="108" customFormat="1" ht="17" customHeight="1" x14ac:dyDescent="0.2">
      <c r="A274" s="108">
        <f>Data_Drop!B279</f>
        <v>6097</v>
      </c>
      <c r="B274" s="115" t="str">
        <f>VLOOKUP($A274,Data_Drop!$B:$AI,B$7,FALSE)</f>
        <v>South Page</v>
      </c>
      <c r="C274" s="116">
        <f>VLOOKUP($A274,Data_Drop!$B:$AI,C$7,FALSE)</f>
        <v>15441</v>
      </c>
      <c r="D274" s="117">
        <f>VLOOKUP($A274,Data_Drop!$B:$AI,D$7,FALSE)</f>
        <v>1.0000194291709574E-2</v>
      </c>
      <c r="E274" s="118"/>
      <c r="F274" s="116">
        <f>VLOOKUP($A274,Data_Drop!$B:$AI,F$7,FALSE)</f>
        <v>55371</v>
      </c>
      <c r="G274" s="119">
        <f>VLOOKUP($A274,Data_Drop!$B:$AI,G$7,FALSE)</f>
        <v>0.39719459002762464</v>
      </c>
      <c r="H274" s="120"/>
      <c r="I274" s="116">
        <f>VLOOKUP($A274,Data_Drop!$B:$AI,I$7,FALSE)</f>
        <v>-40330</v>
      </c>
      <c r="J274" s="117">
        <f>VLOOKUP($A274,Data_Drop!$B:$AI,J$7,FALSE)</f>
        <v>-2.5860670428102143E-2</v>
      </c>
      <c r="K274" s="118"/>
      <c r="L274" s="116">
        <f>VLOOKUP($A274,Data_Drop!$B:$AI,L$7,FALSE)</f>
        <v>169872</v>
      </c>
      <c r="M274" s="119">
        <f>VLOOKUP($A274,Data_Drop!$B:$AI,M$7,FALSE)</f>
        <v>1.1840027230835917</v>
      </c>
    </row>
    <row r="275" spans="1:13" s="108" customFormat="1" ht="17" customHeight="1" x14ac:dyDescent="0.2">
      <c r="A275" s="108">
        <f>Data_Drop!B280</f>
        <v>6098</v>
      </c>
      <c r="B275" s="115" t="str">
        <f>VLOOKUP($A275,Data_Drop!$B:$AI,B$7,FALSE)</f>
        <v>South Tama</v>
      </c>
      <c r="C275" s="116">
        <f>VLOOKUP($A275,Data_Drop!$B:$AI,C$7,FALSE)</f>
        <v>-91492</v>
      </c>
      <c r="D275" s="117">
        <f>VLOOKUP($A275,Data_Drop!$B:$AI,D$7,FALSE)</f>
        <v>-8.1971736899143915E-3</v>
      </c>
      <c r="E275" s="118"/>
      <c r="F275" s="116">
        <f>VLOOKUP($A275,Data_Drop!$B:$AI,F$7,FALSE)</f>
        <v>163101</v>
      </c>
      <c r="G275" s="119">
        <f>VLOOKUP($A275,Data_Drop!$B:$AI,G$7,FALSE)</f>
        <v>0.37133766122788736</v>
      </c>
      <c r="H275" s="120"/>
      <c r="I275" s="116">
        <f>VLOOKUP($A275,Data_Drop!$B:$AI,I$7,FALSE)</f>
        <v>-54033</v>
      </c>
      <c r="J275" s="117">
        <f>VLOOKUP($A275,Data_Drop!$B:$AI,J$7,FALSE)</f>
        <v>-4.8810668482037259E-3</v>
      </c>
      <c r="K275" s="118"/>
      <c r="L275" s="116">
        <f>VLOOKUP($A275,Data_Drop!$B:$AI,L$7,FALSE)</f>
        <v>191265</v>
      </c>
      <c r="M275" s="119">
        <f>VLOOKUP($A275,Data_Drop!$B:$AI,M$7,FALSE)</f>
        <v>0.40159257887065447</v>
      </c>
    </row>
    <row r="276" spans="1:13" s="108" customFormat="1" ht="17" customHeight="1" x14ac:dyDescent="0.2">
      <c r="A276" s="108">
        <f>Data_Drop!B281</f>
        <v>6100</v>
      </c>
      <c r="B276" s="115" t="str">
        <f>VLOOKUP($A276,Data_Drop!$B:$AI,B$7,FALSE)</f>
        <v>South Winneshiek</v>
      </c>
      <c r="C276" s="116">
        <f>VLOOKUP($A276,Data_Drop!$B:$AI,C$7,FALSE)</f>
        <v>133459</v>
      </c>
      <c r="D276" s="117">
        <f>VLOOKUP($A276,Data_Drop!$B:$AI,D$7,FALSE)</f>
        <v>3.2000911167193183E-2</v>
      </c>
      <c r="E276" s="118"/>
      <c r="F276" s="116">
        <f>VLOOKUP($A276,Data_Drop!$B:$AI,F$7,FALSE)</f>
        <v>0</v>
      </c>
      <c r="G276" s="119">
        <f>VLOOKUP($A276,Data_Drop!$B:$AI,G$7,FALSE)</f>
        <v>0</v>
      </c>
      <c r="H276" s="120"/>
      <c r="I276" s="116">
        <f>VLOOKUP($A276,Data_Drop!$B:$AI,I$7,FALSE)</f>
        <v>43039</v>
      </c>
      <c r="J276" s="117">
        <f>VLOOKUP($A276,Data_Drop!$B:$AI,J$7,FALSE)</f>
        <v>9.9999210025060788E-3</v>
      </c>
      <c r="K276" s="118"/>
      <c r="L276" s="116">
        <f>VLOOKUP($A276,Data_Drop!$B:$AI,L$7,FALSE)</f>
        <v>124679</v>
      </c>
      <c r="M276" s="119">
        <f>VLOOKUP($A276,Data_Drop!$B:$AI,M$7,FALSE)</f>
        <v>0.43059965873011047</v>
      </c>
    </row>
    <row r="277" spans="1:13" s="108" customFormat="1" ht="17" customHeight="1" x14ac:dyDescent="0.2">
      <c r="A277" s="108">
        <f>Data_Drop!B282</f>
        <v>6101</v>
      </c>
      <c r="B277" s="115" t="str">
        <f>VLOOKUP($A277,Data_Drop!$B:$AI,B$7,FALSE)</f>
        <v>Southeast Polk</v>
      </c>
      <c r="C277" s="116">
        <f>VLOOKUP($A277,Data_Drop!$B:$AI,C$7,FALSE)</f>
        <v>1877267</v>
      </c>
      <c r="D277" s="117">
        <f>VLOOKUP($A277,Data_Drop!$B:$AI,D$7,FALSE)</f>
        <v>3.3317916153376918E-2</v>
      </c>
      <c r="E277" s="118"/>
      <c r="F277" s="116">
        <f>VLOOKUP($A277,Data_Drop!$B:$AI,F$7,FALSE)</f>
        <v>0</v>
      </c>
      <c r="G277" s="119">
        <f>VLOOKUP($A277,Data_Drop!$B:$AI,G$7,FALSE)</f>
        <v>0</v>
      </c>
      <c r="H277" s="120"/>
      <c r="I277" s="116">
        <f>VLOOKUP($A277,Data_Drop!$B:$AI,I$7,FALSE)</f>
        <v>1255804</v>
      </c>
      <c r="J277" s="117">
        <f>VLOOKUP($A277,Data_Drop!$B:$AI,J$7,FALSE)</f>
        <v>2.1569480618420012E-2</v>
      </c>
      <c r="K277" s="118"/>
      <c r="L277" s="116">
        <f>VLOOKUP($A277,Data_Drop!$B:$AI,L$7,FALSE)</f>
        <v>0</v>
      </c>
      <c r="M277" s="119">
        <f>VLOOKUP($A277,Data_Drop!$B:$AI,M$7,FALSE)</f>
        <v>0</v>
      </c>
    </row>
    <row r="278" spans="1:13" s="108" customFormat="1" ht="17" customHeight="1" x14ac:dyDescent="0.2">
      <c r="A278" s="108">
        <f>Data_Drop!B283</f>
        <v>6102</v>
      </c>
      <c r="B278" s="115" t="str">
        <f>VLOOKUP($A278,Data_Drop!$B:$AI,B$7,FALSE)</f>
        <v>Spencer</v>
      </c>
      <c r="C278" s="116">
        <f>VLOOKUP($A278,Data_Drop!$B:$AI,C$7,FALSE)</f>
        <v>157451</v>
      </c>
      <c r="D278" s="117">
        <f>VLOOKUP($A278,Data_Drop!$B:$AI,D$7,FALSE)</f>
        <v>9.9999815816053331E-3</v>
      </c>
      <c r="E278" s="118"/>
      <c r="F278" s="116">
        <f>VLOOKUP($A278,Data_Drop!$B:$AI,F$7,FALSE)</f>
        <v>348346</v>
      </c>
      <c r="G278" s="119">
        <f>VLOOKUP($A278,Data_Drop!$B:$AI,G$7,FALSE)</f>
        <v>0.45113537423768646</v>
      </c>
      <c r="H278" s="120"/>
      <c r="I278" s="116">
        <f>VLOOKUP($A278,Data_Drop!$B:$AI,I$7,FALSE)</f>
        <v>-192804</v>
      </c>
      <c r="J278" s="117">
        <f>VLOOKUP($A278,Data_Drop!$B:$AI,J$7,FALSE)</f>
        <v>-1.2124070433854129E-2</v>
      </c>
      <c r="K278" s="118"/>
      <c r="L278" s="116">
        <f>VLOOKUP($A278,Data_Drop!$B:$AI,L$7,FALSE)</f>
        <v>522719</v>
      </c>
      <c r="M278" s="119">
        <f>VLOOKUP($A278,Data_Drop!$B:$AI,M$7,FALSE)</f>
        <v>0.67113508607870254</v>
      </c>
    </row>
    <row r="279" spans="1:13" s="108" customFormat="1" ht="17" customHeight="1" x14ac:dyDescent="0.2">
      <c r="A279" s="108">
        <f>Data_Drop!B284</f>
        <v>6120</v>
      </c>
      <c r="B279" s="115" t="str">
        <f>VLOOKUP($A279,Data_Drop!$B:$AI,B$7,FALSE)</f>
        <v>Spirit Lake</v>
      </c>
      <c r="C279" s="116">
        <f>VLOOKUP($A279,Data_Drop!$B:$AI,C$7,FALSE)</f>
        <v>91619</v>
      </c>
      <c r="D279" s="117">
        <f>VLOOKUP($A279,Data_Drop!$B:$AI,D$7,FALSE)</f>
        <v>1.0000002182953794E-2</v>
      </c>
      <c r="E279" s="118"/>
      <c r="F279" s="116">
        <f>VLOOKUP($A279,Data_Drop!$B:$AI,F$7,FALSE)</f>
        <v>68116</v>
      </c>
      <c r="G279" s="119">
        <f>VLOOKUP($A279,Data_Drop!$B:$AI,G$7,FALSE)</f>
        <v>3.9088828571580414E-2</v>
      </c>
      <c r="H279" s="120"/>
      <c r="I279" s="116">
        <f>VLOOKUP($A279,Data_Drop!$B:$AI,I$7,FALSE)</f>
        <v>23738</v>
      </c>
      <c r="J279" s="117">
        <f>VLOOKUP($A279,Data_Drop!$B:$AI,J$7,FALSE)</f>
        <v>2.5652949035485642E-3</v>
      </c>
      <c r="K279" s="118"/>
      <c r="L279" s="116">
        <f>VLOOKUP($A279,Data_Drop!$B:$AI,L$7,FALSE)</f>
        <v>105051</v>
      </c>
      <c r="M279" s="119">
        <f>VLOOKUP($A279,Data_Drop!$B:$AI,M$7,FALSE)</f>
        <v>6.2926794374245032E-2</v>
      </c>
    </row>
    <row r="280" spans="1:13" s="108" customFormat="1" ht="17" customHeight="1" x14ac:dyDescent="0.2">
      <c r="A280" s="108">
        <f>Data_Drop!B285</f>
        <v>6138</v>
      </c>
      <c r="B280" s="115" t="str">
        <f>VLOOKUP($A280,Data_Drop!$B:$AI,B$7,FALSE)</f>
        <v>Springville</v>
      </c>
      <c r="C280" s="116">
        <f>VLOOKUP($A280,Data_Drop!$B:$AI,C$7,FALSE)</f>
        <v>32201</v>
      </c>
      <c r="D280" s="117">
        <f>VLOOKUP($A280,Data_Drop!$B:$AI,D$7,FALSE)</f>
        <v>9.999857149334223E-3</v>
      </c>
      <c r="E280" s="118"/>
      <c r="F280" s="116">
        <f>VLOOKUP($A280,Data_Drop!$B:$AI,F$7,FALSE)</f>
        <v>24387</v>
      </c>
      <c r="G280" s="119">
        <f>VLOOKUP($A280,Data_Drop!$B:$AI,G$7,FALSE)</f>
        <v>0.12848903012326179</v>
      </c>
      <c r="H280" s="120"/>
      <c r="I280" s="116">
        <f>VLOOKUP($A280,Data_Drop!$B:$AI,I$7,FALSE)</f>
        <v>36178</v>
      </c>
      <c r="J280" s="117">
        <f>VLOOKUP($A280,Data_Drop!$B:$AI,J$7,FALSE)</f>
        <v>1.1123659314335156E-2</v>
      </c>
      <c r="K280" s="118"/>
      <c r="L280" s="116">
        <f>VLOOKUP($A280,Data_Drop!$B:$AI,L$7,FALSE)</f>
        <v>0</v>
      </c>
      <c r="M280" s="119">
        <f>VLOOKUP($A280,Data_Drop!$B:$AI,M$7,FALSE)</f>
        <v>0</v>
      </c>
    </row>
    <row r="281" spans="1:13" s="108" customFormat="1" ht="17" customHeight="1" x14ac:dyDescent="0.2">
      <c r="A281" s="108">
        <f>Data_Drop!B286</f>
        <v>6165</v>
      </c>
      <c r="B281" s="115" t="str">
        <f>VLOOKUP($A281,Data_Drop!$B:$AI,B$7,FALSE)</f>
        <v>Stanton</v>
      </c>
      <c r="C281" s="116">
        <f>VLOOKUP($A281,Data_Drop!$B:$AI,C$7,FALSE)</f>
        <v>63287</v>
      </c>
      <c r="D281" s="117">
        <f>VLOOKUP($A281,Data_Drop!$B:$AI,D$7,FALSE)</f>
        <v>4.1659864554588921E-2</v>
      </c>
      <c r="E281" s="118"/>
      <c r="F281" s="116">
        <f>VLOOKUP($A281,Data_Drop!$B:$AI,F$7,FALSE)</f>
        <v>0</v>
      </c>
      <c r="G281" s="119">
        <f>VLOOKUP($A281,Data_Drop!$B:$AI,G$7,FALSE)</f>
        <v>0</v>
      </c>
      <c r="H281" s="120"/>
      <c r="I281" s="116">
        <f>VLOOKUP($A281,Data_Drop!$B:$AI,I$7,FALSE)</f>
        <v>15824</v>
      </c>
      <c r="J281" s="117">
        <f>VLOOKUP($A281,Data_Drop!$B:$AI,J$7,FALSE)</f>
        <v>9.9998546532753876E-3</v>
      </c>
      <c r="K281" s="118"/>
      <c r="L281" s="116">
        <f>VLOOKUP($A281,Data_Drop!$B:$AI,L$7,FALSE)</f>
        <v>97385</v>
      </c>
      <c r="M281" s="119">
        <f>VLOOKUP($A281,Data_Drop!$B:$AI,M$7,FALSE)</f>
        <v>1.0224104797131914</v>
      </c>
    </row>
    <row r="282" spans="1:13" s="108" customFormat="1" ht="17" customHeight="1" x14ac:dyDescent="0.2">
      <c r="A282" s="108">
        <f>Data_Drop!B287</f>
        <v>6175</v>
      </c>
      <c r="B282" s="115" t="str">
        <f>VLOOKUP($A282,Data_Drop!$B:$AI,B$7,FALSE)</f>
        <v>Starmont</v>
      </c>
      <c r="C282" s="116">
        <f>VLOOKUP($A282,Data_Drop!$B:$AI,C$7,FALSE)</f>
        <v>36104</v>
      </c>
      <c r="D282" s="117">
        <f>VLOOKUP($A282,Data_Drop!$B:$AI,D$7,FALSE)</f>
        <v>8.0087754031394915E-3</v>
      </c>
      <c r="E282" s="118"/>
      <c r="F282" s="116">
        <f>VLOOKUP($A282,Data_Drop!$B:$AI,F$7,FALSE)</f>
        <v>230639</v>
      </c>
      <c r="G282" s="119">
        <f>VLOOKUP($A282,Data_Drop!$B:$AI,G$7,FALSE)</f>
        <v>0.72646626673093173</v>
      </c>
      <c r="H282" s="120"/>
      <c r="I282" s="116">
        <f>VLOOKUP($A282,Data_Drop!$B:$AI,I$7,FALSE)</f>
        <v>-187504</v>
      </c>
      <c r="J282" s="117">
        <f>VLOOKUP($A282,Data_Drop!$B:$AI,J$7,FALSE)</f>
        <v>-4.1262640677845998E-2</v>
      </c>
      <c r="K282" s="118"/>
      <c r="L282" s="116">
        <f>VLOOKUP($A282,Data_Drop!$B:$AI,L$7,FALSE)</f>
        <v>55326</v>
      </c>
      <c r="M282" s="119">
        <f>VLOOKUP($A282,Data_Drop!$B:$AI,M$7,FALSE)</f>
        <v>0.16796991456814431</v>
      </c>
    </row>
    <row r="283" spans="1:13" s="108" customFormat="1" ht="17" customHeight="1" x14ac:dyDescent="0.2">
      <c r="A283" s="108">
        <f>Data_Drop!B288</f>
        <v>6219</v>
      </c>
      <c r="B283" s="115" t="str">
        <f>VLOOKUP($A283,Data_Drop!$B:$AI,B$7,FALSE)</f>
        <v>Storm Lake</v>
      </c>
      <c r="C283" s="116">
        <f>VLOOKUP($A283,Data_Drop!$B:$AI,C$7,FALSE)</f>
        <v>1056541</v>
      </c>
      <c r="D283" s="117">
        <f>VLOOKUP($A283,Data_Drop!$B:$AI,D$7,FALSE)</f>
        <v>5.2284558492224305E-2</v>
      </c>
      <c r="E283" s="118"/>
      <c r="F283" s="116">
        <f>VLOOKUP($A283,Data_Drop!$B:$AI,F$7,FALSE)</f>
        <v>0</v>
      </c>
      <c r="G283" s="119">
        <f>VLOOKUP($A283,Data_Drop!$B:$AI,G$7,FALSE)</f>
        <v>0</v>
      </c>
      <c r="H283" s="120"/>
      <c r="I283" s="116">
        <f>VLOOKUP($A283,Data_Drop!$B:$AI,I$7,FALSE)</f>
        <v>212641</v>
      </c>
      <c r="J283" s="117">
        <f>VLOOKUP($A283,Data_Drop!$B:$AI,J$7,FALSE)</f>
        <v>1.0000020692195319E-2</v>
      </c>
      <c r="K283" s="118"/>
      <c r="L283" s="116">
        <f>VLOOKUP($A283,Data_Drop!$B:$AI,L$7,FALSE)</f>
        <v>143603</v>
      </c>
      <c r="M283" s="119">
        <f>VLOOKUP($A283,Data_Drop!$B:$AI,M$7,FALSE)</f>
        <v>0.23360125433054291</v>
      </c>
    </row>
    <row r="284" spans="1:13" s="108" customFormat="1" ht="17" customHeight="1" x14ac:dyDescent="0.2">
      <c r="A284" s="108">
        <f>Data_Drop!B289</f>
        <v>6246</v>
      </c>
      <c r="B284" s="115" t="str">
        <f>VLOOKUP($A284,Data_Drop!$B:$AI,B$7,FALSE)</f>
        <v>Stratford</v>
      </c>
      <c r="C284" s="116">
        <f>VLOOKUP($A284,Data_Drop!$B:$AI,C$7,FALSE)</f>
        <v>11622</v>
      </c>
      <c r="D284" s="117">
        <f>VLOOKUP($A284,Data_Drop!$B:$AI,D$7,FALSE)</f>
        <v>9.9996644407905778E-3</v>
      </c>
      <c r="E284" s="118"/>
      <c r="F284" s="116">
        <f>VLOOKUP($A284,Data_Drop!$B:$AI,F$7,FALSE)</f>
        <v>60198</v>
      </c>
      <c r="G284" s="119">
        <f>VLOOKUP($A284,Data_Drop!$B:$AI,G$7,FALSE)</f>
        <v>0.56571591283926459</v>
      </c>
      <c r="H284" s="120"/>
      <c r="I284" s="116">
        <f>VLOOKUP($A284,Data_Drop!$B:$AI,I$7,FALSE)</f>
        <v>3153</v>
      </c>
      <c r="J284" s="117">
        <f>VLOOKUP($A284,Data_Drop!$B:$AI,J$7,FALSE)</f>
        <v>2.6860079685754957E-3</v>
      </c>
      <c r="K284" s="118"/>
      <c r="L284" s="116">
        <f>VLOOKUP($A284,Data_Drop!$B:$AI,L$7,FALSE)</f>
        <v>0</v>
      </c>
      <c r="M284" s="119">
        <f>VLOOKUP($A284,Data_Drop!$B:$AI,M$7,FALSE)</f>
        <v>0</v>
      </c>
    </row>
    <row r="285" spans="1:13" s="108" customFormat="1" ht="17" customHeight="1" x14ac:dyDescent="0.2">
      <c r="A285" s="108">
        <f>Data_Drop!B290</f>
        <v>6264</v>
      </c>
      <c r="B285" s="115" t="str">
        <f>VLOOKUP($A285,Data_Drop!$B:$AI,B$7,FALSE)</f>
        <v>West Central Valley</v>
      </c>
      <c r="C285" s="116">
        <f>VLOOKUP($A285,Data_Drop!$B:$AI,C$7,FALSE)</f>
        <v>258298</v>
      </c>
      <c r="D285" s="117">
        <f>VLOOKUP($A285,Data_Drop!$B:$AI,D$7,FALSE)</f>
        <v>3.4943544701703196E-2</v>
      </c>
      <c r="E285" s="118"/>
      <c r="F285" s="116">
        <f>VLOOKUP($A285,Data_Drop!$B:$AI,F$7,FALSE)</f>
        <v>0</v>
      </c>
      <c r="G285" s="119">
        <f>VLOOKUP($A285,Data_Drop!$B:$AI,G$7,FALSE)</f>
        <v>0</v>
      </c>
      <c r="H285" s="120"/>
      <c r="I285" s="116">
        <f>VLOOKUP($A285,Data_Drop!$B:$AI,I$7,FALSE)</f>
        <v>76502</v>
      </c>
      <c r="J285" s="117">
        <f>VLOOKUP($A285,Data_Drop!$B:$AI,J$7,FALSE)</f>
        <v>1.0000047057814708E-2</v>
      </c>
      <c r="K285" s="118"/>
      <c r="L285" s="116">
        <f>VLOOKUP($A285,Data_Drop!$B:$AI,L$7,FALSE)</f>
        <v>52097</v>
      </c>
      <c r="M285" s="119">
        <f>VLOOKUP($A285,Data_Drop!$B:$AI,M$7,FALSE)</f>
        <v>6.6890777885666164E-2</v>
      </c>
    </row>
    <row r="286" spans="1:13" s="108" customFormat="1" ht="17" customHeight="1" x14ac:dyDescent="0.2">
      <c r="A286" s="108">
        <f>Data_Drop!B291</f>
        <v>6273</v>
      </c>
      <c r="B286" s="115" t="str">
        <f>VLOOKUP($A286,Data_Drop!$B:$AI,B$7,FALSE)</f>
        <v>Sumner-Fredericksburg</v>
      </c>
      <c r="C286" s="116">
        <f>VLOOKUP($A286,Data_Drop!$B:$AI,C$7,FALSE)</f>
        <v>60832</v>
      </c>
      <c r="D286" s="117">
        <f>VLOOKUP($A286,Data_Drop!$B:$AI,D$7,FALSE)</f>
        <v>1.0000082194257909E-2</v>
      </c>
      <c r="E286" s="118"/>
      <c r="F286" s="116">
        <f>VLOOKUP($A286,Data_Drop!$B:$AI,F$7,FALSE)</f>
        <v>81090</v>
      </c>
      <c r="G286" s="119">
        <f>VLOOKUP($A286,Data_Drop!$B:$AI,G$7,FALSE)</f>
        <v>0.1970786810082136</v>
      </c>
      <c r="H286" s="120"/>
      <c r="I286" s="116">
        <f>VLOOKUP($A286,Data_Drop!$B:$AI,I$7,FALSE)</f>
        <v>-20461</v>
      </c>
      <c r="J286" s="117">
        <f>VLOOKUP($A286,Data_Drop!$B:$AI,J$7,FALSE)</f>
        <v>-3.3302506420103445E-3</v>
      </c>
      <c r="K286" s="118"/>
      <c r="L286" s="116">
        <f>VLOOKUP($A286,Data_Drop!$B:$AI,L$7,FALSE)</f>
        <v>116001</v>
      </c>
      <c r="M286" s="119">
        <f>VLOOKUP($A286,Data_Drop!$B:$AI,M$7,FALSE)</f>
        <v>0.27310677079080181</v>
      </c>
    </row>
    <row r="287" spans="1:13" s="108" customFormat="1" ht="17" customHeight="1" x14ac:dyDescent="0.2">
      <c r="A287" s="108">
        <f>Data_Drop!B292</f>
        <v>6408</v>
      </c>
      <c r="B287" s="115" t="str">
        <f>VLOOKUP($A287,Data_Drop!$B:$AI,B$7,FALSE)</f>
        <v>Tipton</v>
      </c>
      <c r="C287" s="116">
        <f>VLOOKUP($A287,Data_Drop!$B:$AI,C$7,FALSE)</f>
        <v>10169</v>
      </c>
      <c r="D287" s="117">
        <f>VLOOKUP($A287,Data_Drop!$B:$AI,D$7,FALSE)</f>
        <v>1.5879663724033338E-3</v>
      </c>
      <c r="E287" s="118"/>
      <c r="F287" s="116">
        <f>VLOOKUP($A287,Data_Drop!$B:$AI,F$7,FALSE)</f>
        <v>362713</v>
      </c>
      <c r="G287" s="119">
        <f>VLOOKUP($A287,Data_Drop!$B:$AI,G$7,FALSE)</f>
        <v>0.96353061602308121</v>
      </c>
      <c r="H287" s="120"/>
      <c r="I287" s="116">
        <f>VLOOKUP($A287,Data_Drop!$B:$AI,I$7,FALSE)</f>
        <v>-272678</v>
      </c>
      <c r="J287" s="117">
        <f>VLOOKUP($A287,Data_Drop!$B:$AI,J$7,FALSE)</f>
        <v>-4.2513225455050603E-2</v>
      </c>
      <c r="K287" s="118"/>
      <c r="L287" s="116">
        <f>VLOOKUP($A287,Data_Drop!$B:$AI,L$7,FALSE)</f>
        <v>0</v>
      </c>
      <c r="M287" s="119">
        <f>VLOOKUP($A287,Data_Drop!$B:$AI,M$7,FALSE)</f>
        <v>0</v>
      </c>
    </row>
    <row r="288" spans="1:13" s="108" customFormat="1" ht="17" customHeight="1" x14ac:dyDescent="0.2">
      <c r="A288" s="108">
        <f>Data_Drop!B293</f>
        <v>6453</v>
      </c>
      <c r="B288" s="115" t="str">
        <f>VLOOKUP($A288,Data_Drop!$B:$AI,B$7,FALSE)</f>
        <v>Treynor</v>
      </c>
      <c r="C288" s="116">
        <f>VLOOKUP($A288,Data_Drop!$B:$AI,C$7,FALSE)</f>
        <v>136010</v>
      </c>
      <c r="D288" s="117">
        <f>VLOOKUP($A288,Data_Drop!$B:$AI,D$7,FALSE)</f>
        <v>3.0314404122812454E-2</v>
      </c>
      <c r="E288" s="118"/>
      <c r="F288" s="116">
        <f>VLOOKUP($A288,Data_Drop!$B:$AI,F$7,FALSE)</f>
        <v>0</v>
      </c>
      <c r="G288" s="119">
        <f>VLOOKUP($A288,Data_Drop!$B:$AI,G$7,FALSE)</f>
        <v>0</v>
      </c>
      <c r="H288" s="120"/>
      <c r="I288" s="116">
        <f>VLOOKUP($A288,Data_Drop!$B:$AI,I$7,FALSE)</f>
        <v>216441</v>
      </c>
      <c r="J288" s="117">
        <f>VLOOKUP($A288,Data_Drop!$B:$AI,J$7,FALSE)</f>
        <v>4.6821783840285756E-2</v>
      </c>
      <c r="K288" s="118"/>
      <c r="L288" s="116">
        <f>VLOOKUP($A288,Data_Drop!$B:$AI,L$7,FALSE)</f>
        <v>0</v>
      </c>
      <c r="M288" s="119">
        <f>VLOOKUP($A288,Data_Drop!$B:$AI,M$7,FALSE)</f>
        <v>0</v>
      </c>
    </row>
    <row r="289" spans="1:13" s="108" customFormat="1" ht="17" customHeight="1" x14ac:dyDescent="0.2">
      <c r="A289" s="108">
        <f>Data_Drop!B294</f>
        <v>6460</v>
      </c>
      <c r="B289" s="115" t="str">
        <f>VLOOKUP($A289,Data_Drop!$B:$AI,B$7,FALSE)</f>
        <v>Tri-Center</v>
      </c>
      <c r="C289" s="116">
        <f>VLOOKUP($A289,Data_Drop!$B:$AI,C$7,FALSE)</f>
        <v>187669</v>
      </c>
      <c r="D289" s="117">
        <f>VLOOKUP($A289,Data_Drop!$B:$AI,D$7,FALSE)</f>
        <v>3.6583057550541982E-2</v>
      </c>
      <c r="E289" s="118"/>
      <c r="F289" s="116">
        <f>VLOOKUP($A289,Data_Drop!$B:$AI,F$7,FALSE)</f>
        <v>0</v>
      </c>
      <c r="G289" s="119">
        <f>VLOOKUP($A289,Data_Drop!$B:$AI,G$7,FALSE)</f>
        <v>0</v>
      </c>
      <c r="H289" s="120"/>
      <c r="I289" s="116">
        <f>VLOOKUP($A289,Data_Drop!$B:$AI,I$7,FALSE)</f>
        <v>110586</v>
      </c>
      <c r="J289" s="117">
        <f>VLOOKUP($A289,Data_Drop!$B:$AI,J$7,FALSE)</f>
        <v>2.0796176930547021E-2</v>
      </c>
      <c r="K289" s="118"/>
      <c r="L289" s="116">
        <f>VLOOKUP($A289,Data_Drop!$B:$AI,L$7,FALSE)</f>
        <v>0</v>
      </c>
      <c r="M289" s="119">
        <f>VLOOKUP($A289,Data_Drop!$B:$AI,M$7,FALSE)</f>
        <v>0</v>
      </c>
    </row>
    <row r="290" spans="1:13" s="108" customFormat="1" ht="17" customHeight="1" x14ac:dyDescent="0.2">
      <c r="A290" s="108">
        <f>Data_Drop!B295</f>
        <v>6462</v>
      </c>
      <c r="B290" s="115" t="str">
        <f>VLOOKUP($A290,Data_Drop!$B:$AI,B$7,FALSE)</f>
        <v>Tri-County</v>
      </c>
      <c r="C290" s="116">
        <f>VLOOKUP($A290,Data_Drop!$B:$AI,C$7,FALSE)</f>
        <v>-19863</v>
      </c>
      <c r="D290" s="117">
        <f>VLOOKUP($A290,Data_Drop!$B:$AI,D$7,FALSE)</f>
        <v>-9.6907951838265255E-3</v>
      </c>
      <c r="E290" s="118"/>
      <c r="F290" s="116">
        <f>VLOOKUP($A290,Data_Drop!$B:$AI,F$7,FALSE)</f>
        <v>114292</v>
      </c>
      <c r="G290" s="119">
        <f>VLOOKUP($A290,Data_Drop!$B:$AI,G$7,FALSE)</f>
        <v>0.74865788931035593</v>
      </c>
      <c r="H290" s="120"/>
      <c r="I290" s="116">
        <f>VLOOKUP($A290,Data_Drop!$B:$AI,I$7,FALSE)</f>
        <v>-95137</v>
      </c>
      <c r="J290" s="117">
        <f>VLOOKUP($A290,Data_Drop!$B:$AI,J$7,FALSE)</f>
        <v>-4.6869811716738576E-2</v>
      </c>
      <c r="K290" s="118"/>
      <c r="L290" s="116">
        <f>VLOOKUP($A290,Data_Drop!$B:$AI,L$7,FALSE)</f>
        <v>90785</v>
      </c>
      <c r="M290" s="119">
        <f>VLOOKUP($A290,Data_Drop!$B:$AI,M$7,FALSE)</f>
        <v>0.59737345187759905</v>
      </c>
    </row>
    <row r="291" spans="1:13" s="108" customFormat="1" ht="17" customHeight="1" x14ac:dyDescent="0.2">
      <c r="A291" s="108">
        <f>Data_Drop!B296</f>
        <v>6471</v>
      </c>
      <c r="B291" s="115" t="str">
        <f>VLOOKUP($A291,Data_Drop!$B:$AI,B$7,FALSE)</f>
        <v>Tripoli</v>
      </c>
      <c r="C291" s="116">
        <f>VLOOKUP($A291,Data_Drop!$B:$AI,C$7,FALSE)</f>
        <v>73825</v>
      </c>
      <c r="D291" s="117">
        <f>VLOOKUP($A291,Data_Drop!$B:$AI,D$7,FALSE)</f>
        <v>2.4727196969164107E-2</v>
      </c>
      <c r="E291" s="118"/>
      <c r="F291" s="116">
        <f>VLOOKUP($A291,Data_Drop!$B:$AI,F$7,FALSE)</f>
        <v>0</v>
      </c>
      <c r="G291" s="119">
        <f>VLOOKUP($A291,Data_Drop!$B:$AI,G$7,FALSE)</f>
        <v>0</v>
      </c>
      <c r="H291" s="120"/>
      <c r="I291" s="116">
        <f>VLOOKUP($A291,Data_Drop!$B:$AI,I$7,FALSE)</f>
        <v>30594</v>
      </c>
      <c r="J291" s="117">
        <f>VLOOKUP($A291,Data_Drop!$B:$AI,J$7,FALSE)</f>
        <v>9.9999869255580492E-3</v>
      </c>
      <c r="K291" s="118"/>
      <c r="L291" s="116">
        <f>VLOOKUP($A291,Data_Drop!$B:$AI,L$7,FALSE)</f>
        <v>56498</v>
      </c>
      <c r="M291" s="119">
        <f>VLOOKUP($A291,Data_Drop!$B:$AI,M$7,FALSE)</f>
        <v>0.3447691280427006</v>
      </c>
    </row>
    <row r="292" spans="1:13" s="108" customFormat="1" ht="17" customHeight="1" x14ac:dyDescent="0.2">
      <c r="A292" s="108">
        <f>Data_Drop!B297</f>
        <v>6509</v>
      </c>
      <c r="B292" s="115" t="str">
        <f>VLOOKUP($A292,Data_Drop!$B:$AI,B$7,FALSE)</f>
        <v>Turkey Valley</v>
      </c>
      <c r="C292" s="116">
        <f>VLOOKUP($A292,Data_Drop!$B:$AI,C$7,FALSE)</f>
        <v>60809</v>
      </c>
      <c r="D292" s="117">
        <f>VLOOKUP($A292,Data_Drop!$B:$AI,D$7,FALSE)</f>
        <v>2.1446092045841289E-2</v>
      </c>
      <c r="E292" s="118"/>
      <c r="F292" s="116">
        <f>VLOOKUP($A292,Data_Drop!$B:$AI,F$7,FALSE)</f>
        <v>0</v>
      </c>
      <c r="G292" s="119">
        <f>VLOOKUP($A292,Data_Drop!$B:$AI,G$7,FALSE)</f>
        <v>0</v>
      </c>
      <c r="H292" s="120"/>
      <c r="I292" s="116">
        <f>VLOOKUP($A292,Data_Drop!$B:$AI,I$7,FALSE)</f>
        <v>124959</v>
      </c>
      <c r="J292" s="117">
        <f>VLOOKUP($A292,Data_Drop!$B:$AI,J$7,FALSE)</f>
        <v>4.3145190805747032E-2</v>
      </c>
      <c r="K292" s="118"/>
      <c r="L292" s="116">
        <f>VLOOKUP($A292,Data_Drop!$B:$AI,L$7,FALSE)</f>
        <v>0</v>
      </c>
      <c r="M292" s="119">
        <f>VLOOKUP($A292,Data_Drop!$B:$AI,M$7,FALSE)</f>
        <v>0</v>
      </c>
    </row>
    <row r="293" spans="1:13" s="108" customFormat="1" ht="17" customHeight="1" x14ac:dyDescent="0.2">
      <c r="A293" s="108">
        <f>Data_Drop!B298</f>
        <v>6512</v>
      </c>
      <c r="B293" s="115" t="str">
        <f>VLOOKUP($A293,Data_Drop!$B:$AI,B$7,FALSE)</f>
        <v>Twin Cedars</v>
      </c>
      <c r="C293" s="116">
        <f>VLOOKUP($A293,Data_Drop!$B:$AI,C$7,FALSE)</f>
        <v>-7382</v>
      </c>
      <c r="D293" s="117">
        <f>VLOOKUP($A293,Data_Drop!$B:$AI,D$7,FALSE)</f>
        <v>-2.9579349751168026E-3</v>
      </c>
      <c r="E293" s="118"/>
      <c r="F293" s="116">
        <f>VLOOKUP($A293,Data_Drop!$B:$AI,F$7,FALSE)</f>
        <v>154462</v>
      </c>
      <c r="G293" s="119">
        <f>VLOOKUP($A293,Data_Drop!$B:$AI,G$7,FALSE)</f>
        <v>1.0256816237146633</v>
      </c>
      <c r="H293" s="120"/>
      <c r="I293" s="116">
        <f>VLOOKUP($A293,Data_Drop!$B:$AI,I$7,FALSE)</f>
        <v>-131124</v>
      </c>
      <c r="J293" s="117">
        <f>VLOOKUP($A293,Data_Drop!$B:$AI,J$7,FALSE)</f>
        <v>-5.269668421293762E-2</v>
      </c>
      <c r="K293" s="118"/>
      <c r="L293" s="116">
        <f>VLOOKUP($A293,Data_Drop!$B:$AI,L$7,FALSE)</f>
        <v>123494</v>
      </c>
      <c r="M293" s="119">
        <f>VLOOKUP($A293,Data_Drop!$B:$AI,M$7,FALSE)</f>
        <v>0.79546256927156966</v>
      </c>
    </row>
    <row r="294" spans="1:13" s="108" customFormat="1" ht="17" customHeight="1" x14ac:dyDescent="0.2">
      <c r="A294" s="108">
        <f>Data_Drop!B299</f>
        <v>6516</v>
      </c>
      <c r="B294" s="115" t="str">
        <f>VLOOKUP($A294,Data_Drop!$B:$AI,B$7,FALSE)</f>
        <v>Twin Rivers</v>
      </c>
      <c r="C294" s="116">
        <f>VLOOKUP($A294,Data_Drop!$B:$AI,C$7,FALSE)</f>
        <v>59486</v>
      </c>
      <c r="D294" s="117">
        <f>VLOOKUP($A294,Data_Drop!$B:$AI,D$7,FALSE)</f>
        <v>4.7344879182452004E-2</v>
      </c>
      <c r="E294" s="118"/>
      <c r="F294" s="116">
        <f>VLOOKUP($A294,Data_Drop!$B:$AI,F$7,FALSE)</f>
        <v>0</v>
      </c>
      <c r="G294" s="119">
        <f>VLOOKUP($A294,Data_Drop!$B:$AI,G$7,FALSE)</f>
        <v>0</v>
      </c>
      <c r="H294" s="120"/>
      <c r="I294" s="116">
        <f>VLOOKUP($A294,Data_Drop!$B:$AI,I$7,FALSE)</f>
        <v>13159</v>
      </c>
      <c r="J294" s="117">
        <f>VLOOKUP($A294,Data_Drop!$B:$AI,J$7,FALSE)</f>
        <v>9.999802420500848E-3</v>
      </c>
      <c r="K294" s="118"/>
      <c r="L294" s="116">
        <f>VLOOKUP($A294,Data_Drop!$B:$AI,L$7,FALSE)</f>
        <v>70069</v>
      </c>
      <c r="M294" s="119">
        <f>VLOOKUP($A294,Data_Drop!$B:$AI,M$7,FALSE)</f>
        <v>0.38213088592286781</v>
      </c>
    </row>
    <row r="295" spans="1:13" s="108" customFormat="1" ht="17" customHeight="1" x14ac:dyDescent="0.2">
      <c r="A295" s="108">
        <f>Data_Drop!B300</f>
        <v>6534</v>
      </c>
      <c r="B295" s="115" t="str">
        <f>VLOOKUP($A295,Data_Drop!$B:$AI,B$7,FALSE)</f>
        <v>Underwood</v>
      </c>
      <c r="C295" s="116">
        <f>VLOOKUP($A295,Data_Drop!$B:$AI,C$7,FALSE)</f>
        <v>-92772</v>
      </c>
      <c r="D295" s="117">
        <f>VLOOKUP($A295,Data_Drop!$B:$AI,D$7,FALSE)</f>
        <v>-1.5732413975549742E-2</v>
      </c>
      <c r="E295" s="118"/>
      <c r="F295" s="116">
        <f>VLOOKUP($A295,Data_Drop!$B:$AI,F$7,FALSE)</f>
        <v>11200</v>
      </c>
      <c r="G295" s="119">
        <f>VLOOKUP($A295,Data_Drop!$B:$AI,G$7,FALSE)</f>
        <v>3.162189983482018E-2</v>
      </c>
      <c r="H295" s="120"/>
      <c r="I295" s="116">
        <f>VLOOKUP($A295,Data_Drop!$B:$AI,I$7,FALSE)</f>
        <v>46729</v>
      </c>
      <c r="J295" s="117">
        <f>VLOOKUP($A295,Data_Drop!$B:$AI,J$7,FALSE)</f>
        <v>8.0510356648009727E-3</v>
      </c>
      <c r="K295" s="118"/>
      <c r="L295" s="116">
        <f>VLOOKUP($A295,Data_Drop!$B:$AI,L$7,FALSE)</f>
        <v>94265</v>
      </c>
      <c r="M295" s="119">
        <f>VLOOKUP($A295,Data_Drop!$B:$AI,M$7,FALSE)</f>
        <v>0.27491779071461248</v>
      </c>
    </row>
    <row r="296" spans="1:13" s="108" customFormat="1" ht="17" customHeight="1" x14ac:dyDescent="0.2">
      <c r="A296" s="108">
        <f>Data_Drop!B301</f>
        <v>6561</v>
      </c>
      <c r="B296" s="115" t="str">
        <f>VLOOKUP($A296,Data_Drop!$B:$AI,B$7,FALSE)</f>
        <v>United</v>
      </c>
      <c r="C296" s="116">
        <f>VLOOKUP($A296,Data_Drop!$B:$AI,C$7,FALSE)</f>
        <v>-62586</v>
      </c>
      <c r="D296" s="117">
        <f>VLOOKUP($A296,Data_Drop!$B:$AI,D$7,FALSE)</f>
        <v>-2.1031584677785209E-2</v>
      </c>
      <c r="E296" s="118"/>
      <c r="F296" s="116">
        <f>VLOOKUP($A296,Data_Drop!$B:$AI,F$7,FALSE)</f>
        <v>0</v>
      </c>
      <c r="G296" s="119">
        <f>VLOOKUP($A296,Data_Drop!$B:$AI,G$7,FALSE)</f>
        <v>0</v>
      </c>
      <c r="H296" s="120"/>
      <c r="I296" s="116">
        <f>VLOOKUP($A296,Data_Drop!$B:$AI,I$7,FALSE)</f>
        <v>29132</v>
      </c>
      <c r="J296" s="117">
        <f>VLOOKUP($A296,Data_Drop!$B:$AI,J$7,FALSE)</f>
        <v>9.9999176170455818E-3</v>
      </c>
      <c r="K296" s="118"/>
      <c r="L296" s="116">
        <f>VLOOKUP($A296,Data_Drop!$B:$AI,L$7,FALSE)</f>
        <v>382254</v>
      </c>
      <c r="M296" s="119">
        <f>VLOOKUP($A296,Data_Drop!$B:$AI,M$7,FALSE)</f>
        <v>0.85502231407062734</v>
      </c>
    </row>
    <row r="297" spans="1:13" s="108" customFormat="1" ht="17" customHeight="1" x14ac:dyDescent="0.2">
      <c r="A297" s="108">
        <f>Data_Drop!B302</f>
        <v>6579</v>
      </c>
      <c r="B297" s="115" t="str">
        <f>VLOOKUP($A297,Data_Drop!$B:$AI,B$7,FALSE)</f>
        <v>Urbandale</v>
      </c>
      <c r="C297" s="116">
        <f>VLOOKUP($A297,Data_Drop!$B:$AI,C$7,FALSE)</f>
        <v>683733</v>
      </c>
      <c r="D297" s="117">
        <f>VLOOKUP($A297,Data_Drop!$B:$AI,D$7,FALSE)</f>
        <v>2.5386271705987621E-2</v>
      </c>
      <c r="E297" s="118"/>
      <c r="F297" s="116">
        <f>VLOOKUP($A297,Data_Drop!$B:$AI,F$7,FALSE)</f>
        <v>0</v>
      </c>
      <c r="G297" s="119">
        <f>VLOOKUP($A297,Data_Drop!$B:$AI,G$7,FALSE)</f>
        <v>0</v>
      </c>
      <c r="H297" s="120"/>
      <c r="I297" s="116">
        <f>VLOOKUP($A297,Data_Drop!$B:$AI,I$7,FALSE)</f>
        <v>276169</v>
      </c>
      <c r="J297" s="117">
        <f>VLOOKUP($A297,Data_Drop!$B:$AI,J$7,FALSE)</f>
        <v>9.9999956548364275E-3</v>
      </c>
      <c r="K297" s="118"/>
      <c r="L297" s="116">
        <f>VLOOKUP($A297,Data_Drop!$B:$AI,L$7,FALSE)</f>
        <v>682020</v>
      </c>
      <c r="M297" s="119">
        <f>VLOOKUP($A297,Data_Drop!$B:$AI,M$7,FALSE)</f>
        <v>0.36231876647507621</v>
      </c>
    </row>
    <row r="298" spans="1:13" s="108" customFormat="1" ht="17" customHeight="1" x14ac:dyDescent="0.2">
      <c r="A298" s="108">
        <f>Data_Drop!B303</f>
        <v>6592</v>
      </c>
      <c r="B298" s="115" t="str">
        <f>VLOOKUP($A298,Data_Drop!$B:$AI,B$7,FALSE)</f>
        <v>Van Buren County</v>
      </c>
      <c r="C298" s="116">
        <f>VLOOKUP($A298,Data_Drop!$B:$AI,C$7,FALSE)</f>
        <v>96360</v>
      </c>
      <c r="D298" s="117">
        <f>VLOOKUP($A298,Data_Drop!$B:$AI,D$7,FALSE)</f>
        <v>1.2829846622352479E-2</v>
      </c>
      <c r="E298" s="118"/>
      <c r="F298" s="116">
        <f>VLOOKUP($A298,Data_Drop!$B:$AI,F$7,FALSE)</f>
        <v>0</v>
      </c>
      <c r="G298" s="119">
        <f>VLOOKUP($A298,Data_Drop!$B:$AI,G$7,FALSE)</f>
        <v>0</v>
      </c>
      <c r="H298" s="120"/>
      <c r="I298" s="116">
        <f>VLOOKUP($A298,Data_Drop!$B:$AI,I$7,FALSE)</f>
        <v>95332</v>
      </c>
      <c r="J298" s="117">
        <f>VLOOKUP($A298,Data_Drop!$B:$AI,J$7,FALSE)</f>
        <v>1.2532187577396105E-2</v>
      </c>
      <c r="K298" s="118"/>
      <c r="L298" s="116">
        <f>VLOOKUP($A298,Data_Drop!$B:$AI,L$7,FALSE)</f>
        <v>0</v>
      </c>
      <c r="M298" s="119">
        <f>VLOOKUP($A298,Data_Drop!$B:$AI,M$7,FALSE)</f>
        <v>0</v>
      </c>
    </row>
    <row r="299" spans="1:13" s="108" customFormat="1" ht="17" customHeight="1" x14ac:dyDescent="0.2">
      <c r="A299" s="108">
        <f>Data_Drop!B304</f>
        <v>6615</v>
      </c>
      <c r="B299" s="115" t="str">
        <f>VLOOKUP($A299,Data_Drop!$B:$AI,B$7,FALSE)</f>
        <v>Van Meter</v>
      </c>
      <c r="C299" s="116">
        <f>VLOOKUP($A299,Data_Drop!$B:$AI,C$7,FALSE)</f>
        <v>348121</v>
      </c>
      <c r="D299" s="117">
        <f>VLOOKUP($A299,Data_Drop!$B:$AI,D$7,FALSE)</f>
        <v>4.7529249341204609E-2</v>
      </c>
      <c r="E299" s="118"/>
      <c r="F299" s="116">
        <f>VLOOKUP($A299,Data_Drop!$B:$AI,F$7,FALSE)</f>
        <v>0</v>
      </c>
      <c r="G299" s="119">
        <f>VLOOKUP($A299,Data_Drop!$B:$AI,G$7,FALSE)</f>
        <v>0</v>
      </c>
      <c r="H299" s="120"/>
      <c r="I299" s="116">
        <f>VLOOKUP($A299,Data_Drop!$B:$AI,I$7,FALSE)</f>
        <v>343528</v>
      </c>
      <c r="J299" s="117">
        <f>VLOOKUP($A299,Data_Drop!$B:$AI,J$7,FALSE)</f>
        <v>4.4774084604261938E-2</v>
      </c>
      <c r="K299" s="118"/>
      <c r="L299" s="116">
        <f>VLOOKUP($A299,Data_Drop!$B:$AI,L$7,FALSE)</f>
        <v>0</v>
      </c>
      <c r="M299" s="119">
        <f>VLOOKUP($A299,Data_Drop!$B:$AI,M$7,FALSE)</f>
        <v>0</v>
      </c>
    </row>
    <row r="300" spans="1:13" s="108" customFormat="1" ht="17" customHeight="1" x14ac:dyDescent="0.2">
      <c r="A300" s="108">
        <f>Data_Drop!B305</f>
        <v>6651</v>
      </c>
      <c r="B300" s="115" t="str">
        <f>VLOOKUP($A300,Data_Drop!$B:$AI,B$7,FALSE)</f>
        <v>Villisca</v>
      </c>
      <c r="C300" s="116">
        <f>VLOOKUP($A300,Data_Drop!$B:$AI,C$7,FALSE)</f>
        <v>-170000</v>
      </c>
      <c r="D300" s="117">
        <f>VLOOKUP($A300,Data_Drop!$B:$AI,D$7,FALSE)</f>
        <v>-7.0862829986315143E-2</v>
      </c>
      <c r="E300" s="118"/>
      <c r="F300" s="116">
        <f>VLOOKUP($A300,Data_Drop!$B:$AI,F$7,FALSE)</f>
        <v>56265</v>
      </c>
      <c r="G300" s="119">
        <f>VLOOKUP($A300,Data_Drop!$B:$AI,G$7,FALSE)</f>
        <v>0.31061205120657587</v>
      </c>
      <c r="H300" s="120"/>
      <c r="I300" s="116">
        <f>VLOOKUP($A300,Data_Drop!$B:$AI,I$7,FALSE)</f>
        <v>36143</v>
      </c>
      <c r="J300" s="117">
        <f>VLOOKUP($A300,Data_Drop!$B:$AI,J$7,FALSE)</f>
        <v>1.621488729704473E-2</v>
      </c>
      <c r="K300" s="118"/>
      <c r="L300" s="116">
        <f>VLOOKUP($A300,Data_Drop!$B:$AI,L$7,FALSE)</f>
        <v>0</v>
      </c>
      <c r="M300" s="119">
        <f>VLOOKUP($A300,Data_Drop!$B:$AI,M$7,FALSE)</f>
        <v>0</v>
      </c>
    </row>
    <row r="301" spans="1:13" s="108" customFormat="1" ht="17" customHeight="1" x14ac:dyDescent="0.2">
      <c r="A301" s="108">
        <f>Data_Drop!B306</f>
        <v>6660</v>
      </c>
      <c r="B301" s="115" t="str">
        <f>VLOOKUP($A301,Data_Drop!$B:$AI,B$7,FALSE)</f>
        <v>Vinton-Shellsburg</v>
      </c>
      <c r="C301" s="116">
        <f>VLOOKUP($A301,Data_Drop!$B:$AI,C$7,FALSE)</f>
        <v>361858</v>
      </c>
      <c r="D301" s="117">
        <f>VLOOKUP($A301,Data_Drop!$B:$AI,D$7,FALSE)</f>
        <v>2.8676461381502066E-2</v>
      </c>
      <c r="E301" s="118"/>
      <c r="F301" s="116">
        <f>VLOOKUP($A301,Data_Drop!$B:$AI,F$7,FALSE)</f>
        <v>0</v>
      </c>
      <c r="G301" s="119">
        <f>VLOOKUP($A301,Data_Drop!$B:$AI,G$7,FALSE)</f>
        <v>0</v>
      </c>
      <c r="H301" s="120"/>
      <c r="I301" s="116">
        <f>VLOOKUP($A301,Data_Drop!$B:$AI,I$7,FALSE)</f>
        <v>129805</v>
      </c>
      <c r="J301" s="117">
        <f>VLOOKUP($A301,Data_Drop!$B:$AI,J$7,FALSE)</f>
        <v>0.01</v>
      </c>
      <c r="K301" s="118"/>
      <c r="L301" s="116">
        <f>VLOOKUP($A301,Data_Drop!$B:$AI,L$7,FALSE)</f>
        <v>68616</v>
      </c>
      <c r="M301" s="119">
        <f>VLOOKUP($A301,Data_Drop!$B:$AI,M$7,FALSE)</f>
        <v>9.9465439076595205E-2</v>
      </c>
    </row>
    <row r="302" spans="1:13" s="108" customFormat="1" ht="17" customHeight="1" x14ac:dyDescent="0.2">
      <c r="A302" s="108">
        <f>Data_Drop!B307</f>
        <v>6700</v>
      </c>
      <c r="B302" s="115" t="str">
        <f>VLOOKUP($A302,Data_Drop!$B:$AI,B$7,FALSE)</f>
        <v>Waco</v>
      </c>
      <c r="C302" s="116">
        <f>VLOOKUP($A302,Data_Drop!$B:$AI,C$7,FALSE)</f>
        <v>80042</v>
      </c>
      <c r="D302" s="117">
        <f>VLOOKUP($A302,Data_Drop!$B:$AI,D$7,FALSE)</f>
        <v>2.0964780101872037E-2</v>
      </c>
      <c r="E302" s="118"/>
      <c r="F302" s="116">
        <f>VLOOKUP($A302,Data_Drop!$B:$AI,F$7,FALSE)</f>
        <v>0</v>
      </c>
      <c r="G302" s="119">
        <f>VLOOKUP($A302,Data_Drop!$B:$AI,G$7,FALSE)</f>
        <v>0</v>
      </c>
      <c r="H302" s="120"/>
      <c r="I302" s="116">
        <f>VLOOKUP($A302,Data_Drop!$B:$AI,I$7,FALSE)</f>
        <v>66562</v>
      </c>
      <c r="J302" s="117">
        <f>VLOOKUP($A302,Data_Drop!$B:$AI,J$7,FALSE)</f>
        <v>1.7076072180153307E-2</v>
      </c>
      <c r="K302" s="118"/>
      <c r="L302" s="116">
        <f>VLOOKUP($A302,Data_Drop!$B:$AI,L$7,FALSE)</f>
        <v>0</v>
      </c>
      <c r="M302" s="119">
        <f>VLOOKUP($A302,Data_Drop!$B:$AI,M$7,FALSE)</f>
        <v>0</v>
      </c>
    </row>
    <row r="303" spans="1:13" s="108" customFormat="1" ht="17" customHeight="1" x14ac:dyDescent="0.2">
      <c r="A303" s="108">
        <f>Data_Drop!B308</f>
        <v>6741</v>
      </c>
      <c r="B303" s="115" t="str">
        <f>VLOOKUP($A303,Data_Drop!$B:$AI,B$7,FALSE)</f>
        <v>East Sac County</v>
      </c>
      <c r="C303" s="116">
        <f>VLOOKUP($A303,Data_Drop!$B:$AI,C$7,FALSE)</f>
        <v>66083</v>
      </c>
      <c r="D303" s="117">
        <f>VLOOKUP($A303,Data_Drop!$B:$AI,D$7,FALSE)</f>
        <v>1.0000039344615554E-2</v>
      </c>
      <c r="E303" s="118"/>
      <c r="F303" s="116">
        <f>VLOOKUP($A303,Data_Drop!$B:$AI,F$7,FALSE)</f>
        <v>228041</v>
      </c>
      <c r="G303" s="119">
        <f>VLOOKUP($A303,Data_Drop!$B:$AI,G$7,FALSE)</f>
        <v>0.4280178971509111</v>
      </c>
      <c r="H303" s="120"/>
      <c r="I303" s="116">
        <f>VLOOKUP($A303,Data_Drop!$B:$AI,I$7,FALSE)</f>
        <v>-163578</v>
      </c>
      <c r="J303" s="117">
        <f>VLOOKUP($A303,Data_Drop!$B:$AI,J$7,FALSE)</f>
        <v>-2.4508428302531613E-2</v>
      </c>
      <c r="K303" s="118"/>
      <c r="L303" s="116">
        <f>VLOOKUP($A303,Data_Drop!$B:$AI,L$7,FALSE)</f>
        <v>97488</v>
      </c>
      <c r="M303" s="119">
        <f>VLOOKUP($A303,Data_Drop!$B:$AI,M$7,FALSE)</f>
        <v>0.16998328724347719</v>
      </c>
    </row>
    <row r="304" spans="1:13" s="108" customFormat="1" ht="17" customHeight="1" x14ac:dyDescent="0.2">
      <c r="A304" s="108">
        <f>Data_Drop!B309</f>
        <v>6759</v>
      </c>
      <c r="B304" s="115" t="str">
        <f>VLOOKUP($A304,Data_Drop!$B:$AI,B$7,FALSE)</f>
        <v>Wapello</v>
      </c>
      <c r="C304" s="116">
        <f>VLOOKUP($A304,Data_Drop!$B:$AI,C$7,FALSE)</f>
        <v>59175</v>
      </c>
      <c r="D304" s="117">
        <f>VLOOKUP($A304,Data_Drop!$B:$AI,D$7,FALSE)</f>
        <v>1.4359570438333925E-2</v>
      </c>
      <c r="E304" s="118"/>
      <c r="F304" s="116">
        <f>VLOOKUP($A304,Data_Drop!$B:$AI,F$7,FALSE)</f>
        <v>0</v>
      </c>
      <c r="G304" s="119">
        <f>VLOOKUP($A304,Data_Drop!$B:$AI,G$7,FALSE)</f>
        <v>0</v>
      </c>
      <c r="H304" s="120"/>
      <c r="I304" s="116">
        <f>VLOOKUP($A304,Data_Drop!$B:$AI,I$7,FALSE)</f>
        <v>41801</v>
      </c>
      <c r="J304" s="117">
        <f>VLOOKUP($A304,Data_Drop!$B:$AI,J$7,FALSE)</f>
        <v>9.9999521544836042E-3</v>
      </c>
      <c r="K304" s="118"/>
      <c r="L304" s="116">
        <f>VLOOKUP($A304,Data_Drop!$B:$AI,L$7,FALSE)</f>
        <v>96589</v>
      </c>
      <c r="M304" s="119">
        <f>VLOOKUP($A304,Data_Drop!$B:$AI,M$7,FALSE)</f>
        <v>0.34578797744294881</v>
      </c>
    </row>
    <row r="305" spans="1:13" s="108" customFormat="1" ht="17" customHeight="1" x14ac:dyDescent="0.2">
      <c r="A305" s="108">
        <f>Data_Drop!B310</f>
        <v>6762</v>
      </c>
      <c r="B305" s="115" t="str">
        <f>VLOOKUP($A305,Data_Drop!$B:$AI,B$7,FALSE)</f>
        <v>Wapsie Valley</v>
      </c>
      <c r="C305" s="116">
        <f>VLOOKUP($A305,Data_Drop!$B:$AI,C$7,FALSE)</f>
        <v>-14017</v>
      </c>
      <c r="D305" s="117">
        <f>VLOOKUP($A305,Data_Drop!$B:$AI,D$7,FALSE)</f>
        <v>-2.7597615465217791E-3</v>
      </c>
      <c r="E305" s="118"/>
      <c r="F305" s="116">
        <f>VLOOKUP($A305,Data_Drop!$B:$AI,F$7,FALSE)</f>
        <v>379762</v>
      </c>
      <c r="G305" s="119">
        <f>VLOOKUP($A305,Data_Drop!$B:$AI,G$7,FALSE)</f>
        <v>1.3982664643177301</v>
      </c>
      <c r="H305" s="120"/>
      <c r="I305" s="116">
        <f>VLOOKUP($A305,Data_Drop!$B:$AI,I$7,FALSE)</f>
        <v>-188138</v>
      </c>
      <c r="J305" s="117">
        <f>VLOOKUP($A305,Data_Drop!$B:$AI,J$7,FALSE)</f>
        <v>-3.7144388648077162E-2</v>
      </c>
      <c r="K305" s="118"/>
      <c r="L305" s="116">
        <f>VLOOKUP($A305,Data_Drop!$B:$AI,L$7,FALSE)</f>
        <v>0</v>
      </c>
      <c r="M305" s="119">
        <f>VLOOKUP($A305,Data_Drop!$B:$AI,M$7,FALSE)</f>
        <v>0</v>
      </c>
    </row>
    <row r="306" spans="1:13" s="108" customFormat="1" ht="17" customHeight="1" x14ac:dyDescent="0.2">
      <c r="A306" s="108">
        <f>Data_Drop!B311</f>
        <v>6768</v>
      </c>
      <c r="B306" s="115" t="str">
        <f>VLOOKUP($A306,Data_Drop!$B:$AI,B$7,FALSE)</f>
        <v>Washington</v>
      </c>
      <c r="C306" s="116">
        <f>VLOOKUP($A306,Data_Drop!$B:$AI,C$7,FALSE)</f>
        <v>128972</v>
      </c>
      <c r="D306" s="117">
        <f>VLOOKUP($A306,Data_Drop!$B:$AI,D$7,FALSE)</f>
        <v>9.9999627827579967E-3</v>
      </c>
      <c r="E306" s="118"/>
      <c r="F306" s="116">
        <f>VLOOKUP($A306,Data_Drop!$B:$AI,F$7,FALSE)</f>
        <v>164741</v>
      </c>
      <c r="G306" s="119">
        <f>VLOOKUP($A306,Data_Drop!$B:$AI,G$7,FALSE)</f>
        <v>0.28643695502381333</v>
      </c>
      <c r="H306" s="120"/>
      <c r="I306" s="116">
        <f>VLOOKUP($A306,Data_Drop!$B:$AI,I$7,FALSE)</f>
        <v>-36126</v>
      </c>
      <c r="J306" s="117">
        <f>VLOOKUP($A306,Data_Drop!$B:$AI,J$7,FALSE)</f>
        <v>-2.7733294846855037E-3</v>
      </c>
      <c r="K306" s="118"/>
      <c r="L306" s="116">
        <f>VLOOKUP($A306,Data_Drop!$B:$AI,L$7,FALSE)</f>
        <v>140698</v>
      </c>
      <c r="M306" s="119">
        <f>VLOOKUP($A306,Data_Drop!$B:$AI,M$7,FALSE)</f>
        <v>0.24253729082384728</v>
      </c>
    </row>
    <row r="307" spans="1:13" s="108" customFormat="1" ht="17" customHeight="1" x14ac:dyDescent="0.2">
      <c r="A307" s="108">
        <f>Data_Drop!B312</f>
        <v>6795</v>
      </c>
      <c r="B307" s="115" t="str">
        <f>VLOOKUP($A307,Data_Drop!$B:$AI,B$7,FALSE)</f>
        <v>Waterloo</v>
      </c>
      <c r="C307" s="116">
        <f>VLOOKUP($A307,Data_Drop!$B:$AI,C$7,FALSE)</f>
        <v>2383167</v>
      </c>
      <c r="D307" s="117">
        <f>VLOOKUP($A307,Data_Drop!$B:$AI,D$7,FALSE)</f>
        <v>2.8375669055675807E-2</v>
      </c>
      <c r="E307" s="118"/>
      <c r="F307" s="116">
        <f>VLOOKUP($A307,Data_Drop!$B:$AI,F$7,FALSE)</f>
        <v>0</v>
      </c>
      <c r="G307" s="119">
        <f>VLOOKUP($A307,Data_Drop!$B:$AI,G$7,FALSE)</f>
        <v>0</v>
      </c>
      <c r="H307" s="120"/>
      <c r="I307" s="116">
        <f>VLOOKUP($A307,Data_Drop!$B:$AI,I$7,FALSE)</f>
        <v>863695</v>
      </c>
      <c r="J307" s="117">
        <f>VLOOKUP($A307,Data_Drop!$B:$AI,J$7,FALSE)</f>
        <v>1.0000005673302241E-2</v>
      </c>
      <c r="K307" s="118"/>
      <c r="L307" s="116">
        <f>VLOOKUP($A307,Data_Drop!$B:$AI,L$7,FALSE)</f>
        <v>1481964</v>
      </c>
      <c r="M307" s="119">
        <f>VLOOKUP($A307,Data_Drop!$B:$AI,M$7,FALSE)</f>
        <v>0.53274822822283363</v>
      </c>
    </row>
    <row r="308" spans="1:13" s="108" customFormat="1" ht="17" customHeight="1" x14ac:dyDescent="0.2">
      <c r="A308" s="108">
        <f>Data_Drop!B313</f>
        <v>6822</v>
      </c>
      <c r="B308" s="115" t="str">
        <f>VLOOKUP($A308,Data_Drop!$B:$AI,B$7,FALSE)</f>
        <v>Waukee</v>
      </c>
      <c r="C308" s="116">
        <f>VLOOKUP($A308,Data_Drop!$B:$AI,C$7,FALSE)</f>
        <v>4952676</v>
      </c>
      <c r="D308" s="117">
        <f>VLOOKUP($A308,Data_Drop!$B:$AI,D$7,FALSE)</f>
        <v>4.6281188020220847E-2</v>
      </c>
      <c r="E308" s="118"/>
      <c r="F308" s="116">
        <f>VLOOKUP($A308,Data_Drop!$B:$AI,F$7,FALSE)</f>
        <v>0</v>
      </c>
      <c r="G308" s="119">
        <f>VLOOKUP($A308,Data_Drop!$B:$AI,G$7,FALSE)</f>
        <v>0</v>
      </c>
      <c r="H308" s="120"/>
      <c r="I308" s="116">
        <f>VLOOKUP($A308,Data_Drop!$B:$AI,I$7,FALSE)</f>
        <v>5460317</v>
      </c>
      <c r="J308" s="117">
        <f>VLOOKUP($A308,Data_Drop!$B:$AI,J$7,FALSE)</f>
        <v>4.8767896153633174E-2</v>
      </c>
      <c r="K308" s="118"/>
      <c r="L308" s="116">
        <f>VLOOKUP($A308,Data_Drop!$B:$AI,L$7,FALSE)</f>
        <v>0</v>
      </c>
      <c r="M308" s="119">
        <f>VLOOKUP($A308,Data_Drop!$B:$AI,M$7,FALSE)</f>
        <v>0</v>
      </c>
    </row>
    <row r="309" spans="1:13" s="108" customFormat="1" ht="17" customHeight="1" x14ac:dyDescent="0.2">
      <c r="A309" s="108">
        <f>Data_Drop!B314</f>
        <v>6840</v>
      </c>
      <c r="B309" s="115" t="str">
        <f>VLOOKUP($A309,Data_Drop!$B:$AI,B$7,FALSE)</f>
        <v>Waverly-Shell Rock</v>
      </c>
      <c r="C309" s="116">
        <f>VLOOKUP($A309,Data_Drop!$B:$AI,C$7,FALSE)</f>
        <v>225153</v>
      </c>
      <c r="D309" s="117">
        <f>VLOOKUP($A309,Data_Drop!$B:$AI,D$7,FALSE)</f>
        <v>1.3174827129144237E-2</v>
      </c>
      <c r="E309" s="118"/>
      <c r="F309" s="116">
        <f>VLOOKUP($A309,Data_Drop!$B:$AI,F$7,FALSE)</f>
        <v>0</v>
      </c>
      <c r="G309" s="119">
        <f>VLOOKUP($A309,Data_Drop!$B:$AI,G$7,FALSE)</f>
        <v>0</v>
      </c>
      <c r="H309" s="120"/>
      <c r="I309" s="116">
        <f>VLOOKUP($A309,Data_Drop!$B:$AI,I$7,FALSE)</f>
        <v>173148</v>
      </c>
      <c r="J309" s="117">
        <f>VLOOKUP($A309,Data_Drop!$B:$AI,J$7,FALSE)</f>
        <v>1.0000006352950648E-2</v>
      </c>
      <c r="K309" s="118"/>
      <c r="L309" s="116">
        <f>VLOOKUP($A309,Data_Drop!$B:$AI,L$7,FALSE)</f>
        <v>744612</v>
      </c>
      <c r="M309" s="119">
        <f>VLOOKUP($A309,Data_Drop!$B:$AI,M$7,FALSE)</f>
        <v>0.80559128727011919</v>
      </c>
    </row>
    <row r="310" spans="1:13" s="108" customFormat="1" ht="17" customHeight="1" x14ac:dyDescent="0.2">
      <c r="A310" s="108">
        <f>Data_Drop!B315</f>
        <v>6854</v>
      </c>
      <c r="B310" s="115" t="str">
        <f>VLOOKUP($A310,Data_Drop!$B:$AI,B$7,FALSE)</f>
        <v>Wayne</v>
      </c>
      <c r="C310" s="116">
        <f>VLOOKUP($A310,Data_Drop!$B:$AI,C$7,FALSE)</f>
        <v>44671</v>
      </c>
      <c r="D310" s="117">
        <f>VLOOKUP($A310,Data_Drop!$B:$AI,D$7,FALSE)</f>
        <v>1.0000042533367988E-2</v>
      </c>
      <c r="E310" s="118"/>
      <c r="F310" s="116">
        <f>VLOOKUP($A310,Data_Drop!$B:$AI,F$7,FALSE)</f>
        <v>131133</v>
      </c>
      <c r="G310" s="119">
        <f>VLOOKUP($A310,Data_Drop!$B:$AI,G$7,FALSE)</f>
        <v>0.41101016537184393</v>
      </c>
      <c r="H310" s="120"/>
      <c r="I310" s="116">
        <f>VLOOKUP($A310,Data_Drop!$B:$AI,I$7,FALSE)</f>
        <v>191274</v>
      </c>
      <c r="J310" s="117">
        <f>VLOOKUP($A310,Data_Drop!$B:$AI,J$7,FALSE)</f>
        <v>4.2394617434646231E-2</v>
      </c>
      <c r="K310" s="118"/>
      <c r="L310" s="116">
        <f>VLOOKUP($A310,Data_Drop!$B:$AI,L$7,FALSE)</f>
        <v>0</v>
      </c>
      <c r="M310" s="119">
        <f>VLOOKUP($A310,Data_Drop!$B:$AI,M$7,FALSE)</f>
        <v>0</v>
      </c>
    </row>
    <row r="311" spans="1:13" s="108" customFormat="1" ht="17" customHeight="1" x14ac:dyDescent="0.2">
      <c r="A311" s="108">
        <f>Data_Drop!B316</f>
        <v>6867</v>
      </c>
      <c r="B311" s="115" t="str">
        <f>VLOOKUP($A311,Data_Drop!$B:$AI,B$7,FALSE)</f>
        <v>Webster City</v>
      </c>
      <c r="C311" s="116">
        <f>VLOOKUP($A311,Data_Drop!$B:$AI,C$7,FALSE)</f>
        <v>192724</v>
      </c>
      <c r="D311" s="117">
        <f>VLOOKUP($A311,Data_Drop!$B:$AI,D$7,FALSE)</f>
        <v>1.4018397236995755E-2</v>
      </c>
      <c r="E311" s="118"/>
      <c r="F311" s="116">
        <f>VLOOKUP($A311,Data_Drop!$B:$AI,F$7,FALSE)</f>
        <v>0</v>
      </c>
      <c r="G311" s="119">
        <f>VLOOKUP($A311,Data_Drop!$B:$AI,G$7,FALSE)</f>
        <v>0</v>
      </c>
      <c r="H311" s="120"/>
      <c r="I311" s="116">
        <f>VLOOKUP($A311,Data_Drop!$B:$AI,I$7,FALSE)</f>
        <v>166789</v>
      </c>
      <c r="J311" s="117">
        <f>VLOOKUP($A311,Data_Drop!$B:$AI,J$7,FALSE)</f>
        <v>1.1964212880052004E-2</v>
      </c>
      <c r="K311" s="118"/>
      <c r="L311" s="116">
        <f>VLOOKUP($A311,Data_Drop!$B:$AI,L$7,FALSE)</f>
        <v>0</v>
      </c>
      <c r="M311" s="119">
        <f>VLOOKUP($A311,Data_Drop!$B:$AI,M$7,FALSE)</f>
        <v>0</v>
      </c>
    </row>
    <row r="312" spans="1:13" s="108" customFormat="1" ht="17" customHeight="1" x14ac:dyDescent="0.2">
      <c r="A312" s="108">
        <f>Data_Drop!B317</f>
        <v>6921</v>
      </c>
      <c r="B312" s="115" t="str">
        <f>VLOOKUP($A312,Data_Drop!$B:$AI,B$7,FALSE)</f>
        <v>West Bend-Mallard</v>
      </c>
      <c r="C312" s="116">
        <f>VLOOKUP($A312,Data_Drop!$B:$AI,C$7,FALSE)</f>
        <v>26674</v>
      </c>
      <c r="D312" s="117">
        <f>VLOOKUP($A312,Data_Drop!$B:$AI,D$7,FALSE)</f>
        <v>9.9999850041463528E-3</v>
      </c>
      <c r="E312" s="118"/>
      <c r="F312" s="116">
        <f>VLOOKUP($A312,Data_Drop!$B:$AI,F$7,FALSE)</f>
        <v>60478</v>
      </c>
      <c r="G312" s="119">
        <f>VLOOKUP($A312,Data_Drop!$B:$AI,G$7,FALSE)</f>
        <v>0.22629002893087227</v>
      </c>
      <c r="H312" s="120"/>
      <c r="I312" s="116">
        <f>VLOOKUP($A312,Data_Drop!$B:$AI,I$7,FALSE)</f>
        <v>50946</v>
      </c>
      <c r="J312" s="117">
        <f>VLOOKUP($A312,Data_Drop!$B:$AI,J$7,FALSE)</f>
        <v>1.8910365624157877E-2</v>
      </c>
      <c r="K312" s="118"/>
      <c r="L312" s="116">
        <f>VLOOKUP($A312,Data_Drop!$B:$AI,L$7,FALSE)</f>
        <v>0</v>
      </c>
      <c r="M312" s="119">
        <f>VLOOKUP($A312,Data_Drop!$B:$AI,M$7,FALSE)</f>
        <v>0</v>
      </c>
    </row>
    <row r="313" spans="1:13" s="108" customFormat="1" ht="17" customHeight="1" x14ac:dyDescent="0.2">
      <c r="A313" s="108">
        <f>Data_Drop!B318</f>
        <v>6930</v>
      </c>
      <c r="B313" s="115" t="str">
        <f>VLOOKUP($A313,Data_Drop!$B:$AI,B$7,FALSE)</f>
        <v>West Branch</v>
      </c>
      <c r="C313" s="116">
        <f>VLOOKUP($A313,Data_Drop!$B:$AI,C$7,FALSE)</f>
        <v>257282</v>
      </c>
      <c r="D313" s="117">
        <f>VLOOKUP($A313,Data_Drop!$B:$AI,D$7,FALSE)</f>
        <v>4.2174839644893498E-2</v>
      </c>
      <c r="E313" s="118"/>
      <c r="F313" s="116">
        <f>VLOOKUP($A313,Data_Drop!$B:$AI,F$7,FALSE)</f>
        <v>0</v>
      </c>
      <c r="G313" s="119">
        <f>VLOOKUP($A313,Data_Drop!$B:$AI,G$7,FALSE)</f>
        <v>0</v>
      </c>
      <c r="H313" s="120"/>
      <c r="I313" s="116">
        <f>VLOOKUP($A313,Data_Drop!$B:$AI,I$7,FALSE)</f>
        <v>309045</v>
      </c>
      <c r="J313" s="117">
        <f>VLOOKUP($A313,Data_Drop!$B:$AI,J$7,FALSE)</f>
        <v>4.8609949998812456E-2</v>
      </c>
      <c r="K313" s="118"/>
      <c r="L313" s="116">
        <f>VLOOKUP($A313,Data_Drop!$B:$AI,L$7,FALSE)</f>
        <v>0</v>
      </c>
      <c r="M313" s="119">
        <f>VLOOKUP($A313,Data_Drop!$B:$AI,M$7,FALSE)</f>
        <v>0</v>
      </c>
    </row>
    <row r="314" spans="1:13" s="108" customFormat="1" ht="17" customHeight="1" x14ac:dyDescent="0.2">
      <c r="A314" s="108">
        <f>Data_Drop!B319</f>
        <v>6937</v>
      </c>
      <c r="B314" s="115" t="str">
        <f>VLOOKUP($A314,Data_Drop!$B:$AI,B$7,FALSE)</f>
        <v>West Burlington</v>
      </c>
      <c r="C314" s="116">
        <f>VLOOKUP($A314,Data_Drop!$B:$AI,C$7,FALSE)</f>
        <v>-39729</v>
      </c>
      <c r="D314" s="117">
        <f>VLOOKUP($A314,Data_Drop!$B:$AI,D$7,FALSE)</f>
        <v>-1.2721026596356117E-2</v>
      </c>
      <c r="E314" s="118"/>
      <c r="F314" s="116">
        <f>VLOOKUP($A314,Data_Drop!$B:$AI,F$7,FALSE)</f>
        <v>0</v>
      </c>
      <c r="G314" s="119">
        <f>VLOOKUP($A314,Data_Drop!$B:$AI,G$7,FALSE)</f>
        <v>0</v>
      </c>
      <c r="H314" s="120"/>
      <c r="I314" s="116">
        <f>VLOOKUP($A314,Data_Drop!$B:$AI,I$7,FALSE)</f>
        <v>135092</v>
      </c>
      <c r="J314" s="117">
        <f>VLOOKUP($A314,Data_Drop!$B:$AI,J$7,FALSE)</f>
        <v>4.3813129019954801E-2</v>
      </c>
      <c r="K314" s="118"/>
      <c r="L314" s="116">
        <f>VLOOKUP($A314,Data_Drop!$B:$AI,L$7,FALSE)</f>
        <v>0</v>
      </c>
      <c r="M314" s="119">
        <f>VLOOKUP($A314,Data_Drop!$B:$AI,M$7,FALSE)</f>
        <v>0</v>
      </c>
    </row>
    <row r="315" spans="1:13" s="108" customFormat="1" ht="17" customHeight="1" x14ac:dyDescent="0.2">
      <c r="A315" s="108">
        <f>Data_Drop!B320</f>
        <v>6943</v>
      </c>
      <c r="B315" s="115" t="str">
        <f>VLOOKUP($A315,Data_Drop!$B:$AI,B$7,FALSE)</f>
        <v>West Central</v>
      </c>
      <c r="C315" s="116">
        <f>VLOOKUP($A315,Data_Drop!$B:$AI,C$7,FALSE)</f>
        <v>53429</v>
      </c>
      <c r="D315" s="117">
        <f>VLOOKUP($A315,Data_Drop!$B:$AI,D$7,FALSE)</f>
        <v>2.583377494458907E-2</v>
      </c>
      <c r="E315" s="118"/>
      <c r="F315" s="116">
        <f>VLOOKUP($A315,Data_Drop!$B:$AI,F$7,FALSE)</f>
        <v>0</v>
      </c>
      <c r="G315" s="119">
        <f>VLOOKUP($A315,Data_Drop!$B:$AI,G$7,FALSE)</f>
        <v>0</v>
      </c>
      <c r="H315" s="120"/>
      <c r="I315" s="116">
        <f>VLOOKUP($A315,Data_Drop!$B:$AI,I$7,FALSE)</f>
        <v>21216</v>
      </c>
      <c r="J315" s="117">
        <f>VLOOKUP($A315,Data_Drop!$B:$AI,J$7,FALSE)</f>
        <v>9.9999387258656505E-3</v>
      </c>
      <c r="K315" s="118"/>
      <c r="L315" s="116">
        <f>VLOOKUP($A315,Data_Drop!$B:$AI,L$7,FALSE)</f>
        <v>100940</v>
      </c>
      <c r="M315" s="119">
        <f>VLOOKUP($A315,Data_Drop!$B:$AI,M$7,FALSE)</f>
        <v>0.49677603965003153</v>
      </c>
    </row>
    <row r="316" spans="1:13" s="108" customFormat="1" ht="17" customHeight="1" x14ac:dyDescent="0.2">
      <c r="A316" s="108">
        <f>Data_Drop!B321</f>
        <v>6950</v>
      </c>
      <c r="B316" s="115" t="str">
        <f>VLOOKUP($A316,Data_Drop!$B:$AI,B$7,FALSE)</f>
        <v>West Delaware Co</v>
      </c>
      <c r="C316" s="116">
        <f>VLOOKUP($A316,Data_Drop!$B:$AI,C$7,FALSE)</f>
        <v>104022</v>
      </c>
      <c r="D316" s="117">
        <f>VLOOKUP($A316,Data_Drop!$B:$AI,D$7,FALSE)</f>
        <v>9.893264739321006E-3</v>
      </c>
      <c r="E316" s="118"/>
      <c r="F316" s="116">
        <f>VLOOKUP($A316,Data_Drop!$B:$AI,F$7,FALSE)</f>
        <v>0</v>
      </c>
      <c r="G316" s="119">
        <f>VLOOKUP($A316,Data_Drop!$B:$AI,G$7,FALSE)</f>
        <v>0</v>
      </c>
      <c r="H316" s="120"/>
      <c r="I316" s="116">
        <f>VLOOKUP($A316,Data_Drop!$B:$AI,I$7,FALSE)</f>
        <v>106184</v>
      </c>
      <c r="J316" s="117">
        <f>VLOOKUP($A316,Data_Drop!$B:$AI,J$7,FALSE)</f>
        <v>9.9999547956537531E-3</v>
      </c>
      <c r="K316" s="118"/>
      <c r="L316" s="116">
        <f>VLOOKUP($A316,Data_Drop!$B:$AI,L$7,FALSE)</f>
        <v>300081</v>
      </c>
      <c r="M316" s="119">
        <f>VLOOKUP($A316,Data_Drop!$B:$AI,M$7,FALSE)</f>
        <v>0.40004913677001563</v>
      </c>
    </row>
    <row r="317" spans="1:13" s="108" customFormat="1" ht="17" customHeight="1" x14ac:dyDescent="0.2">
      <c r="A317" s="108">
        <f>Data_Drop!B322</f>
        <v>6957</v>
      </c>
      <c r="B317" s="115" t="str">
        <f>VLOOKUP($A317,Data_Drop!$B:$AI,B$7,FALSE)</f>
        <v>West Des Moines</v>
      </c>
      <c r="C317" s="116">
        <f>VLOOKUP($A317,Data_Drop!$B:$AI,C$7,FALSE)</f>
        <v>689361</v>
      </c>
      <c r="D317" s="117">
        <f>VLOOKUP($A317,Data_Drop!$B:$AI,D$7,FALSE)</f>
        <v>1.0225673383631046E-2</v>
      </c>
      <c r="E317" s="118"/>
      <c r="F317" s="116">
        <f>VLOOKUP($A317,Data_Drop!$B:$AI,F$7,FALSE)</f>
        <v>0</v>
      </c>
      <c r="G317" s="119">
        <f>VLOOKUP($A317,Data_Drop!$B:$AI,G$7,FALSE)</f>
        <v>0</v>
      </c>
      <c r="H317" s="120"/>
      <c r="I317" s="116">
        <f>VLOOKUP($A317,Data_Drop!$B:$AI,I$7,FALSE)</f>
        <v>681041</v>
      </c>
      <c r="J317" s="117">
        <f>VLOOKUP($A317,Data_Drop!$B:$AI,J$7,FALSE)</f>
        <v>1.0000001468340595E-2</v>
      </c>
      <c r="K317" s="118"/>
      <c r="L317" s="116">
        <f>VLOOKUP($A317,Data_Drop!$B:$AI,L$7,FALSE)</f>
        <v>1569020</v>
      </c>
      <c r="M317" s="119">
        <f>VLOOKUP($A317,Data_Drop!$B:$AI,M$7,FALSE)</f>
        <v>0.25913654297393723</v>
      </c>
    </row>
    <row r="318" spans="1:13" s="108" customFormat="1" ht="17" customHeight="1" x14ac:dyDescent="0.2">
      <c r="A318" s="108">
        <f>Data_Drop!B323</f>
        <v>6961</v>
      </c>
      <c r="B318" s="115" t="str">
        <f>VLOOKUP($A318,Data_Drop!$B:$AI,B$7,FALSE)</f>
        <v>Western Dubuque Co</v>
      </c>
      <c r="C318" s="116">
        <f>VLOOKUP($A318,Data_Drop!$B:$AI,C$7,FALSE)</f>
        <v>459968</v>
      </c>
      <c r="D318" s="117">
        <f>VLOOKUP($A318,Data_Drop!$B:$AI,D$7,FALSE)</f>
        <v>1.8379321728674687E-2</v>
      </c>
      <c r="E318" s="118"/>
      <c r="F318" s="116">
        <f>VLOOKUP($A318,Data_Drop!$B:$AI,F$7,FALSE)</f>
        <v>0</v>
      </c>
      <c r="G318" s="119">
        <f>VLOOKUP($A318,Data_Drop!$B:$AI,G$7,FALSE)</f>
        <v>0</v>
      </c>
      <c r="H318" s="120"/>
      <c r="I318" s="116">
        <f>VLOOKUP($A318,Data_Drop!$B:$AI,I$7,FALSE)</f>
        <v>254864</v>
      </c>
      <c r="J318" s="117">
        <f>VLOOKUP($A318,Data_Drop!$B:$AI,J$7,FALSE)</f>
        <v>1.0000018048874312E-2</v>
      </c>
      <c r="K318" s="118"/>
      <c r="L318" s="116">
        <f>VLOOKUP($A318,Data_Drop!$B:$AI,L$7,FALSE)</f>
        <v>231843</v>
      </c>
      <c r="M318" s="119">
        <f>VLOOKUP($A318,Data_Drop!$B:$AI,M$7,FALSE)</f>
        <v>0.12694158839832628</v>
      </c>
    </row>
    <row r="319" spans="1:13" s="108" customFormat="1" ht="17" customHeight="1" x14ac:dyDescent="0.2">
      <c r="A319" s="108">
        <f>Data_Drop!B324</f>
        <v>6969</v>
      </c>
      <c r="B319" s="115" t="str">
        <f>VLOOKUP($A319,Data_Drop!$B:$AI,B$7,FALSE)</f>
        <v>West Harrison</v>
      </c>
      <c r="C319" s="116">
        <f>VLOOKUP($A319,Data_Drop!$B:$AI,C$7,FALSE)</f>
        <v>23706</v>
      </c>
      <c r="D319" s="117">
        <f>VLOOKUP($A319,Data_Drop!$B:$AI,D$7,FALSE)</f>
        <v>8.4781283886048459E-3</v>
      </c>
      <c r="E319" s="118"/>
      <c r="F319" s="116">
        <f>VLOOKUP($A319,Data_Drop!$B:$AI,F$7,FALSE)</f>
        <v>99500</v>
      </c>
      <c r="G319" s="119">
        <f>VLOOKUP($A319,Data_Drop!$B:$AI,G$7,FALSE)</f>
        <v>0.32863686047704582</v>
      </c>
      <c r="H319" s="120"/>
      <c r="I319" s="116">
        <f>VLOOKUP($A319,Data_Drop!$B:$AI,I$7,FALSE)</f>
        <v>19512</v>
      </c>
      <c r="J319" s="117">
        <f>VLOOKUP($A319,Data_Drop!$B:$AI,J$7,FALSE)</f>
        <v>6.9195366265202094E-3</v>
      </c>
      <c r="K319" s="118"/>
      <c r="L319" s="116">
        <f>VLOOKUP($A319,Data_Drop!$B:$AI,L$7,FALSE)</f>
        <v>0</v>
      </c>
      <c r="M319" s="119">
        <f>VLOOKUP($A319,Data_Drop!$B:$AI,M$7,FALSE)</f>
        <v>0</v>
      </c>
    </row>
    <row r="320" spans="1:13" s="108" customFormat="1" ht="17" customHeight="1" x14ac:dyDescent="0.2">
      <c r="A320" s="108">
        <f>Data_Drop!B325</f>
        <v>6975</v>
      </c>
      <c r="B320" s="115" t="str">
        <f>VLOOKUP($A320,Data_Drop!$B:$AI,B$7,FALSE)</f>
        <v>West Liberty</v>
      </c>
      <c r="C320" s="116">
        <f>VLOOKUP($A320,Data_Drop!$B:$AI,C$7,FALSE)</f>
        <v>97856</v>
      </c>
      <c r="D320" s="117">
        <f>VLOOKUP($A320,Data_Drop!$B:$AI,D$7,FALSE)</f>
        <v>9.9999693428016387E-3</v>
      </c>
      <c r="E320" s="118"/>
      <c r="F320" s="116">
        <f>VLOOKUP($A320,Data_Drop!$B:$AI,F$7,FALSE)</f>
        <v>9519</v>
      </c>
      <c r="G320" s="119">
        <f>VLOOKUP($A320,Data_Drop!$B:$AI,G$7,FALSE)</f>
        <v>2.6482793709664616E-2</v>
      </c>
      <c r="H320" s="120"/>
      <c r="I320" s="116">
        <f>VLOOKUP($A320,Data_Drop!$B:$AI,I$7,FALSE)</f>
        <v>196405</v>
      </c>
      <c r="J320" s="117">
        <f>VLOOKUP($A320,Data_Drop!$B:$AI,J$7,FALSE)</f>
        <v>1.9872037052513659E-2</v>
      </c>
      <c r="K320" s="118"/>
      <c r="L320" s="116">
        <f>VLOOKUP($A320,Data_Drop!$B:$AI,L$7,FALSE)</f>
        <v>0</v>
      </c>
      <c r="M320" s="119">
        <f>VLOOKUP($A320,Data_Drop!$B:$AI,M$7,FALSE)</f>
        <v>0</v>
      </c>
    </row>
    <row r="321" spans="1:13" s="108" customFormat="1" ht="17" customHeight="1" x14ac:dyDescent="0.2">
      <c r="A321" s="108">
        <f>Data_Drop!B326</f>
        <v>6983</v>
      </c>
      <c r="B321" s="115" t="str">
        <f>VLOOKUP($A321,Data_Drop!$B:$AI,B$7,FALSE)</f>
        <v>West Lyon</v>
      </c>
      <c r="C321" s="116">
        <f>VLOOKUP($A321,Data_Drop!$B:$AI,C$7,FALSE)</f>
        <v>137044</v>
      </c>
      <c r="D321" s="117">
        <f>VLOOKUP($A321,Data_Drop!$B:$AI,D$7,FALSE)</f>
        <v>1.8442730224941181E-2</v>
      </c>
      <c r="E321" s="118"/>
      <c r="F321" s="116">
        <f>VLOOKUP($A321,Data_Drop!$B:$AI,F$7,FALSE)</f>
        <v>0</v>
      </c>
      <c r="G321" s="119">
        <f>VLOOKUP($A321,Data_Drop!$B:$AI,G$7,FALSE)</f>
        <v>0</v>
      </c>
      <c r="H321" s="120"/>
      <c r="I321" s="116">
        <f>VLOOKUP($A321,Data_Drop!$B:$AI,I$7,FALSE)</f>
        <v>75678</v>
      </c>
      <c r="J321" s="117">
        <f>VLOOKUP($A321,Data_Drop!$B:$AI,J$7,FALSE)</f>
        <v>9.9999590371402328E-3</v>
      </c>
      <c r="K321" s="118"/>
      <c r="L321" s="116">
        <f>VLOOKUP($A321,Data_Drop!$B:$AI,L$7,FALSE)</f>
        <v>178311</v>
      </c>
      <c r="M321" s="119">
        <f>VLOOKUP($A321,Data_Drop!$B:$AI,M$7,FALSE)</f>
        <v>0.291998001520618</v>
      </c>
    </row>
    <row r="322" spans="1:13" s="108" customFormat="1" ht="17" customHeight="1" x14ac:dyDescent="0.2">
      <c r="A322" s="108">
        <f>Data_Drop!B327</f>
        <v>6985</v>
      </c>
      <c r="B322" s="115" t="str">
        <f>VLOOKUP($A322,Data_Drop!$B:$AI,B$7,FALSE)</f>
        <v>West Marshall</v>
      </c>
      <c r="C322" s="116">
        <f>VLOOKUP($A322,Data_Drop!$B:$AI,C$7,FALSE)</f>
        <v>-78252</v>
      </c>
      <c r="D322" s="117">
        <f>VLOOKUP($A322,Data_Drop!$B:$AI,D$7,FALSE)</f>
        <v>-1.2898993162472059E-2</v>
      </c>
      <c r="E322" s="118"/>
      <c r="F322" s="116">
        <f>VLOOKUP($A322,Data_Drop!$B:$AI,F$7,FALSE)</f>
        <v>161022</v>
      </c>
      <c r="G322" s="119">
        <f>VLOOKUP($A322,Data_Drop!$B:$AI,G$7,FALSE)</f>
        <v>0.42861378024633279</v>
      </c>
      <c r="H322" s="120"/>
      <c r="I322" s="116">
        <f>VLOOKUP($A322,Data_Drop!$B:$AI,I$7,FALSE)</f>
        <v>-102750</v>
      </c>
      <c r="J322" s="117">
        <f>VLOOKUP($A322,Data_Drop!$B:$AI,J$7,FALSE)</f>
        <v>-1.7158550686108238E-2</v>
      </c>
      <c r="K322" s="118"/>
      <c r="L322" s="116">
        <f>VLOOKUP($A322,Data_Drop!$B:$AI,L$7,FALSE)</f>
        <v>125697</v>
      </c>
      <c r="M322" s="119">
        <f>VLOOKUP($A322,Data_Drop!$B:$AI,M$7,FALSE)</f>
        <v>0.31955899582343711</v>
      </c>
    </row>
    <row r="323" spans="1:13" s="108" customFormat="1" ht="17" customHeight="1" x14ac:dyDescent="0.2">
      <c r="A323" s="108">
        <f>Data_Drop!B328</f>
        <v>6987</v>
      </c>
      <c r="B323" s="115" t="str">
        <f>VLOOKUP($A323,Data_Drop!$B:$AI,B$7,FALSE)</f>
        <v>West Monona</v>
      </c>
      <c r="C323" s="116">
        <f>VLOOKUP($A323,Data_Drop!$B:$AI,C$7,FALSE)</f>
        <v>-65704</v>
      </c>
      <c r="D323" s="117">
        <f>VLOOKUP($A323,Data_Drop!$B:$AI,D$7,FALSE)</f>
        <v>-1.4158239399744435E-2</v>
      </c>
      <c r="E323" s="118"/>
      <c r="F323" s="116">
        <f>VLOOKUP($A323,Data_Drop!$B:$AI,F$7,FALSE)</f>
        <v>6649</v>
      </c>
      <c r="G323" s="119">
        <f>VLOOKUP($A323,Data_Drop!$B:$AI,G$7,FALSE)</f>
        <v>1.765019664320602E-2</v>
      </c>
      <c r="H323" s="120"/>
      <c r="I323" s="116">
        <f>VLOOKUP($A323,Data_Drop!$B:$AI,I$7,FALSE)</f>
        <v>39034</v>
      </c>
      <c r="J323" s="117">
        <f>VLOOKUP($A323,Data_Drop!$B:$AI,J$7,FALSE)</f>
        <v>8.5320479669227407E-3</v>
      </c>
      <c r="K323" s="118"/>
      <c r="L323" s="116">
        <f>VLOOKUP($A323,Data_Drop!$B:$AI,L$7,FALSE)</f>
        <v>622</v>
      </c>
      <c r="M323" s="119">
        <f>VLOOKUP($A323,Data_Drop!$B:$AI,M$7,FALSE)</f>
        <v>1.6037916108987027E-3</v>
      </c>
    </row>
    <row r="324" spans="1:13" s="108" customFormat="1" ht="17" customHeight="1" x14ac:dyDescent="0.2">
      <c r="A324" s="108">
        <f>Data_Drop!B329</f>
        <v>6990</v>
      </c>
      <c r="B324" s="115" t="str">
        <f>VLOOKUP($A324,Data_Drop!$B:$AI,B$7,FALSE)</f>
        <v>West Sioux</v>
      </c>
      <c r="C324" s="116">
        <f>VLOOKUP($A324,Data_Drop!$B:$AI,C$7,FALSE)</f>
        <v>-145399</v>
      </c>
      <c r="D324" s="117">
        <f>VLOOKUP($A324,Data_Drop!$B:$AI,D$7,FALSE)</f>
        <v>-2.3714239813938165E-2</v>
      </c>
      <c r="E324" s="118"/>
      <c r="F324" s="116">
        <f>VLOOKUP($A324,Data_Drop!$B:$AI,F$7,FALSE)</f>
        <v>129893</v>
      </c>
      <c r="G324" s="119">
        <f>VLOOKUP($A324,Data_Drop!$B:$AI,G$7,FALSE)</f>
        <v>0.48124304359777509</v>
      </c>
      <c r="H324" s="120"/>
      <c r="I324" s="116">
        <f>VLOOKUP($A324,Data_Drop!$B:$AI,I$7,FALSE)</f>
        <v>-71333</v>
      </c>
      <c r="J324" s="117">
        <f>VLOOKUP($A324,Data_Drop!$B:$AI,J$7,FALSE)</f>
        <v>-1.1916845865681595E-2</v>
      </c>
      <c r="K324" s="118"/>
      <c r="L324" s="116">
        <f>VLOOKUP($A324,Data_Drop!$B:$AI,L$7,FALSE)</f>
        <v>92817</v>
      </c>
      <c r="M324" s="119">
        <f>VLOOKUP($A324,Data_Drop!$B:$AI,M$7,FALSE)</f>
        <v>0.32416277856085307</v>
      </c>
    </row>
    <row r="325" spans="1:13" s="108" customFormat="1" ht="17" customHeight="1" x14ac:dyDescent="0.2">
      <c r="A325" s="108">
        <f>Data_Drop!B330</f>
        <v>6992</v>
      </c>
      <c r="B325" s="115" t="str">
        <f>VLOOKUP($A325,Data_Drop!$B:$AI,B$7,FALSE)</f>
        <v>Westwood</v>
      </c>
      <c r="C325" s="116">
        <f>VLOOKUP($A325,Data_Drop!$B:$AI,C$7,FALSE)</f>
        <v>41705</v>
      </c>
      <c r="D325" s="117">
        <f>VLOOKUP($A325,Data_Drop!$B:$AI,D$7,FALSE)</f>
        <v>1.0000059945210077E-2</v>
      </c>
      <c r="E325" s="118"/>
      <c r="F325" s="116">
        <f>VLOOKUP($A325,Data_Drop!$B:$AI,F$7,FALSE)</f>
        <v>226967</v>
      </c>
      <c r="G325" s="119">
        <f>VLOOKUP($A325,Data_Drop!$B:$AI,G$7,FALSE)</f>
        <v>0.50841157198381937</v>
      </c>
      <c r="H325" s="120"/>
      <c r="I325" s="116">
        <f>VLOOKUP($A325,Data_Drop!$B:$AI,I$7,FALSE)</f>
        <v>-187115</v>
      </c>
      <c r="J325" s="117">
        <f>VLOOKUP($A325,Data_Drop!$B:$AI,J$7,FALSE)</f>
        <v>-4.4422365615904354E-2</v>
      </c>
      <c r="K325" s="118"/>
      <c r="L325" s="116">
        <f>VLOOKUP($A325,Data_Drop!$B:$AI,L$7,FALSE)</f>
        <v>36619</v>
      </c>
      <c r="M325" s="119">
        <f>VLOOKUP($A325,Data_Drop!$B:$AI,M$7,FALSE)</f>
        <v>8.1776913740570667E-2</v>
      </c>
    </row>
    <row r="326" spans="1:13" s="108" customFormat="1" ht="17" customHeight="1" x14ac:dyDescent="0.2">
      <c r="A326" s="108">
        <f>Data_Drop!B331</f>
        <v>7002</v>
      </c>
      <c r="B326" s="115" t="str">
        <f>VLOOKUP($A326,Data_Drop!$B:$AI,B$7,FALSE)</f>
        <v>Whiting</v>
      </c>
      <c r="C326" s="116">
        <f>VLOOKUP($A326,Data_Drop!$B:$AI,C$7,FALSE)</f>
        <v>15081</v>
      </c>
      <c r="D326" s="117">
        <f>VLOOKUP($A326,Data_Drop!$B:$AI,D$7,FALSE)</f>
        <v>1.0000198929757903E-2</v>
      </c>
      <c r="E326" s="118"/>
      <c r="F326" s="116">
        <f>VLOOKUP($A326,Data_Drop!$B:$AI,F$7,FALSE)</f>
        <v>151611</v>
      </c>
      <c r="G326" s="119">
        <f>VLOOKUP($A326,Data_Drop!$B:$AI,G$7,FALSE)</f>
        <v>0.95087051116237542</v>
      </c>
      <c r="H326" s="120"/>
      <c r="I326" s="116">
        <f>VLOOKUP($A326,Data_Drop!$B:$AI,I$7,FALSE)</f>
        <v>-137896</v>
      </c>
      <c r="J326" s="117">
        <f>VLOOKUP($A326,Data_Drop!$B:$AI,J$7,FALSE)</f>
        <v>-9.0533374563651278E-2</v>
      </c>
      <c r="K326" s="118"/>
      <c r="L326" s="116">
        <f>VLOOKUP($A326,Data_Drop!$B:$AI,L$7,FALSE)</f>
        <v>102760</v>
      </c>
      <c r="M326" s="119">
        <f>VLOOKUP($A326,Data_Drop!$B:$AI,M$7,FALSE)</f>
        <v>0.60532078977021064</v>
      </c>
    </row>
    <row r="327" spans="1:13" s="108" customFormat="1" ht="17" customHeight="1" x14ac:dyDescent="0.2">
      <c r="A327" s="108">
        <f>Data_Drop!B332</f>
        <v>7029</v>
      </c>
      <c r="B327" s="115" t="str">
        <f>VLOOKUP($A327,Data_Drop!$B:$AI,B$7,FALSE)</f>
        <v>Williamsburg</v>
      </c>
      <c r="C327" s="116">
        <f>VLOOKUP($A327,Data_Drop!$B:$AI,C$7,FALSE)</f>
        <v>90077</v>
      </c>
      <c r="D327" s="117">
        <f>VLOOKUP($A327,Data_Drop!$B:$AI,D$7,FALSE)</f>
        <v>9.9999711358893465E-3</v>
      </c>
      <c r="E327" s="118"/>
      <c r="F327" s="116">
        <f>VLOOKUP($A327,Data_Drop!$B:$AI,F$7,FALSE)</f>
        <v>275057</v>
      </c>
      <c r="G327" s="119">
        <f>VLOOKUP($A327,Data_Drop!$B:$AI,G$7,FALSE)</f>
        <v>0.56671763898200134</v>
      </c>
      <c r="H327" s="120"/>
      <c r="I327" s="116">
        <f>VLOOKUP($A327,Data_Drop!$B:$AI,I$7,FALSE)</f>
        <v>-120337</v>
      </c>
      <c r="J327" s="117">
        <f>VLOOKUP($A327,Data_Drop!$B:$AI,J$7,FALSE)</f>
        <v>-1.3227039539106309E-2</v>
      </c>
      <c r="K327" s="118"/>
      <c r="L327" s="116">
        <f>VLOOKUP($A327,Data_Drop!$B:$AI,L$7,FALSE)</f>
        <v>0</v>
      </c>
      <c r="M327" s="119">
        <f>VLOOKUP($A327,Data_Drop!$B:$AI,M$7,FALSE)</f>
        <v>0</v>
      </c>
    </row>
    <row r="328" spans="1:13" s="108" customFormat="1" ht="17" customHeight="1" x14ac:dyDescent="0.2">
      <c r="A328" s="108">
        <f>Data_Drop!B333</f>
        <v>7038</v>
      </c>
      <c r="B328" s="115" t="str">
        <f>VLOOKUP($A328,Data_Drop!$B:$AI,B$7,FALSE)</f>
        <v>Wilton</v>
      </c>
      <c r="C328" s="116">
        <f>VLOOKUP($A328,Data_Drop!$B:$AI,C$7,FALSE)</f>
        <v>66638</v>
      </c>
      <c r="D328" s="117">
        <f>VLOOKUP($A328,Data_Drop!$B:$AI,D$7,FALSE)</f>
        <v>9.9999414751766966E-3</v>
      </c>
      <c r="E328" s="118"/>
      <c r="F328" s="116">
        <f>VLOOKUP($A328,Data_Drop!$B:$AI,F$7,FALSE)</f>
        <v>217062</v>
      </c>
      <c r="G328" s="119">
        <f>VLOOKUP($A328,Data_Drop!$B:$AI,G$7,FALSE)</f>
        <v>0.69270503652779092</v>
      </c>
      <c r="H328" s="120"/>
      <c r="I328" s="116">
        <f>VLOOKUP($A328,Data_Drop!$B:$AI,I$7,FALSE)</f>
        <v>-151928</v>
      </c>
      <c r="J328" s="117">
        <f>VLOOKUP($A328,Data_Drop!$B:$AI,J$7,FALSE)</f>
        <v>-2.2573140061246773E-2</v>
      </c>
      <c r="K328" s="118"/>
      <c r="L328" s="116">
        <f>VLOOKUP($A328,Data_Drop!$B:$AI,L$7,FALSE)</f>
        <v>270367</v>
      </c>
      <c r="M328" s="119">
        <f>VLOOKUP($A328,Data_Drop!$B:$AI,M$7,FALSE)</f>
        <v>0.86445532531347646</v>
      </c>
    </row>
    <row r="329" spans="1:13" s="108" customFormat="1" ht="17" customHeight="1" x14ac:dyDescent="0.2">
      <c r="A329" s="108">
        <f>Data_Drop!B334</f>
        <v>7047</v>
      </c>
      <c r="B329" s="115" t="str">
        <f>VLOOKUP($A329,Data_Drop!$B:$AI,B$7,FALSE)</f>
        <v>Winfield-Mt Union</v>
      </c>
      <c r="C329" s="116">
        <f>VLOOKUP($A329,Data_Drop!$B:$AI,C$7,FALSE)</f>
        <v>24777</v>
      </c>
      <c r="D329" s="117">
        <f>VLOOKUP($A329,Data_Drop!$B:$AI,D$7,FALSE)</f>
        <v>9.9999515682210032E-3</v>
      </c>
      <c r="E329" s="118"/>
      <c r="F329" s="116">
        <f>VLOOKUP($A329,Data_Drop!$B:$AI,F$7,FALSE)</f>
        <v>85320</v>
      </c>
      <c r="G329" s="119">
        <f>VLOOKUP($A329,Data_Drop!$B:$AI,G$7,FALSE)</f>
        <v>0.62849258771001904</v>
      </c>
      <c r="H329" s="120"/>
      <c r="I329" s="116">
        <f>VLOOKUP($A329,Data_Drop!$B:$AI,I$7,FALSE)</f>
        <v>-15719</v>
      </c>
      <c r="J329" s="117">
        <f>VLOOKUP($A329,Data_Drop!$B:$AI,J$7,FALSE)</f>
        <v>-6.2813462916320511E-3</v>
      </c>
      <c r="K329" s="118"/>
      <c r="L329" s="116">
        <f>VLOOKUP($A329,Data_Drop!$B:$AI,L$7,FALSE)</f>
        <v>0</v>
      </c>
      <c r="M329" s="119">
        <f>VLOOKUP($A329,Data_Drop!$B:$AI,M$7,FALSE)</f>
        <v>0</v>
      </c>
    </row>
    <row r="330" spans="1:13" s="108" customFormat="1" ht="17" customHeight="1" x14ac:dyDescent="0.2">
      <c r="A330" s="108">
        <f>Data_Drop!B335</f>
        <v>7056</v>
      </c>
      <c r="B330" s="115" t="str">
        <f>VLOOKUP($A330,Data_Drop!$B:$AI,B$7,FALSE)</f>
        <v>Winterset</v>
      </c>
      <c r="C330" s="116">
        <f>VLOOKUP($A330,Data_Drop!$B:$AI,C$7,FALSE)</f>
        <v>130522</v>
      </c>
      <c r="D330" s="117">
        <f>VLOOKUP($A330,Data_Drop!$B:$AI,D$7,FALSE)</f>
        <v>9.9999977015374341E-3</v>
      </c>
      <c r="E330" s="118"/>
      <c r="F330" s="116">
        <f>VLOOKUP($A330,Data_Drop!$B:$AI,F$7,FALSE)</f>
        <v>36075</v>
      </c>
      <c r="G330" s="119">
        <f>VLOOKUP($A330,Data_Drop!$B:$AI,G$7,FALSE)</f>
        <v>5.0152436296917603E-2</v>
      </c>
      <c r="H330" s="120"/>
      <c r="I330" s="116">
        <f>VLOOKUP($A330,Data_Drop!$B:$AI,I$7,FALSE)</f>
        <v>103404</v>
      </c>
      <c r="J330" s="117">
        <f>VLOOKUP($A330,Data_Drop!$B:$AI,J$7,FALSE)</f>
        <v>7.8439017729642398E-3</v>
      </c>
      <c r="K330" s="118"/>
      <c r="L330" s="116">
        <f>VLOOKUP($A330,Data_Drop!$B:$AI,L$7,FALSE)</f>
        <v>0</v>
      </c>
      <c r="M330" s="119">
        <f>VLOOKUP($A330,Data_Drop!$B:$AI,M$7,FALSE)</f>
        <v>0</v>
      </c>
    </row>
    <row r="331" spans="1:13" s="108" customFormat="1" ht="17" customHeight="1" x14ac:dyDescent="0.2">
      <c r="A331" s="108">
        <f>Data_Drop!B336</f>
        <v>7092</v>
      </c>
      <c r="B331" s="115" t="str">
        <f>VLOOKUP($A331,Data_Drop!$B:$AI,B$7,FALSE)</f>
        <v>Woodbine</v>
      </c>
      <c r="C331" s="116">
        <f>VLOOKUP($A331,Data_Drop!$B:$AI,C$7,FALSE)</f>
        <v>126068</v>
      </c>
      <c r="D331" s="117">
        <f>VLOOKUP($A331,Data_Drop!$B:$AI,D$7,FALSE)</f>
        <v>3.1772914943411709E-2</v>
      </c>
      <c r="E331" s="118"/>
      <c r="F331" s="116">
        <f>VLOOKUP($A331,Data_Drop!$B:$AI,F$7,FALSE)</f>
        <v>0</v>
      </c>
      <c r="G331" s="119">
        <f>VLOOKUP($A331,Data_Drop!$B:$AI,G$7,FALSE)</f>
        <v>0</v>
      </c>
      <c r="H331" s="120"/>
      <c r="I331" s="116">
        <f>VLOOKUP($A331,Data_Drop!$B:$AI,I$7,FALSE)</f>
        <v>244960</v>
      </c>
      <c r="J331" s="117">
        <f>VLOOKUP($A331,Data_Drop!$B:$AI,J$7,FALSE)</f>
        <v>5.9836095606824874E-2</v>
      </c>
      <c r="K331" s="118"/>
      <c r="L331" s="116">
        <f>VLOOKUP($A331,Data_Drop!$B:$AI,L$7,FALSE)</f>
        <v>0</v>
      </c>
      <c r="M331" s="119">
        <f>VLOOKUP($A331,Data_Drop!$B:$AI,M$7,FALSE)</f>
        <v>0</v>
      </c>
    </row>
    <row r="332" spans="1:13" s="108" customFormat="1" ht="17" customHeight="1" x14ac:dyDescent="0.2">
      <c r="A332" s="108">
        <f>Data_Drop!B337</f>
        <v>7098</v>
      </c>
      <c r="B332" s="115" t="str">
        <f>VLOOKUP($A332,Data_Drop!$B:$AI,B$7,FALSE)</f>
        <v>Woodbury Central</v>
      </c>
      <c r="C332" s="116">
        <f>VLOOKUP($A332,Data_Drop!$B:$AI,C$7,FALSE)</f>
        <v>136010</v>
      </c>
      <c r="D332" s="117">
        <f>VLOOKUP($A332,Data_Drop!$B:$AI,D$7,FALSE)</f>
        <v>3.4130497899748535E-2</v>
      </c>
      <c r="E332" s="118"/>
      <c r="F332" s="116">
        <f>VLOOKUP($A332,Data_Drop!$B:$AI,F$7,FALSE)</f>
        <v>0</v>
      </c>
      <c r="G332" s="119">
        <f>VLOOKUP($A332,Data_Drop!$B:$AI,G$7,FALSE)</f>
        <v>0</v>
      </c>
      <c r="H332" s="120"/>
      <c r="I332" s="116">
        <f>VLOOKUP($A332,Data_Drop!$B:$AI,I$7,FALSE)</f>
        <v>96396</v>
      </c>
      <c r="J332" s="117">
        <f>VLOOKUP($A332,Data_Drop!$B:$AI,J$7,FALSE)</f>
        <v>2.3391358766748627E-2</v>
      </c>
      <c r="K332" s="118"/>
      <c r="L332" s="116">
        <f>VLOOKUP($A332,Data_Drop!$B:$AI,L$7,FALSE)</f>
        <v>0</v>
      </c>
      <c r="M332" s="119">
        <f>VLOOKUP($A332,Data_Drop!$B:$AI,M$7,FALSE)</f>
        <v>0</v>
      </c>
    </row>
    <row r="333" spans="1:13" s="108" customFormat="1" ht="17" customHeight="1" thickBot="1" x14ac:dyDescent="0.25">
      <c r="A333" s="108">
        <f>Data_Drop!B338</f>
        <v>7110</v>
      </c>
      <c r="B333" s="121" t="str">
        <f>VLOOKUP($A333,Data_Drop!$B:$AI,B$7,FALSE)</f>
        <v>Woodward-Granger</v>
      </c>
      <c r="C333" s="122">
        <f>VLOOKUP($A333,Data_Drop!$B:$AI,C$7,FALSE)</f>
        <v>392852</v>
      </c>
      <c r="D333" s="123">
        <f>VLOOKUP($A333,Data_Drop!$B:$AI,D$7,FALSE)</f>
        <v>4.6203727705065416E-2</v>
      </c>
      <c r="E333" s="124"/>
      <c r="F333" s="122">
        <f>VLOOKUP($A333,Data_Drop!$B:$AI,F$7,FALSE)</f>
        <v>0</v>
      </c>
      <c r="G333" s="125">
        <f>VLOOKUP($A333,Data_Drop!$B:$AI,G$7,FALSE)</f>
        <v>0</v>
      </c>
      <c r="H333" s="126"/>
      <c r="I333" s="122">
        <f>VLOOKUP($A333,Data_Drop!$B:$AI,I$7,FALSE)</f>
        <v>241804</v>
      </c>
      <c r="J333" s="123">
        <f>VLOOKUP($A333,Data_Drop!$B:$AI,J$7,FALSE)</f>
        <v>2.7182867297640502E-2</v>
      </c>
      <c r="K333" s="124"/>
      <c r="L333" s="122">
        <f>VLOOKUP($A333,Data_Drop!$B:$AI,L$7,FALSE)</f>
        <v>0</v>
      </c>
      <c r="M333" s="125">
        <f>VLOOKUP($A333,Data_Drop!$B:$AI,M$7,FALSE)</f>
        <v>0</v>
      </c>
    </row>
    <row r="334" spans="1:13" ht="6.5" customHeight="1" thickTop="1" x14ac:dyDescent="0.15">
      <c r="B334" s="92"/>
      <c r="C334" s="100"/>
      <c r="D334" s="100"/>
      <c r="E334" s="101"/>
      <c r="F334" s="100"/>
      <c r="G334" s="102"/>
      <c r="H334" s="93"/>
      <c r="I334" s="100"/>
      <c r="J334" s="100"/>
      <c r="K334" s="101"/>
      <c r="L334" s="100"/>
      <c r="M334" s="102"/>
    </row>
    <row r="335" spans="1:13" ht="14" thickBot="1" x14ac:dyDescent="0.2">
      <c r="B335" s="127" t="s">
        <v>407</v>
      </c>
      <c r="C335" s="128">
        <f>SUM(C9:C333)</f>
        <v>62295245</v>
      </c>
      <c r="D335" s="128"/>
      <c r="E335" s="129"/>
      <c r="F335" s="128">
        <f>SUM(F9:F333)</f>
        <v>24313423</v>
      </c>
      <c r="G335" s="130">
        <f>Data_Drop!S9</f>
        <v>0.10957177341343217</v>
      </c>
      <c r="H335" s="131"/>
      <c r="I335" s="128">
        <f>SUM(I9:I333)</f>
        <v>34973876</v>
      </c>
      <c r="J335" s="128"/>
      <c r="K335" s="129"/>
      <c r="L335" s="128">
        <f>SUM(L9:L333)</f>
        <v>42220665</v>
      </c>
      <c r="M335" s="130">
        <f>Data_Drop!AD9</f>
        <v>0.18258257496623445</v>
      </c>
    </row>
    <row r="336" spans="1:13" ht="14" thickTop="1" x14ac:dyDescent="0.15">
      <c r="B336" s="92"/>
      <c r="C336" s="100"/>
      <c r="D336" s="100"/>
      <c r="E336" s="101"/>
      <c r="F336" s="100"/>
      <c r="G336" s="102"/>
      <c r="H336" s="93"/>
      <c r="I336" s="100"/>
      <c r="J336" s="100"/>
      <c r="K336" s="101"/>
      <c r="L336" s="100"/>
      <c r="M336" s="102"/>
    </row>
    <row r="337" spans="2:13" x14ac:dyDescent="0.15">
      <c r="B337" s="92" t="s">
        <v>423</v>
      </c>
      <c r="C337" s="93">
        <f>COUNTIF(C9:C333,"&gt;0")</f>
        <v>255</v>
      </c>
      <c r="D337" s="93"/>
      <c r="E337" s="93"/>
      <c r="F337" s="93"/>
      <c r="G337" s="93"/>
      <c r="H337" s="93"/>
      <c r="I337" s="93">
        <f>COUNTIF(I9:I333,"&gt;0")</f>
        <v>236</v>
      </c>
      <c r="J337" s="93"/>
      <c r="K337" s="93"/>
      <c r="L337" s="93"/>
      <c r="M337" s="93"/>
    </row>
    <row r="338" spans="2:13" ht="7.25" customHeight="1" x14ac:dyDescent="0.15">
      <c r="B338" s="92"/>
      <c r="C338" s="93"/>
      <c r="D338" s="93"/>
      <c r="E338" s="93"/>
      <c r="F338" s="93"/>
      <c r="G338" s="93"/>
      <c r="H338" s="93"/>
      <c r="I338" s="93"/>
      <c r="J338" s="93"/>
      <c r="K338" s="93"/>
      <c r="L338" s="93"/>
      <c r="M338" s="93"/>
    </row>
    <row r="339" spans="2:13" x14ac:dyDescent="0.15">
      <c r="B339" s="92" t="s">
        <v>408</v>
      </c>
      <c r="C339" s="93">
        <f>COUNTIF(C9:C333,"&lt;0")</f>
        <v>70</v>
      </c>
      <c r="D339" s="93"/>
      <c r="E339" s="93"/>
      <c r="F339" s="93"/>
      <c r="G339" s="93"/>
      <c r="H339" s="93"/>
      <c r="I339" s="93">
        <f>COUNTIF(I9:I333,"&lt;0")</f>
        <v>89</v>
      </c>
      <c r="J339" s="93"/>
      <c r="K339" s="93"/>
      <c r="L339" s="93"/>
      <c r="M339" s="93"/>
    </row>
    <row r="340" spans="2:13" x14ac:dyDescent="0.15">
      <c r="B340" s="92"/>
      <c r="C340" s="93"/>
      <c r="D340" s="93"/>
      <c r="E340" s="93"/>
      <c r="F340" s="93"/>
      <c r="G340" s="93"/>
      <c r="H340" s="93"/>
      <c r="I340" s="93"/>
      <c r="J340" s="93"/>
      <c r="K340" s="93"/>
      <c r="L340" s="93"/>
      <c r="M340" s="93"/>
    </row>
    <row r="341" spans="2:13" x14ac:dyDescent="0.15">
      <c r="B341" s="92"/>
      <c r="C341" s="93" t="s">
        <v>438</v>
      </c>
      <c r="D341" s="93"/>
      <c r="E341" s="93"/>
      <c r="F341" s="93">
        <f>COUNTIF(F9:F333,"&gt;0")</f>
        <v>157</v>
      </c>
      <c r="G341" s="93"/>
      <c r="H341" s="93"/>
      <c r="I341" s="93"/>
      <c r="J341" s="93"/>
      <c r="K341" s="93"/>
      <c r="L341" s="93">
        <f>COUNTIF(L9:L333,"&gt;0")</f>
        <v>199</v>
      </c>
      <c r="M341" s="93"/>
    </row>
    <row r="343" spans="2:13" x14ac:dyDescent="0.15">
      <c r="B343" s="103" t="s">
        <v>410</v>
      </c>
      <c r="C343" s="104"/>
      <c r="D343" s="104"/>
      <c r="E343" s="104"/>
      <c r="F343" s="104"/>
      <c r="G343" s="104"/>
    </row>
    <row r="344" spans="2:13" x14ac:dyDescent="0.15">
      <c r="B344" s="103" t="s">
        <v>430</v>
      </c>
      <c r="C344" s="104"/>
      <c r="D344" s="104"/>
      <c r="E344" s="104"/>
      <c r="F344" s="104"/>
      <c r="G344" s="104"/>
    </row>
    <row r="345" spans="2:13" ht="65.25" hidden="1" customHeight="1" x14ac:dyDescent="0.15">
      <c r="B345" s="152" t="s">
        <v>424</v>
      </c>
      <c r="C345" s="152"/>
      <c r="D345" s="152"/>
      <c r="E345" s="152"/>
      <c r="F345" s="152"/>
      <c r="G345" s="152"/>
    </row>
    <row r="346" spans="2:13" ht="14" x14ac:dyDescent="0.15">
      <c r="B346" s="152" t="s">
        <v>411</v>
      </c>
      <c r="C346" s="152"/>
      <c r="D346" s="152"/>
      <c r="E346" s="152"/>
      <c r="F346" s="152"/>
      <c r="G346" s="152"/>
      <c r="H346" s="153"/>
      <c r="I346" s="153"/>
      <c r="J346" s="153"/>
      <c r="K346" s="153"/>
      <c r="L346" s="153"/>
      <c r="M346" s="153"/>
    </row>
    <row r="347" spans="2:13" x14ac:dyDescent="0.15">
      <c r="B347" s="103" t="str">
        <f>Driver_SummaryTable!C31</f>
        <v>Note:  Assuming districts have cost increases of at least 3.0%, this comparison shows how many districts would be able to cover these cost increases at the specific supplemental state aid (SSA) rate.</v>
      </c>
    </row>
  </sheetData>
  <mergeCells count="5">
    <mergeCell ref="C6:G6"/>
    <mergeCell ref="I6:M6"/>
    <mergeCell ref="B2:M2"/>
    <mergeCell ref="B345:G345"/>
    <mergeCell ref="B346:M346"/>
  </mergeCells>
  <hyperlinks>
    <hyperlink ref="B4" location="Driver_SummaryTable!A1" display="Return to Drive Tab" xr:uid="{00000000-0004-0000-0200-000000000000}"/>
  </hyperlinks>
  <pageMargins left="0.17" right="0.22" top="0.49" bottom="0.55000000000000004" header="0.3" footer="0.17"/>
  <pageSetup scale="93" fitToHeight="0" orientation="landscape" r:id="rId1"/>
  <headerFooter>
    <oddFooter>&amp;LIASB:  &amp;F  &amp;A&amp;R&amp;P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T342"/>
  <sheetViews>
    <sheetView zoomScale="85" zoomScaleNormal="85" workbookViewId="0">
      <pane xSplit="4" ySplit="13" topLeftCell="E304" activePane="bottomRight" state="frozen"/>
      <selection activeCell="AJ1" sqref="AJ1:AJ1048576"/>
      <selection pane="topRight" activeCell="AJ1" sqref="AJ1:AJ1048576"/>
      <selection pane="bottomLeft" activeCell="AJ1" sqref="AJ1:AJ1048576"/>
      <selection pane="bottomRight" activeCell="AJ1" sqref="AJ1:AJ1048576"/>
    </sheetView>
  </sheetViews>
  <sheetFormatPr baseColWidth="10" defaultColWidth="8.83203125" defaultRowHeight="13.75" customHeight="1" x14ac:dyDescent="0.2"/>
  <cols>
    <col min="1" max="2" width="9.5" bestFit="1" customWidth="1"/>
    <col min="3" max="3" width="11.83203125" bestFit="1" customWidth="1"/>
    <col min="4" max="4" width="9" bestFit="1" customWidth="1"/>
    <col min="5" max="5" width="11" bestFit="1" customWidth="1"/>
    <col min="6" max="7" width="9.5" bestFit="1" customWidth="1"/>
    <col min="8" max="8" width="11.1640625" bestFit="1" customWidth="1"/>
    <col min="9" max="9" width="10" bestFit="1" customWidth="1"/>
    <col min="10" max="10" width="9.5" bestFit="1" customWidth="1"/>
    <col min="11" max="11" width="11.1640625" bestFit="1" customWidth="1"/>
    <col min="12" max="18" width="10" customWidth="1"/>
    <col min="19" max="19" width="15.83203125" bestFit="1" customWidth="1"/>
    <col min="20" max="20" width="12.5" bestFit="1" customWidth="1"/>
    <col min="21" max="21" width="16.5" bestFit="1" customWidth="1"/>
    <col min="22" max="22" width="13.5" customWidth="1"/>
    <col min="23" max="24" width="11" bestFit="1" customWidth="1"/>
    <col min="26" max="26" width="9" bestFit="1" customWidth="1"/>
    <col min="27" max="27" width="11" bestFit="1" customWidth="1"/>
    <col min="28" max="28" width="15.5" bestFit="1" customWidth="1"/>
    <col min="29" max="29" width="21.5" bestFit="1" customWidth="1"/>
    <col min="30" max="30" width="15.83203125" bestFit="1" customWidth="1"/>
  </cols>
  <sheetData>
    <row r="1" spans="1:46" ht="13.75" customHeight="1" x14ac:dyDescent="0.2">
      <c r="B1" s="40">
        <v>1</v>
      </c>
      <c r="C1" s="40">
        <v>2</v>
      </c>
      <c r="D1" s="40">
        <v>3</v>
      </c>
      <c r="E1" s="40">
        <v>4</v>
      </c>
      <c r="F1" s="40">
        <v>5</v>
      </c>
      <c r="G1" s="40">
        <v>6</v>
      </c>
      <c r="H1" s="40">
        <v>7</v>
      </c>
      <c r="I1" s="40">
        <v>8</v>
      </c>
      <c r="J1" s="40">
        <v>9</v>
      </c>
      <c r="K1" s="40">
        <v>10</v>
      </c>
      <c r="L1" s="40">
        <v>11</v>
      </c>
      <c r="M1" s="40">
        <v>12</v>
      </c>
      <c r="N1" s="40">
        <v>13</v>
      </c>
      <c r="O1" s="40">
        <v>14</v>
      </c>
      <c r="P1" s="40">
        <v>15</v>
      </c>
      <c r="Q1" s="40">
        <v>16</v>
      </c>
      <c r="R1" s="40">
        <v>17</v>
      </c>
      <c r="S1" s="40">
        <v>18</v>
      </c>
      <c r="T1" s="40">
        <v>19</v>
      </c>
      <c r="U1" s="40">
        <v>20</v>
      </c>
      <c r="V1" s="40">
        <v>21</v>
      </c>
      <c r="W1" s="40">
        <v>22</v>
      </c>
      <c r="X1" s="40">
        <v>23</v>
      </c>
      <c r="Y1" s="40">
        <v>24</v>
      </c>
      <c r="Z1" s="40">
        <v>25</v>
      </c>
      <c r="AA1" s="40">
        <v>26</v>
      </c>
      <c r="AB1" s="40">
        <v>27</v>
      </c>
      <c r="AC1" s="40">
        <v>28</v>
      </c>
      <c r="AD1" s="40">
        <v>29</v>
      </c>
      <c r="AE1" s="40">
        <v>30</v>
      </c>
      <c r="AF1" s="40">
        <v>31</v>
      </c>
      <c r="AG1" s="40">
        <v>32</v>
      </c>
      <c r="AH1" s="40">
        <v>33</v>
      </c>
      <c r="AI1" s="40">
        <v>34</v>
      </c>
      <c r="AJ1" s="40">
        <v>57</v>
      </c>
      <c r="AK1" s="40">
        <v>58</v>
      </c>
      <c r="AL1" s="40">
        <v>59</v>
      </c>
      <c r="AM1" s="40">
        <v>60</v>
      </c>
      <c r="AN1" s="40">
        <v>61</v>
      </c>
      <c r="AO1" s="40">
        <v>62</v>
      </c>
      <c r="AP1" s="40">
        <v>63</v>
      </c>
      <c r="AQ1" s="40">
        <v>64</v>
      </c>
      <c r="AR1" s="40">
        <v>65</v>
      </c>
      <c r="AS1" s="40">
        <v>66</v>
      </c>
      <c r="AT1" s="40">
        <v>67</v>
      </c>
    </row>
    <row r="3" spans="1:46" ht="26.5" customHeight="1" x14ac:dyDescent="0.2">
      <c r="C3" s="46" t="s">
        <v>507</v>
      </c>
      <c r="D3" s="46">
        <v>7413</v>
      </c>
      <c r="E3" t="s">
        <v>500</v>
      </c>
      <c r="S3" t="s">
        <v>433</v>
      </c>
      <c r="T3">
        <f>COUNTIF(T14:T338,"&gt;0.03")</f>
        <v>52</v>
      </c>
      <c r="W3" t="s">
        <v>512</v>
      </c>
      <c r="X3" s="32">
        <f>Driver_SummaryTable!F9</f>
        <v>0.02</v>
      </c>
      <c r="AA3" s="3" t="s">
        <v>492</v>
      </c>
      <c r="AB3" s="41">
        <v>3.7199999999999997E-2</v>
      </c>
      <c r="AD3" s="3" t="s">
        <v>433</v>
      </c>
      <c r="AE3">
        <f>COUNTIF(AE14:AE338,"&gt;0.03")</f>
        <v>33</v>
      </c>
    </row>
    <row r="4" spans="1:46" ht="13.75" customHeight="1" x14ac:dyDescent="0.2">
      <c r="S4" t="s">
        <v>434</v>
      </c>
      <c r="T4">
        <f>COUNTIF(T14:T338,"&lt;=0.03")</f>
        <v>273</v>
      </c>
      <c r="W4" t="s">
        <v>513</v>
      </c>
      <c r="X4" s="33">
        <f>F14</f>
        <v>7988</v>
      </c>
      <c r="AD4" s="3" t="s">
        <v>434</v>
      </c>
      <c r="AE4">
        <f>COUNTIF(AE14:AE338,"&lt;=0.03")</f>
        <v>292</v>
      </c>
    </row>
    <row r="5" spans="1:46" ht="13.75" customHeight="1" x14ac:dyDescent="0.2">
      <c r="W5" t="s">
        <v>514</v>
      </c>
      <c r="X5" s="33">
        <f>ROUND(X4*X3,0)</f>
        <v>160</v>
      </c>
      <c r="AD5" s="3"/>
    </row>
    <row r="6" spans="1:46" ht="13.75" customHeight="1" x14ac:dyDescent="0.2">
      <c r="S6" t="s">
        <v>435</v>
      </c>
      <c r="T6">
        <f>COUNTIF(T14:T338,"&lt;=0")</f>
        <v>70</v>
      </c>
      <c r="W6" t="s">
        <v>469</v>
      </c>
      <c r="X6">
        <f>Driver_SummaryTable!F13</f>
        <v>0</v>
      </c>
      <c r="AD6" s="3" t="s">
        <v>435</v>
      </c>
      <c r="AE6">
        <f>COUNTIF(AE14:AE338,"&lt;=0")</f>
        <v>89</v>
      </c>
    </row>
    <row r="7" spans="1:46" ht="13.75" customHeight="1" x14ac:dyDescent="0.2">
      <c r="W7" t="s">
        <v>515</v>
      </c>
      <c r="X7" s="33">
        <f>X5+X4+X6</f>
        <v>8148</v>
      </c>
    </row>
    <row r="8" spans="1:46" ht="13.75" customHeight="1" x14ac:dyDescent="0.2">
      <c r="R8" s="26" t="s">
        <v>489</v>
      </c>
      <c r="S8" s="38">
        <f>SUM(J14:J338)</f>
        <v>24313423</v>
      </c>
      <c r="W8" s="33"/>
      <c r="AC8" s="26" t="s">
        <v>489</v>
      </c>
      <c r="AD8" s="38">
        <f>SUM(AB14:AB338)</f>
        <v>42220665</v>
      </c>
    </row>
    <row r="9" spans="1:46" ht="13.75" customHeight="1" x14ac:dyDescent="0.2">
      <c r="R9" s="26" t="s">
        <v>491</v>
      </c>
      <c r="S9" s="39">
        <f>S8/K340*1000</f>
        <v>0.10957177341343217</v>
      </c>
      <c r="W9" s="33"/>
      <c r="AC9" s="26" t="s">
        <v>491</v>
      </c>
      <c r="AD9" s="39">
        <f>AD8/E340*1000</f>
        <v>0.18258257496623445</v>
      </c>
    </row>
    <row r="10" spans="1:46" ht="13.75" customHeight="1" x14ac:dyDescent="0.2">
      <c r="R10" s="26" t="s">
        <v>490</v>
      </c>
      <c r="S10">
        <f>COUNTIF(J14:J338,"&gt;0")</f>
        <v>157</v>
      </c>
      <c r="W10" s="33"/>
      <c r="AC10" s="26" t="s">
        <v>490</v>
      </c>
      <c r="AD10">
        <f>COUNTIF(AB14:AB338,"&gt;0")</f>
        <v>199</v>
      </c>
    </row>
    <row r="11" spans="1:46" ht="13.75" customHeight="1" x14ac:dyDescent="0.2">
      <c r="Q11" s="25"/>
      <c r="R11" s="26" t="s">
        <v>488</v>
      </c>
      <c r="S11" s="38">
        <f>SUM(S14:S338)</f>
        <v>62295245</v>
      </c>
      <c r="AC11" s="26" t="s">
        <v>488</v>
      </c>
      <c r="AD11" s="38">
        <f>SUM(AD14:AD338)</f>
        <v>34973876</v>
      </c>
    </row>
    <row r="13" spans="1:46" ht="13.75" customHeight="1" x14ac:dyDescent="0.2">
      <c r="A13" s="34" t="s">
        <v>0</v>
      </c>
      <c r="B13" s="34" t="s">
        <v>1</v>
      </c>
      <c r="C13" s="34" t="s">
        <v>441</v>
      </c>
      <c r="D13" s="34" t="s">
        <v>496</v>
      </c>
      <c r="E13" s="34" t="s">
        <v>3</v>
      </c>
      <c r="F13" s="34" t="s">
        <v>4</v>
      </c>
      <c r="G13" s="34" t="s">
        <v>442</v>
      </c>
      <c r="H13" s="34" t="s">
        <v>443</v>
      </c>
      <c r="I13" s="34" t="s">
        <v>444</v>
      </c>
      <c r="J13" s="34" t="s">
        <v>445</v>
      </c>
      <c r="K13" s="34" t="s">
        <v>446</v>
      </c>
      <c r="L13" s="34" t="s">
        <v>414</v>
      </c>
      <c r="M13" s="34" t="s">
        <v>472</v>
      </c>
      <c r="N13" s="34" t="s">
        <v>473</v>
      </c>
      <c r="O13" s="34" t="s">
        <v>474</v>
      </c>
      <c r="P13" s="34" t="s">
        <v>475</v>
      </c>
      <c r="Q13" s="34" t="s">
        <v>476</v>
      </c>
      <c r="R13" s="34" t="s">
        <v>477</v>
      </c>
      <c r="S13" s="34" t="s">
        <v>478</v>
      </c>
      <c r="T13" s="28" t="s">
        <v>487</v>
      </c>
      <c r="U13" s="28"/>
      <c r="V13" s="28" t="s">
        <v>493</v>
      </c>
      <c r="X13" s="31" t="s">
        <v>520</v>
      </c>
      <c r="Y13" t="s">
        <v>521</v>
      </c>
      <c r="Z13" s="31" t="s">
        <v>522</v>
      </c>
      <c r="AA13">
        <v>1.01</v>
      </c>
      <c r="AB13" s="31" t="s">
        <v>501</v>
      </c>
      <c r="AC13" s="31" t="s">
        <v>502</v>
      </c>
      <c r="AD13" s="31" t="s">
        <v>470</v>
      </c>
      <c r="AE13" s="31" t="s">
        <v>432</v>
      </c>
      <c r="AF13" s="31" t="s">
        <v>436</v>
      </c>
    </row>
    <row r="14" spans="1:46" ht="13.75" customHeight="1" x14ac:dyDescent="0.2">
      <c r="A14" s="34">
        <v>1</v>
      </c>
      <c r="B14">
        <v>9</v>
      </c>
      <c r="C14">
        <v>9</v>
      </c>
      <c r="D14" t="s">
        <v>5</v>
      </c>
      <c r="E14" s="134">
        <v>562262550</v>
      </c>
      <c r="F14" s="135">
        <v>7988</v>
      </c>
      <c r="G14" s="135">
        <v>704.3</v>
      </c>
      <c r="H14" s="135">
        <v>8058</v>
      </c>
      <c r="I14" s="135">
        <v>5675249</v>
      </c>
      <c r="J14" s="135">
        <v>0</v>
      </c>
      <c r="K14" s="135">
        <v>519938707</v>
      </c>
      <c r="L14">
        <v>692.6</v>
      </c>
      <c r="M14" s="135">
        <f>SUM(I14:J14)</f>
        <v>5675249</v>
      </c>
      <c r="N14" s="34"/>
      <c r="O14" s="34"/>
      <c r="P14" s="135">
        <v>5603389</v>
      </c>
      <c r="Q14" s="135">
        <v>0</v>
      </c>
      <c r="R14" s="135">
        <f>SUM(P14:Q14)</f>
        <v>5603389</v>
      </c>
      <c r="S14" s="135">
        <f>M14-R14</f>
        <v>71860</v>
      </c>
      <c r="T14" s="35">
        <f>S14/R14</f>
        <v>1.2824381816075949E-2</v>
      </c>
      <c r="U14" s="42"/>
      <c r="V14" s="43">
        <f t="shared" ref="V14:V18" si="0">J14/K14*1000</f>
        <v>0</v>
      </c>
      <c r="X14" s="33">
        <f>X$5+H14</f>
        <v>8218</v>
      </c>
      <c r="Y14">
        <f>IF(X14&lt;X$7,X$7,X14)</f>
        <v>8218</v>
      </c>
      <c r="Z14">
        <f>ROUND(Y14*L14,0)</f>
        <v>5691787</v>
      </c>
      <c r="AA14">
        <f>ROUND(I14*$AA$13,0)</f>
        <v>5732001</v>
      </c>
      <c r="AB14">
        <f>IF(AA14&gt;Z14,AA14-Z14,0)</f>
        <v>40214</v>
      </c>
      <c r="AC14">
        <f>AB14+Z14</f>
        <v>5732001</v>
      </c>
      <c r="AD14">
        <f>AC14-M14</f>
        <v>56752</v>
      </c>
      <c r="AE14" s="2">
        <f>AD14/M14</f>
        <v>9.9999136601759669E-3</v>
      </c>
      <c r="AF14">
        <f>AB14/E14*1000</f>
        <v>7.1521747269136099E-2</v>
      </c>
    </row>
    <row r="15" spans="1:46" ht="13.75" customHeight="1" x14ac:dyDescent="0.2">
      <c r="A15" s="34">
        <v>2</v>
      </c>
      <c r="B15">
        <v>18</v>
      </c>
      <c r="C15">
        <v>18</v>
      </c>
      <c r="D15" t="s">
        <v>6</v>
      </c>
      <c r="E15" s="134">
        <v>207742728</v>
      </c>
      <c r="F15" s="135">
        <v>7988</v>
      </c>
      <c r="G15" s="135">
        <v>294.10000000000002</v>
      </c>
      <c r="H15" s="135">
        <v>7988</v>
      </c>
      <c r="I15" s="135">
        <v>2349271</v>
      </c>
      <c r="J15" s="135">
        <v>0</v>
      </c>
      <c r="K15" s="135">
        <v>196634383</v>
      </c>
      <c r="L15">
        <v>293.2</v>
      </c>
      <c r="M15" s="135">
        <f t="shared" ref="M15:M78" si="1">SUM(I15:J15)</f>
        <v>2349271</v>
      </c>
      <c r="N15" s="34"/>
      <c r="O15" s="34"/>
      <c r="P15" s="135">
        <v>2225714</v>
      </c>
      <c r="Q15" s="135">
        <v>136273</v>
      </c>
      <c r="R15" s="135">
        <f t="shared" ref="R15:R78" si="2">SUM(P15:Q15)</f>
        <v>2361987</v>
      </c>
      <c r="S15" s="135">
        <f t="shared" ref="S15:S78" si="3">M15-R15</f>
        <v>-12716</v>
      </c>
      <c r="T15" s="35">
        <f t="shared" ref="T15:T78" si="4">S15/R15</f>
        <v>-5.3836028733435029E-3</v>
      </c>
      <c r="U15" s="42"/>
      <c r="V15" s="43">
        <f t="shared" si="0"/>
        <v>0</v>
      </c>
      <c r="X15" s="33">
        <f t="shared" ref="X15:X78" si="5">X$5+H15</f>
        <v>8148</v>
      </c>
      <c r="Y15">
        <f t="shared" ref="Y15:Y78" si="6">IF(X15&lt;X$7,X$7,X15)</f>
        <v>8148</v>
      </c>
      <c r="Z15">
        <f t="shared" ref="Z15:Z78" si="7">ROUND(Y15*L15,0)</f>
        <v>2388994</v>
      </c>
      <c r="AA15">
        <f t="shared" ref="AA15:AA78" si="8">ROUND(I15*$AA$13,0)</f>
        <v>2372764</v>
      </c>
      <c r="AB15">
        <f t="shared" ref="AB15:AB78" si="9">IF(AA15&gt;Z15,AA15-Z15,0)</f>
        <v>0</v>
      </c>
      <c r="AC15">
        <f t="shared" ref="AC15:AC78" si="10">AB15+Z15</f>
        <v>2388994</v>
      </c>
      <c r="AD15">
        <f t="shared" ref="AD15:AD78" si="11">AC15-M15</f>
        <v>39723</v>
      </c>
      <c r="AE15" s="2">
        <f t="shared" ref="AE15:AE78" si="12">AD15/M15</f>
        <v>1.6908649534259777E-2</v>
      </c>
      <c r="AF15">
        <f t="shared" ref="AF15:AF78" si="13">AB15/E15*1000</f>
        <v>0</v>
      </c>
    </row>
    <row r="16" spans="1:46" ht="13.75" customHeight="1" x14ac:dyDescent="0.2">
      <c r="A16" s="34">
        <v>3</v>
      </c>
      <c r="B16">
        <v>27</v>
      </c>
      <c r="C16">
        <v>27</v>
      </c>
      <c r="D16" t="s">
        <v>447</v>
      </c>
      <c r="E16" s="134">
        <v>799357991</v>
      </c>
      <c r="F16" s="135">
        <v>7988</v>
      </c>
      <c r="G16" s="135">
        <v>2171</v>
      </c>
      <c r="H16" s="135">
        <v>7988</v>
      </c>
      <c r="I16" s="135">
        <v>17341948</v>
      </c>
      <c r="J16" s="135">
        <v>0</v>
      </c>
      <c r="K16" s="135">
        <v>792640623</v>
      </c>
      <c r="L16" s="1">
        <v>2192.4</v>
      </c>
      <c r="M16" s="135">
        <f t="shared" si="1"/>
        <v>17341948</v>
      </c>
      <c r="N16" s="34"/>
      <c r="O16" s="34"/>
      <c r="P16" s="135">
        <v>16947203</v>
      </c>
      <c r="Q16" s="135">
        <v>0</v>
      </c>
      <c r="R16" s="135">
        <f t="shared" si="2"/>
        <v>16947203</v>
      </c>
      <c r="S16" s="135">
        <f t="shared" si="3"/>
        <v>394745</v>
      </c>
      <c r="T16" s="35">
        <f t="shared" si="4"/>
        <v>2.3292634188662283E-2</v>
      </c>
      <c r="U16" s="42"/>
      <c r="V16" s="43">
        <f t="shared" si="0"/>
        <v>0</v>
      </c>
      <c r="X16" s="33">
        <f t="shared" si="5"/>
        <v>8148</v>
      </c>
      <c r="Y16">
        <f t="shared" si="6"/>
        <v>8148</v>
      </c>
      <c r="Z16">
        <f t="shared" si="7"/>
        <v>17863675</v>
      </c>
      <c r="AA16">
        <f t="shared" si="8"/>
        <v>17515367</v>
      </c>
      <c r="AB16">
        <f t="shared" si="9"/>
        <v>0</v>
      </c>
      <c r="AC16">
        <f t="shared" si="10"/>
        <v>17863675</v>
      </c>
      <c r="AD16">
        <f t="shared" si="11"/>
        <v>521727</v>
      </c>
      <c r="AE16" s="2">
        <f t="shared" si="12"/>
        <v>3.0084682528168115E-2</v>
      </c>
      <c r="AF16">
        <f t="shared" si="13"/>
        <v>0</v>
      </c>
    </row>
    <row r="17" spans="1:32" ht="13.75" customHeight="1" x14ac:dyDescent="0.2">
      <c r="A17" s="34">
        <v>4</v>
      </c>
      <c r="B17">
        <v>63</v>
      </c>
      <c r="C17">
        <v>63</v>
      </c>
      <c r="D17" t="s">
        <v>448</v>
      </c>
      <c r="E17" s="134">
        <v>263901347</v>
      </c>
      <c r="F17" s="135">
        <v>7988</v>
      </c>
      <c r="G17" s="135">
        <v>527.4</v>
      </c>
      <c r="H17" s="135">
        <v>7999</v>
      </c>
      <c r="I17" s="135">
        <v>4218673</v>
      </c>
      <c r="J17" s="135">
        <v>38553</v>
      </c>
      <c r="K17" s="135">
        <v>264084710</v>
      </c>
      <c r="L17">
        <v>515.20000000000005</v>
      </c>
      <c r="M17" s="135">
        <f t="shared" si="1"/>
        <v>4257226</v>
      </c>
      <c r="N17" s="34"/>
      <c r="O17" s="34"/>
      <c r="P17" s="135">
        <v>4215075</v>
      </c>
      <c r="Q17" s="135">
        <v>75238</v>
      </c>
      <c r="R17" s="135">
        <f t="shared" si="2"/>
        <v>4290313</v>
      </c>
      <c r="S17" s="135">
        <f t="shared" si="3"/>
        <v>-33087</v>
      </c>
      <c r="T17" s="35">
        <f t="shared" si="4"/>
        <v>-7.7120247403860741E-3</v>
      </c>
      <c r="U17" s="42"/>
      <c r="V17" s="43">
        <f t="shared" si="0"/>
        <v>0.14598724780393382</v>
      </c>
      <c r="X17" s="33">
        <f t="shared" si="5"/>
        <v>8159</v>
      </c>
      <c r="Y17">
        <f t="shared" si="6"/>
        <v>8159</v>
      </c>
      <c r="Z17">
        <f t="shared" si="7"/>
        <v>4203517</v>
      </c>
      <c r="AA17">
        <f t="shared" si="8"/>
        <v>4260860</v>
      </c>
      <c r="AB17">
        <f t="shared" si="9"/>
        <v>57343</v>
      </c>
      <c r="AC17">
        <f t="shared" si="10"/>
        <v>4260860</v>
      </c>
      <c r="AD17">
        <f t="shared" si="11"/>
        <v>3634</v>
      </c>
      <c r="AE17" s="2">
        <f t="shared" si="12"/>
        <v>8.5360748994767958E-4</v>
      </c>
      <c r="AF17">
        <f t="shared" si="13"/>
        <v>0.21728953130352913</v>
      </c>
    </row>
    <row r="18" spans="1:32" ht="13.75" customHeight="1" x14ac:dyDescent="0.2">
      <c r="A18" s="34">
        <v>5</v>
      </c>
      <c r="B18">
        <v>72</v>
      </c>
      <c r="C18">
        <v>72</v>
      </c>
      <c r="D18" t="s">
        <v>9</v>
      </c>
      <c r="E18" s="134">
        <v>212798907</v>
      </c>
      <c r="F18" s="135">
        <v>7988</v>
      </c>
      <c r="G18" s="135">
        <v>206.3</v>
      </c>
      <c r="H18" s="135">
        <v>8029</v>
      </c>
      <c r="I18" s="135">
        <v>1656383</v>
      </c>
      <c r="J18" s="135">
        <v>0</v>
      </c>
      <c r="K18" s="135">
        <v>201794338</v>
      </c>
      <c r="L18">
        <v>192.3</v>
      </c>
      <c r="M18" s="135">
        <f t="shared" si="1"/>
        <v>1656383</v>
      </c>
      <c r="N18" s="34"/>
      <c r="O18" s="34"/>
      <c r="P18" s="135">
        <v>1561018</v>
      </c>
      <c r="Q18" s="135">
        <v>65019</v>
      </c>
      <c r="R18" s="135">
        <f t="shared" si="2"/>
        <v>1626037</v>
      </c>
      <c r="S18" s="135">
        <f t="shared" si="3"/>
        <v>30346</v>
      </c>
      <c r="T18" s="35">
        <f t="shared" si="4"/>
        <v>1.8662551959149763E-2</v>
      </c>
      <c r="U18" s="42"/>
      <c r="V18" s="43">
        <f t="shared" si="0"/>
        <v>0</v>
      </c>
      <c r="X18" s="33">
        <f t="shared" si="5"/>
        <v>8189</v>
      </c>
      <c r="Y18">
        <f t="shared" si="6"/>
        <v>8189</v>
      </c>
      <c r="Z18">
        <f t="shared" si="7"/>
        <v>1574745</v>
      </c>
      <c r="AA18">
        <f t="shared" si="8"/>
        <v>1672947</v>
      </c>
      <c r="AB18">
        <f t="shared" si="9"/>
        <v>98202</v>
      </c>
      <c r="AC18">
        <f t="shared" si="10"/>
        <v>1672947</v>
      </c>
      <c r="AD18">
        <f t="shared" si="11"/>
        <v>16564</v>
      </c>
      <c r="AE18" s="2">
        <f t="shared" si="12"/>
        <v>1.0000102633267789E-2</v>
      </c>
      <c r="AF18">
        <f t="shared" si="13"/>
        <v>0.46147793418882549</v>
      </c>
    </row>
    <row r="19" spans="1:32" ht="13.75" customHeight="1" x14ac:dyDescent="0.2">
      <c r="A19" s="34">
        <v>6</v>
      </c>
      <c r="B19">
        <v>81</v>
      </c>
      <c r="C19">
        <v>81</v>
      </c>
      <c r="D19" t="s">
        <v>10</v>
      </c>
      <c r="E19" s="134">
        <v>401827665</v>
      </c>
      <c r="F19" s="135">
        <v>7988</v>
      </c>
      <c r="G19" s="135">
        <v>1080.8</v>
      </c>
      <c r="H19" s="135">
        <v>7988</v>
      </c>
      <c r="I19" s="135">
        <v>8633430</v>
      </c>
      <c r="J19" s="135">
        <v>0</v>
      </c>
      <c r="K19" s="135">
        <v>369048732</v>
      </c>
      <c r="L19" s="1">
        <v>1074.2</v>
      </c>
      <c r="M19" s="135">
        <f t="shared" si="1"/>
        <v>8633430</v>
      </c>
      <c r="N19" s="34"/>
      <c r="O19" s="34"/>
      <c r="P19" s="135">
        <v>8460689</v>
      </c>
      <c r="Q19" s="135">
        <v>17169</v>
      </c>
      <c r="R19" s="135">
        <f t="shared" si="2"/>
        <v>8477858</v>
      </c>
      <c r="S19" s="135">
        <f t="shared" si="3"/>
        <v>155572</v>
      </c>
      <c r="T19" s="35">
        <f t="shared" si="4"/>
        <v>1.8350389921605197E-2</v>
      </c>
      <c r="U19" s="42"/>
      <c r="V19" s="43">
        <f>J19/K19*1000</f>
        <v>0</v>
      </c>
      <c r="X19" s="33">
        <f t="shared" si="5"/>
        <v>8148</v>
      </c>
      <c r="Y19">
        <f t="shared" si="6"/>
        <v>8148</v>
      </c>
      <c r="Z19">
        <f t="shared" si="7"/>
        <v>8752582</v>
      </c>
      <c r="AA19">
        <f t="shared" si="8"/>
        <v>8719764</v>
      </c>
      <c r="AB19">
        <f t="shared" si="9"/>
        <v>0</v>
      </c>
      <c r="AC19">
        <f t="shared" si="10"/>
        <v>8752582</v>
      </c>
      <c r="AD19">
        <f t="shared" si="11"/>
        <v>119152</v>
      </c>
      <c r="AE19" s="2">
        <f t="shared" si="12"/>
        <v>1.3801235430182442E-2</v>
      </c>
      <c r="AF19">
        <f t="shared" si="13"/>
        <v>0</v>
      </c>
    </row>
    <row r="20" spans="1:32" ht="13.75" customHeight="1" x14ac:dyDescent="0.2">
      <c r="A20" s="34">
        <v>7</v>
      </c>
      <c r="B20">
        <v>99</v>
      </c>
      <c r="C20">
        <v>99</v>
      </c>
      <c r="D20" t="s">
        <v>11</v>
      </c>
      <c r="E20" s="134">
        <v>286572167</v>
      </c>
      <c r="F20" s="135">
        <v>7988</v>
      </c>
      <c r="G20" s="135">
        <v>541.5</v>
      </c>
      <c r="H20" s="135">
        <v>7988</v>
      </c>
      <c r="I20" s="135">
        <v>4325502</v>
      </c>
      <c r="J20" s="135">
        <v>0</v>
      </c>
      <c r="K20" s="135">
        <v>279810725</v>
      </c>
      <c r="L20">
        <v>526.29999999999995</v>
      </c>
      <c r="M20" s="135">
        <f t="shared" si="1"/>
        <v>4325502</v>
      </c>
      <c r="N20" s="34"/>
      <c r="O20" s="34"/>
      <c r="P20" s="135">
        <v>4242475</v>
      </c>
      <c r="Q20" s="135">
        <v>0</v>
      </c>
      <c r="R20" s="135">
        <f t="shared" si="2"/>
        <v>4242475</v>
      </c>
      <c r="S20" s="135">
        <f t="shared" si="3"/>
        <v>83027</v>
      </c>
      <c r="T20" s="35">
        <f t="shared" si="4"/>
        <v>1.9570415853953176E-2</v>
      </c>
      <c r="U20" s="42"/>
      <c r="V20" s="43">
        <f t="shared" ref="V20:V83" si="14">J20/K20*1000</f>
        <v>0</v>
      </c>
      <c r="X20" s="33">
        <f t="shared" si="5"/>
        <v>8148</v>
      </c>
      <c r="Y20">
        <f t="shared" si="6"/>
        <v>8148</v>
      </c>
      <c r="Z20">
        <f t="shared" si="7"/>
        <v>4288292</v>
      </c>
      <c r="AA20">
        <f t="shared" si="8"/>
        <v>4368757</v>
      </c>
      <c r="AB20">
        <f t="shared" si="9"/>
        <v>80465</v>
      </c>
      <c r="AC20">
        <f t="shared" si="10"/>
        <v>4368757</v>
      </c>
      <c r="AD20">
        <f t="shared" si="11"/>
        <v>43255</v>
      </c>
      <c r="AE20" s="2">
        <f t="shared" si="12"/>
        <v>9.9999953762592176E-3</v>
      </c>
      <c r="AF20">
        <f t="shared" si="13"/>
        <v>0.28078442104951523</v>
      </c>
    </row>
    <row r="21" spans="1:32" ht="13.75" customHeight="1" x14ac:dyDescent="0.2">
      <c r="A21" s="34">
        <v>8</v>
      </c>
      <c r="B21">
        <v>108</v>
      </c>
      <c r="C21">
        <v>108</v>
      </c>
      <c r="D21" t="s">
        <v>12</v>
      </c>
      <c r="E21" s="134">
        <v>178608790</v>
      </c>
      <c r="F21" s="135">
        <v>7988</v>
      </c>
      <c r="G21" s="135">
        <v>253.4</v>
      </c>
      <c r="H21" s="135">
        <v>7988</v>
      </c>
      <c r="I21" s="135">
        <v>2024159</v>
      </c>
      <c r="J21" s="135">
        <v>88650</v>
      </c>
      <c r="K21" s="135">
        <v>169614247</v>
      </c>
      <c r="L21">
        <v>243.2</v>
      </c>
      <c r="M21" s="135">
        <f t="shared" si="1"/>
        <v>2112809</v>
      </c>
      <c r="N21" s="34"/>
      <c r="O21" s="34"/>
      <c r="P21" s="135">
        <v>2091890</v>
      </c>
      <c r="Q21" s="135">
        <v>18707</v>
      </c>
      <c r="R21" s="135">
        <f t="shared" si="2"/>
        <v>2110597</v>
      </c>
      <c r="S21" s="135">
        <f t="shared" si="3"/>
        <v>2212</v>
      </c>
      <c r="T21" s="35">
        <f t="shared" si="4"/>
        <v>1.0480447001488204E-3</v>
      </c>
      <c r="U21" s="42"/>
      <c r="V21" s="43">
        <f t="shared" si="14"/>
        <v>0.52265656669748972</v>
      </c>
      <c r="X21" s="33">
        <f t="shared" si="5"/>
        <v>8148</v>
      </c>
      <c r="Y21">
        <f t="shared" si="6"/>
        <v>8148</v>
      </c>
      <c r="Z21">
        <f t="shared" si="7"/>
        <v>1981594</v>
      </c>
      <c r="AA21">
        <f t="shared" si="8"/>
        <v>2044401</v>
      </c>
      <c r="AB21">
        <f t="shared" si="9"/>
        <v>62807</v>
      </c>
      <c r="AC21">
        <f t="shared" si="10"/>
        <v>2044401</v>
      </c>
      <c r="AD21">
        <f t="shared" si="11"/>
        <v>-68408</v>
      </c>
      <c r="AE21" s="2">
        <f t="shared" si="12"/>
        <v>-3.2377749242832647E-2</v>
      </c>
      <c r="AF21">
        <f t="shared" si="13"/>
        <v>0.35164562729527477</v>
      </c>
    </row>
    <row r="22" spans="1:32" ht="13.75" customHeight="1" x14ac:dyDescent="0.2">
      <c r="A22" s="34">
        <v>9</v>
      </c>
      <c r="B22">
        <v>126</v>
      </c>
      <c r="C22">
        <v>126</v>
      </c>
      <c r="D22" t="s">
        <v>13</v>
      </c>
      <c r="E22" s="134">
        <v>1198443992</v>
      </c>
      <c r="F22" s="135">
        <v>7988</v>
      </c>
      <c r="G22" s="135">
        <v>1447.2</v>
      </c>
      <c r="H22" s="135">
        <v>7997</v>
      </c>
      <c r="I22" s="135">
        <v>11573258</v>
      </c>
      <c r="J22" s="135">
        <v>0</v>
      </c>
      <c r="K22" s="135">
        <v>1170693665</v>
      </c>
      <c r="L22" s="1">
        <v>1422.1</v>
      </c>
      <c r="M22" s="135">
        <f t="shared" si="1"/>
        <v>11573258</v>
      </c>
      <c r="N22" s="34"/>
      <c r="O22" s="34"/>
      <c r="P22" s="135">
        <v>11066160</v>
      </c>
      <c r="Q22" s="135">
        <v>107989</v>
      </c>
      <c r="R22" s="135">
        <f t="shared" si="2"/>
        <v>11174149</v>
      </c>
      <c r="S22" s="135">
        <f t="shared" si="3"/>
        <v>399109</v>
      </c>
      <c r="T22" s="35">
        <f t="shared" si="4"/>
        <v>3.5717171840110598E-2</v>
      </c>
      <c r="U22" s="42"/>
      <c r="V22" s="43">
        <f t="shared" si="14"/>
        <v>0</v>
      </c>
      <c r="X22" s="33">
        <f t="shared" si="5"/>
        <v>8157</v>
      </c>
      <c r="Y22">
        <f t="shared" si="6"/>
        <v>8157</v>
      </c>
      <c r="Z22">
        <f t="shared" si="7"/>
        <v>11600070</v>
      </c>
      <c r="AA22">
        <f t="shared" si="8"/>
        <v>11688991</v>
      </c>
      <c r="AB22">
        <f t="shared" si="9"/>
        <v>88921</v>
      </c>
      <c r="AC22">
        <f t="shared" si="10"/>
        <v>11688991</v>
      </c>
      <c r="AD22">
        <f t="shared" si="11"/>
        <v>115733</v>
      </c>
      <c r="AE22" s="2">
        <f t="shared" si="12"/>
        <v>1.0000036290558803E-2</v>
      </c>
      <c r="AF22">
        <f t="shared" si="13"/>
        <v>7.41970426599627E-2</v>
      </c>
    </row>
    <row r="23" spans="1:32" ht="13.75" customHeight="1" x14ac:dyDescent="0.2">
      <c r="A23" s="34">
        <v>10</v>
      </c>
      <c r="B23">
        <v>135</v>
      </c>
      <c r="C23">
        <v>135</v>
      </c>
      <c r="D23" t="s">
        <v>14</v>
      </c>
      <c r="E23" s="134">
        <v>626757132</v>
      </c>
      <c r="F23" s="135">
        <v>7988</v>
      </c>
      <c r="G23" s="135">
        <v>1104.7</v>
      </c>
      <c r="H23" s="135">
        <v>8030</v>
      </c>
      <c r="I23" s="135">
        <v>8870741</v>
      </c>
      <c r="J23" s="135">
        <v>0</v>
      </c>
      <c r="K23" s="135">
        <v>648918717</v>
      </c>
      <c r="L23" s="1">
        <v>1090.5</v>
      </c>
      <c r="M23" s="135">
        <f t="shared" si="1"/>
        <v>8870741</v>
      </c>
      <c r="N23" s="34"/>
      <c r="O23" s="34"/>
      <c r="P23" s="135">
        <v>8737455</v>
      </c>
      <c r="Q23" s="135">
        <v>0</v>
      </c>
      <c r="R23" s="135">
        <f t="shared" si="2"/>
        <v>8737455</v>
      </c>
      <c r="S23" s="135">
        <f t="shared" si="3"/>
        <v>133286</v>
      </c>
      <c r="T23" s="35">
        <f t="shared" si="4"/>
        <v>1.5254556389703867E-2</v>
      </c>
      <c r="U23" s="42"/>
      <c r="V23" s="43">
        <f t="shared" si="14"/>
        <v>0</v>
      </c>
      <c r="X23" s="33">
        <f t="shared" si="5"/>
        <v>8190</v>
      </c>
      <c r="Y23">
        <f t="shared" si="6"/>
        <v>8190</v>
      </c>
      <c r="Z23">
        <f t="shared" si="7"/>
        <v>8931195</v>
      </c>
      <c r="AA23">
        <f t="shared" si="8"/>
        <v>8959448</v>
      </c>
      <c r="AB23">
        <f t="shared" si="9"/>
        <v>28253</v>
      </c>
      <c r="AC23">
        <f t="shared" si="10"/>
        <v>8959448</v>
      </c>
      <c r="AD23">
        <f t="shared" si="11"/>
        <v>88707</v>
      </c>
      <c r="AE23" s="2">
        <f t="shared" si="12"/>
        <v>9.9999537806368145E-3</v>
      </c>
      <c r="AF23">
        <f t="shared" si="13"/>
        <v>4.5078067017512616E-2</v>
      </c>
    </row>
    <row r="24" spans="1:32" ht="13.75" customHeight="1" x14ac:dyDescent="0.2">
      <c r="A24" s="34">
        <v>11</v>
      </c>
      <c r="B24">
        <v>153</v>
      </c>
      <c r="C24">
        <v>153</v>
      </c>
      <c r="D24" t="s">
        <v>15</v>
      </c>
      <c r="E24" s="134">
        <v>345079801</v>
      </c>
      <c r="F24" s="135">
        <v>7988</v>
      </c>
      <c r="G24" s="135">
        <v>522.9</v>
      </c>
      <c r="H24" s="135">
        <v>8035</v>
      </c>
      <c r="I24" s="135">
        <v>4201502</v>
      </c>
      <c r="J24" s="135">
        <v>0</v>
      </c>
      <c r="K24" s="135">
        <v>320922685</v>
      </c>
      <c r="L24">
        <v>504</v>
      </c>
      <c r="M24" s="135">
        <f t="shared" si="1"/>
        <v>4201502</v>
      </c>
      <c r="N24" s="34"/>
      <c r="O24" s="34"/>
      <c r="P24" s="135">
        <v>4059533</v>
      </c>
      <c r="Q24" s="135">
        <v>106559</v>
      </c>
      <c r="R24" s="135">
        <f t="shared" si="2"/>
        <v>4166092</v>
      </c>
      <c r="S24" s="135">
        <f t="shared" si="3"/>
        <v>35410</v>
      </c>
      <c r="T24" s="35">
        <f t="shared" si="4"/>
        <v>8.4995722610062378E-3</v>
      </c>
      <c r="U24" s="42"/>
      <c r="V24" s="43">
        <f t="shared" si="14"/>
        <v>0</v>
      </c>
      <c r="X24" s="33">
        <f t="shared" si="5"/>
        <v>8195</v>
      </c>
      <c r="Y24">
        <f t="shared" si="6"/>
        <v>8195</v>
      </c>
      <c r="Z24">
        <f t="shared" si="7"/>
        <v>4130280</v>
      </c>
      <c r="AA24">
        <f t="shared" si="8"/>
        <v>4243517</v>
      </c>
      <c r="AB24">
        <f t="shared" si="9"/>
        <v>113237</v>
      </c>
      <c r="AC24">
        <f t="shared" si="10"/>
        <v>4243517</v>
      </c>
      <c r="AD24">
        <f t="shared" si="11"/>
        <v>42015</v>
      </c>
      <c r="AE24" s="2">
        <f t="shared" si="12"/>
        <v>9.999995239797577E-3</v>
      </c>
      <c r="AF24">
        <f t="shared" si="13"/>
        <v>0.328147285560768</v>
      </c>
    </row>
    <row r="25" spans="1:32" ht="13.75" customHeight="1" x14ac:dyDescent="0.2">
      <c r="A25" s="34">
        <v>12</v>
      </c>
      <c r="B25">
        <v>171</v>
      </c>
      <c r="C25">
        <v>171</v>
      </c>
      <c r="D25" t="s">
        <v>449</v>
      </c>
      <c r="E25" s="134">
        <v>546337950</v>
      </c>
      <c r="F25" s="135">
        <v>7988</v>
      </c>
      <c r="G25" s="135">
        <v>855.6</v>
      </c>
      <c r="H25" s="135">
        <v>7988</v>
      </c>
      <c r="I25" s="135">
        <v>6834533</v>
      </c>
      <c r="J25" s="135">
        <v>0</v>
      </c>
      <c r="K25" s="135">
        <v>533833766</v>
      </c>
      <c r="L25">
        <v>887.3</v>
      </c>
      <c r="M25" s="135">
        <f t="shared" si="1"/>
        <v>6834533</v>
      </c>
      <c r="N25" s="34"/>
      <c r="O25" s="34"/>
      <c r="P25" s="135">
        <v>6579318</v>
      </c>
      <c r="Q25" s="135">
        <v>151148</v>
      </c>
      <c r="R25" s="135">
        <f t="shared" si="2"/>
        <v>6730466</v>
      </c>
      <c r="S25" s="135">
        <f t="shared" si="3"/>
        <v>104067</v>
      </c>
      <c r="T25" s="35">
        <f t="shared" si="4"/>
        <v>1.5462079445910581E-2</v>
      </c>
      <c r="U25" s="42"/>
      <c r="V25" s="43">
        <f t="shared" si="14"/>
        <v>0</v>
      </c>
      <c r="X25" s="33">
        <f t="shared" si="5"/>
        <v>8148</v>
      </c>
      <c r="Y25">
        <f t="shared" si="6"/>
        <v>8148</v>
      </c>
      <c r="Z25">
        <f t="shared" si="7"/>
        <v>7229720</v>
      </c>
      <c r="AA25">
        <f t="shared" si="8"/>
        <v>6902878</v>
      </c>
      <c r="AB25">
        <f t="shared" si="9"/>
        <v>0</v>
      </c>
      <c r="AC25">
        <f t="shared" si="10"/>
        <v>7229720</v>
      </c>
      <c r="AD25">
        <f t="shared" si="11"/>
        <v>395187</v>
      </c>
      <c r="AE25" s="2">
        <f t="shared" si="12"/>
        <v>5.7822092599450467E-2</v>
      </c>
      <c r="AF25">
        <f t="shared" si="13"/>
        <v>0</v>
      </c>
    </row>
    <row r="26" spans="1:32" ht="13.75" customHeight="1" x14ac:dyDescent="0.2">
      <c r="A26" s="34">
        <v>13</v>
      </c>
      <c r="B26">
        <v>225</v>
      </c>
      <c r="C26">
        <v>225</v>
      </c>
      <c r="D26" t="s">
        <v>17</v>
      </c>
      <c r="E26" s="134">
        <v>3415008411</v>
      </c>
      <c r="F26" s="135">
        <v>7988</v>
      </c>
      <c r="G26" s="135">
        <v>4534</v>
      </c>
      <c r="H26" s="135">
        <v>8038</v>
      </c>
      <c r="I26" s="135">
        <v>36444292</v>
      </c>
      <c r="J26" s="135">
        <v>0</v>
      </c>
      <c r="K26" s="135">
        <v>3317388507</v>
      </c>
      <c r="L26" s="1">
        <v>4468.8999999999996</v>
      </c>
      <c r="M26" s="135">
        <f t="shared" si="1"/>
        <v>36444292</v>
      </c>
      <c r="N26" s="34"/>
      <c r="O26" s="34"/>
      <c r="P26" s="135">
        <v>35830967</v>
      </c>
      <c r="Q26" s="135">
        <v>0</v>
      </c>
      <c r="R26" s="135">
        <f t="shared" si="2"/>
        <v>35830967</v>
      </c>
      <c r="S26" s="135">
        <f t="shared" si="3"/>
        <v>613325</v>
      </c>
      <c r="T26" s="35">
        <f t="shared" si="4"/>
        <v>1.7117176882220343E-2</v>
      </c>
      <c r="U26" s="42"/>
      <c r="V26" s="43">
        <f t="shared" si="14"/>
        <v>0</v>
      </c>
      <c r="X26" s="33">
        <f t="shared" si="5"/>
        <v>8198</v>
      </c>
      <c r="Y26">
        <f t="shared" si="6"/>
        <v>8198</v>
      </c>
      <c r="Z26">
        <f t="shared" si="7"/>
        <v>36636042</v>
      </c>
      <c r="AA26">
        <f t="shared" si="8"/>
        <v>36808735</v>
      </c>
      <c r="AB26">
        <f t="shared" si="9"/>
        <v>172693</v>
      </c>
      <c r="AC26">
        <f t="shared" si="10"/>
        <v>36808735</v>
      </c>
      <c r="AD26">
        <f t="shared" si="11"/>
        <v>364443</v>
      </c>
      <c r="AE26" s="2">
        <f t="shared" si="12"/>
        <v>1.0000002195131133E-2</v>
      </c>
      <c r="AF26">
        <f t="shared" si="13"/>
        <v>5.05688359196255E-2</v>
      </c>
    </row>
    <row r="27" spans="1:32" ht="13.75" customHeight="1" x14ac:dyDescent="0.2">
      <c r="A27" s="34">
        <v>14</v>
      </c>
      <c r="B27">
        <v>234</v>
      </c>
      <c r="C27">
        <v>234</v>
      </c>
      <c r="D27" t="s">
        <v>18</v>
      </c>
      <c r="E27" s="134">
        <v>514686857</v>
      </c>
      <c r="F27" s="135">
        <v>7988</v>
      </c>
      <c r="G27" s="135">
        <v>1202.2</v>
      </c>
      <c r="H27" s="135">
        <v>7988</v>
      </c>
      <c r="I27" s="135">
        <v>9603174</v>
      </c>
      <c r="J27" s="135">
        <v>330900</v>
      </c>
      <c r="K27" s="135">
        <v>503518102</v>
      </c>
      <c r="L27" s="1">
        <v>1199.7</v>
      </c>
      <c r="M27" s="135">
        <f t="shared" si="1"/>
        <v>9934074</v>
      </c>
      <c r="N27" s="34"/>
      <c r="O27" s="34"/>
      <c r="P27" s="135">
        <v>9835717</v>
      </c>
      <c r="Q27" s="135">
        <v>0</v>
      </c>
      <c r="R27" s="135">
        <f t="shared" si="2"/>
        <v>9835717</v>
      </c>
      <c r="S27" s="135">
        <f t="shared" si="3"/>
        <v>98357</v>
      </c>
      <c r="T27" s="35">
        <f t="shared" si="4"/>
        <v>9.9999827160541527E-3</v>
      </c>
      <c r="U27" s="42"/>
      <c r="V27" s="43">
        <f t="shared" si="14"/>
        <v>0.65717597577057907</v>
      </c>
      <c r="X27" s="33">
        <f t="shared" si="5"/>
        <v>8148</v>
      </c>
      <c r="Y27">
        <f t="shared" si="6"/>
        <v>8148</v>
      </c>
      <c r="Z27">
        <f t="shared" si="7"/>
        <v>9775156</v>
      </c>
      <c r="AA27">
        <f t="shared" si="8"/>
        <v>9699206</v>
      </c>
      <c r="AB27">
        <f t="shared" si="9"/>
        <v>0</v>
      </c>
      <c r="AC27">
        <f t="shared" si="10"/>
        <v>9775156</v>
      </c>
      <c r="AD27">
        <f t="shared" si="11"/>
        <v>-158918</v>
      </c>
      <c r="AE27" s="2">
        <f t="shared" si="12"/>
        <v>-1.5997263559743968E-2</v>
      </c>
      <c r="AF27">
        <f t="shared" si="13"/>
        <v>0</v>
      </c>
    </row>
    <row r="28" spans="1:32" ht="13.75" customHeight="1" x14ac:dyDescent="0.2">
      <c r="A28" s="34">
        <v>15</v>
      </c>
      <c r="B28">
        <v>243</v>
      </c>
      <c r="C28">
        <v>243</v>
      </c>
      <c r="D28" t="s">
        <v>19</v>
      </c>
      <c r="E28" s="134">
        <v>135384620</v>
      </c>
      <c r="F28" s="135">
        <v>7988</v>
      </c>
      <c r="G28" s="135">
        <v>217.3</v>
      </c>
      <c r="H28" s="135">
        <v>8013</v>
      </c>
      <c r="I28" s="135">
        <v>1741225</v>
      </c>
      <c r="J28" s="135">
        <v>20247</v>
      </c>
      <c r="K28" s="135">
        <v>138460218</v>
      </c>
      <c r="L28">
        <v>219</v>
      </c>
      <c r="M28" s="135">
        <f t="shared" si="1"/>
        <v>1761472</v>
      </c>
      <c r="N28" s="34"/>
      <c r="O28" s="34"/>
      <c r="P28" s="135">
        <v>1744032</v>
      </c>
      <c r="Q28" s="135">
        <v>59772</v>
      </c>
      <c r="R28" s="135">
        <f t="shared" si="2"/>
        <v>1803804</v>
      </c>
      <c r="S28" s="135">
        <f t="shared" si="3"/>
        <v>-42332</v>
      </c>
      <c r="T28" s="35">
        <f t="shared" si="4"/>
        <v>-2.3468181687145609E-2</v>
      </c>
      <c r="U28" s="42"/>
      <c r="V28" s="43">
        <f t="shared" si="14"/>
        <v>0.14622972787750485</v>
      </c>
      <c r="X28" s="33">
        <f t="shared" si="5"/>
        <v>8173</v>
      </c>
      <c r="Y28">
        <f t="shared" si="6"/>
        <v>8173</v>
      </c>
      <c r="Z28">
        <f t="shared" si="7"/>
        <v>1789887</v>
      </c>
      <c r="AA28">
        <f t="shared" si="8"/>
        <v>1758637</v>
      </c>
      <c r="AB28">
        <f t="shared" si="9"/>
        <v>0</v>
      </c>
      <c r="AC28">
        <f t="shared" si="10"/>
        <v>1789887</v>
      </c>
      <c r="AD28">
        <f t="shared" si="11"/>
        <v>28415</v>
      </c>
      <c r="AE28" s="2">
        <f t="shared" si="12"/>
        <v>1.6131394651745814E-2</v>
      </c>
      <c r="AF28">
        <f t="shared" si="13"/>
        <v>0</v>
      </c>
    </row>
    <row r="29" spans="1:32" ht="13.75" customHeight="1" x14ac:dyDescent="0.2">
      <c r="A29" s="34">
        <v>16</v>
      </c>
      <c r="B29">
        <v>261</v>
      </c>
      <c r="C29">
        <v>261</v>
      </c>
      <c r="D29" t="s">
        <v>20</v>
      </c>
      <c r="E29" s="134">
        <v>5916781595</v>
      </c>
      <c r="F29" s="135">
        <v>7988</v>
      </c>
      <c r="G29" s="135">
        <v>12753.8</v>
      </c>
      <c r="H29" s="135">
        <v>7988</v>
      </c>
      <c r="I29" s="135">
        <v>101877354</v>
      </c>
      <c r="J29" s="135">
        <v>0</v>
      </c>
      <c r="K29" s="135">
        <v>5815591532</v>
      </c>
      <c r="L29" s="1">
        <v>12682</v>
      </c>
      <c r="M29" s="135">
        <f t="shared" si="1"/>
        <v>101877354</v>
      </c>
      <c r="N29" s="34"/>
      <c r="O29" s="34"/>
      <c r="P29" s="135">
        <v>98898727</v>
      </c>
      <c r="Q29" s="135">
        <v>0</v>
      </c>
      <c r="R29" s="135">
        <f t="shared" si="2"/>
        <v>98898727</v>
      </c>
      <c r="S29" s="135">
        <f t="shared" si="3"/>
        <v>2978627</v>
      </c>
      <c r="T29" s="35">
        <f t="shared" si="4"/>
        <v>3.0117950860985298E-2</v>
      </c>
      <c r="U29" s="42"/>
      <c r="V29" s="43">
        <f t="shared" si="14"/>
        <v>0</v>
      </c>
      <c r="X29" s="33">
        <f t="shared" si="5"/>
        <v>8148</v>
      </c>
      <c r="Y29">
        <f t="shared" si="6"/>
        <v>8148</v>
      </c>
      <c r="Z29">
        <f t="shared" si="7"/>
        <v>103332936</v>
      </c>
      <c r="AA29">
        <f t="shared" si="8"/>
        <v>102896128</v>
      </c>
      <c r="AB29">
        <f t="shared" si="9"/>
        <v>0</v>
      </c>
      <c r="AC29">
        <f t="shared" si="10"/>
        <v>103332936</v>
      </c>
      <c r="AD29">
        <f t="shared" si="11"/>
        <v>1455582</v>
      </c>
      <c r="AE29" s="2">
        <f t="shared" si="12"/>
        <v>1.4287591332613526E-2</v>
      </c>
      <c r="AF29">
        <f t="shared" si="13"/>
        <v>0</v>
      </c>
    </row>
    <row r="30" spans="1:32" ht="13.75" customHeight="1" x14ac:dyDescent="0.2">
      <c r="A30" s="34">
        <v>17</v>
      </c>
      <c r="B30">
        <v>279</v>
      </c>
      <c r="C30">
        <v>279</v>
      </c>
      <c r="D30" t="s">
        <v>21</v>
      </c>
      <c r="E30" s="134">
        <v>373197302</v>
      </c>
      <c r="F30" s="135">
        <v>7988</v>
      </c>
      <c r="G30" s="135">
        <v>794.2</v>
      </c>
      <c r="H30" s="135">
        <v>7988</v>
      </c>
      <c r="I30" s="135">
        <v>6344070</v>
      </c>
      <c r="J30" s="135">
        <v>0</v>
      </c>
      <c r="K30" s="135">
        <v>353181749</v>
      </c>
      <c r="L30">
        <v>775</v>
      </c>
      <c r="M30" s="135">
        <f t="shared" si="1"/>
        <v>6344070</v>
      </c>
      <c r="N30" s="34"/>
      <c r="O30" s="34"/>
      <c r="P30" s="135">
        <v>6213061</v>
      </c>
      <c r="Q30" s="135">
        <v>57809</v>
      </c>
      <c r="R30" s="135">
        <f t="shared" si="2"/>
        <v>6270870</v>
      </c>
      <c r="S30" s="135">
        <f t="shared" si="3"/>
        <v>73200</v>
      </c>
      <c r="T30" s="35">
        <f t="shared" si="4"/>
        <v>1.1673021446784896E-2</v>
      </c>
      <c r="U30" s="42"/>
      <c r="V30" s="43">
        <f t="shared" si="14"/>
        <v>0</v>
      </c>
      <c r="X30" s="33">
        <f t="shared" si="5"/>
        <v>8148</v>
      </c>
      <c r="Y30">
        <f t="shared" si="6"/>
        <v>8148</v>
      </c>
      <c r="Z30">
        <f t="shared" si="7"/>
        <v>6314700</v>
      </c>
      <c r="AA30">
        <f t="shared" si="8"/>
        <v>6407511</v>
      </c>
      <c r="AB30">
        <f t="shared" si="9"/>
        <v>92811</v>
      </c>
      <c r="AC30">
        <f t="shared" si="10"/>
        <v>6407511</v>
      </c>
      <c r="AD30">
        <f t="shared" si="11"/>
        <v>63441</v>
      </c>
      <c r="AE30" s="2">
        <f t="shared" si="12"/>
        <v>1.0000047288255017E-2</v>
      </c>
      <c r="AF30">
        <f t="shared" si="13"/>
        <v>0.24869150849327418</v>
      </c>
    </row>
    <row r="31" spans="1:32" ht="13.75" customHeight="1" x14ac:dyDescent="0.2">
      <c r="A31" s="34">
        <v>18</v>
      </c>
      <c r="B31">
        <v>333</v>
      </c>
      <c r="C31">
        <v>333</v>
      </c>
      <c r="D31" t="s">
        <v>22</v>
      </c>
      <c r="E31" s="134">
        <v>425737899</v>
      </c>
      <c r="F31" s="135">
        <v>7988</v>
      </c>
      <c r="G31" s="135">
        <v>391</v>
      </c>
      <c r="H31" s="135">
        <v>8018</v>
      </c>
      <c r="I31" s="135">
        <v>3135038</v>
      </c>
      <c r="J31" s="135">
        <v>16987</v>
      </c>
      <c r="K31" s="135">
        <v>419893536</v>
      </c>
      <c r="L31">
        <v>371</v>
      </c>
      <c r="M31" s="135">
        <f t="shared" si="1"/>
        <v>3152025</v>
      </c>
      <c r="N31" s="34"/>
      <c r="O31" s="34"/>
      <c r="P31" s="135">
        <v>3120817</v>
      </c>
      <c r="Q31" s="135">
        <v>0</v>
      </c>
      <c r="R31" s="135">
        <f t="shared" si="2"/>
        <v>3120817</v>
      </c>
      <c r="S31" s="135">
        <f t="shared" si="3"/>
        <v>31208</v>
      </c>
      <c r="T31" s="35">
        <f t="shared" si="4"/>
        <v>9.9999455270847349E-3</v>
      </c>
      <c r="U31" s="42"/>
      <c r="V31" s="43">
        <f t="shared" si="14"/>
        <v>4.0455492984774119E-2</v>
      </c>
      <c r="X31" s="33">
        <f t="shared" si="5"/>
        <v>8178</v>
      </c>
      <c r="Y31">
        <f t="shared" si="6"/>
        <v>8178</v>
      </c>
      <c r="Z31">
        <f t="shared" si="7"/>
        <v>3034038</v>
      </c>
      <c r="AA31">
        <f t="shared" si="8"/>
        <v>3166388</v>
      </c>
      <c r="AB31">
        <f t="shared" si="9"/>
        <v>132350</v>
      </c>
      <c r="AC31">
        <f t="shared" si="10"/>
        <v>3166388</v>
      </c>
      <c r="AD31">
        <f t="shared" si="11"/>
        <v>14363</v>
      </c>
      <c r="AE31" s="2">
        <f t="shared" si="12"/>
        <v>4.5567531983407494E-3</v>
      </c>
      <c r="AF31">
        <f t="shared" si="13"/>
        <v>0.31087201846693002</v>
      </c>
    </row>
    <row r="32" spans="1:32" ht="13.75" customHeight="1" x14ac:dyDescent="0.2">
      <c r="A32" s="34">
        <v>19</v>
      </c>
      <c r="B32">
        <v>355</v>
      </c>
      <c r="C32">
        <v>355</v>
      </c>
      <c r="D32" t="s">
        <v>23</v>
      </c>
      <c r="E32" s="134">
        <v>331458434</v>
      </c>
      <c r="F32" s="135">
        <v>7988</v>
      </c>
      <c r="G32" s="135">
        <v>281.7</v>
      </c>
      <c r="H32" s="135">
        <v>7988</v>
      </c>
      <c r="I32" s="135">
        <v>2250220</v>
      </c>
      <c r="J32" s="135">
        <v>63357</v>
      </c>
      <c r="K32" s="135">
        <v>309687167</v>
      </c>
      <c r="L32">
        <v>267.60000000000002</v>
      </c>
      <c r="M32" s="135">
        <f t="shared" si="1"/>
        <v>2313577</v>
      </c>
      <c r="N32" s="34"/>
      <c r="O32" s="34"/>
      <c r="P32" s="135">
        <v>2290670</v>
      </c>
      <c r="Q32" s="135">
        <v>0</v>
      </c>
      <c r="R32" s="135">
        <f t="shared" si="2"/>
        <v>2290670</v>
      </c>
      <c r="S32" s="135">
        <f t="shared" si="3"/>
        <v>22907</v>
      </c>
      <c r="T32" s="35">
        <f t="shared" si="4"/>
        <v>1.0000130966049235E-2</v>
      </c>
      <c r="U32" s="42"/>
      <c r="V32" s="43">
        <f t="shared" si="14"/>
        <v>0.20458387286031779</v>
      </c>
      <c r="X32" s="33">
        <f t="shared" si="5"/>
        <v>8148</v>
      </c>
      <c r="Y32">
        <f t="shared" si="6"/>
        <v>8148</v>
      </c>
      <c r="Z32">
        <f t="shared" si="7"/>
        <v>2180405</v>
      </c>
      <c r="AA32">
        <f t="shared" si="8"/>
        <v>2272722</v>
      </c>
      <c r="AB32">
        <f t="shared" si="9"/>
        <v>92317</v>
      </c>
      <c r="AC32">
        <f t="shared" si="10"/>
        <v>2272722</v>
      </c>
      <c r="AD32">
        <f t="shared" si="11"/>
        <v>-40855</v>
      </c>
      <c r="AE32" s="2">
        <f t="shared" si="12"/>
        <v>-1.7658802797572763E-2</v>
      </c>
      <c r="AF32">
        <f t="shared" si="13"/>
        <v>0.27851757725977788</v>
      </c>
    </row>
    <row r="33" spans="1:32" ht="13.75" customHeight="1" x14ac:dyDescent="0.2">
      <c r="A33" s="34">
        <v>20</v>
      </c>
      <c r="B33">
        <v>387</v>
      </c>
      <c r="C33">
        <v>387</v>
      </c>
      <c r="D33" t="s">
        <v>24</v>
      </c>
      <c r="E33" s="134">
        <v>596463328</v>
      </c>
      <c r="F33" s="135">
        <v>7988</v>
      </c>
      <c r="G33" s="135">
        <v>1452.3</v>
      </c>
      <c r="H33" s="135">
        <v>7988</v>
      </c>
      <c r="I33" s="135">
        <v>11600972</v>
      </c>
      <c r="J33" s="135">
        <v>0</v>
      </c>
      <c r="K33" s="135">
        <v>566098495</v>
      </c>
      <c r="L33" s="1">
        <v>1375.2</v>
      </c>
      <c r="M33" s="135">
        <f t="shared" si="1"/>
        <v>11600972</v>
      </c>
      <c r="N33" s="34"/>
      <c r="O33" s="34"/>
      <c r="P33" s="135">
        <v>11067529</v>
      </c>
      <c r="Q33" s="135">
        <v>0</v>
      </c>
      <c r="R33" s="135">
        <f t="shared" si="2"/>
        <v>11067529</v>
      </c>
      <c r="S33" s="135">
        <f t="shared" si="3"/>
        <v>533443</v>
      </c>
      <c r="T33" s="35">
        <f t="shared" si="4"/>
        <v>4.8198924981357624E-2</v>
      </c>
      <c r="U33" s="42"/>
      <c r="V33" s="43">
        <f t="shared" si="14"/>
        <v>0</v>
      </c>
      <c r="X33" s="33">
        <f t="shared" si="5"/>
        <v>8148</v>
      </c>
      <c r="Y33">
        <f t="shared" si="6"/>
        <v>8148</v>
      </c>
      <c r="Z33">
        <f t="shared" si="7"/>
        <v>11205130</v>
      </c>
      <c r="AA33">
        <f t="shared" si="8"/>
        <v>11716982</v>
      </c>
      <c r="AB33">
        <f t="shared" si="9"/>
        <v>511852</v>
      </c>
      <c r="AC33">
        <f t="shared" si="10"/>
        <v>11716982</v>
      </c>
      <c r="AD33">
        <f t="shared" si="11"/>
        <v>116010</v>
      </c>
      <c r="AE33" s="2">
        <f t="shared" si="12"/>
        <v>1.0000024135908612E-2</v>
      </c>
      <c r="AF33">
        <f t="shared" si="13"/>
        <v>0.85814496209899427</v>
      </c>
    </row>
    <row r="34" spans="1:32" ht="13.75" customHeight="1" x14ac:dyDescent="0.2">
      <c r="A34" s="34">
        <v>21</v>
      </c>
      <c r="B34">
        <v>414</v>
      </c>
      <c r="C34">
        <v>414</v>
      </c>
      <c r="D34" t="s">
        <v>25</v>
      </c>
      <c r="E34" s="134">
        <v>375403622</v>
      </c>
      <c r="F34" s="135">
        <v>7988</v>
      </c>
      <c r="G34" s="135">
        <v>494.5</v>
      </c>
      <c r="H34" s="135">
        <v>8027</v>
      </c>
      <c r="I34" s="135">
        <v>3969352</v>
      </c>
      <c r="J34" s="135">
        <v>88459</v>
      </c>
      <c r="K34" s="135">
        <v>366768384</v>
      </c>
      <c r="L34">
        <v>521.1</v>
      </c>
      <c r="M34" s="135">
        <f t="shared" si="1"/>
        <v>4057811</v>
      </c>
      <c r="N34" s="34"/>
      <c r="O34" s="34"/>
      <c r="P34" s="135">
        <v>4017635</v>
      </c>
      <c r="Q34" s="135">
        <v>0</v>
      </c>
      <c r="R34" s="135">
        <f t="shared" si="2"/>
        <v>4017635</v>
      </c>
      <c r="S34" s="135">
        <f t="shared" si="3"/>
        <v>40176</v>
      </c>
      <c r="T34" s="35">
        <f t="shared" si="4"/>
        <v>9.9999128840723463E-3</v>
      </c>
      <c r="U34" s="42"/>
      <c r="V34" s="43">
        <f t="shared" si="14"/>
        <v>0.24118491085643848</v>
      </c>
      <c r="X34" s="33">
        <f t="shared" si="5"/>
        <v>8187</v>
      </c>
      <c r="Y34">
        <f t="shared" si="6"/>
        <v>8187</v>
      </c>
      <c r="Z34">
        <f t="shared" si="7"/>
        <v>4266246</v>
      </c>
      <c r="AA34">
        <f t="shared" si="8"/>
        <v>4009046</v>
      </c>
      <c r="AB34">
        <f t="shared" si="9"/>
        <v>0</v>
      </c>
      <c r="AC34">
        <f t="shared" si="10"/>
        <v>4266246</v>
      </c>
      <c r="AD34">
        <f t="shared" si="11"/>
        <v>208435</v>
      </c>
      <c r="AE34" s="2">
        <f t="shared" si="12"/>
        <v>5.1366364771548011E-2</v>
      </c>
      <c r="AF34">
        <f t="shared" si="13"/>
        <v>0</v>
      </c>
    </row>
    <row r="35" spans="1:32" ht="13.75" customHeight="1" x14ac:dyDescent="0.2">
      <c r="A35" s="34">
        <v>22</v>
      </c>
      <c r="B35">
        <v>441</v>
      </c>
      <c r="C35">
        <v>441</v>
      </c>
      <c r="D35" t="s">
        <v>431</v>
      </c>
      <c r="E35" s="134">
        <v>663392210</v>
      </c>
      <c r="F35" s="135">
        <v>7988</v>
      </c>
      <c r="G35" s="135">
        <v>788.2</v>
      </c>
      <c r="H35" s="135">
        <v>7993</v>
      </c>
      <c r="I35" s="135">
        <v>6300083</v>
      </c>
      <c r="J35" s="135">
        <v>0</v>
      </c>
      <c r="K35" s="135">
        <v>603923767</v>
      </c>
      <c r="L35">
        <v>763.2</v>
      </c>
      <c r="M35" s="135">
        <f t="shared" si="1"/>
        <v>6300083</v>
      </c>
      <c r="N35" s="34"/>
      <c r="O35" s="34"/>
      <c r="P35" s="135">
        <v>6117565</v>
      </c>
      <c r="Q35" s="135">
        <v>2456</v>
      </c>
      <c r="R35" s="135">
        <f t="shared" si="2"/>
        <v>6120021</v>
      </c>
      <c r="S35" s="135">
        <f t="shared" si="3"/>
        <v>180062</v>
      </c>
      <c r="T35" s="35">
        <f t="shared" si="4"/>
        <v>2.9421794467698721E-2</v>
      </c>
      <c r="U35" s="42"/>
      <c r="V35" s="43">
        <f t="shared" si="14"/>
        <v>0</v>
      </c>
      <c r="X35" s="33">
        <f t="shared" si="5"/>
        <v>8153</v>
      </c>
      <c r="Y35">
        <f t="shared" si="6"/>
        <v>8153</v>
      </c>
      <c r="Z35">
        <f t="shared" si="7"/>
        <v>6222370</v>
      </c>
      <c r="AA35">
        <f t="shared" si="8"/>
        <v>6363084</v>
      </c>
      <c r="AB35">
        <f t="shared" si="9"/>
        <v>140714</v>
      </c>
      <c r="AC35">
        <f t="shared" si="10"/>
        <v>6363084</v>
      </c>
      <c r="AD35">
        <f t="shared" si="11"/>
        <v>63001</v>
      </c>
      <c r="AE35" s="2">
        <f t="shared" si="12"/>
        <v>1.0000026983771483E-2</v>
      </c>
      <c r="AF35">
        <f t="shared" si="13"/>
        <v>0.2121128314123556</v>
      </c>
    </row>
    <row r="36" spans="1:32" ht="13.75" customHeight="1" x14ac:dyDescent="0.2">
      <c r="A36" s="34">
        <v>23</v>
      </c>
      <c r="B36">
        <v>472</v>
      </c>
      <c r="C36">
        <v>472</v>
      </c>
      <c r="D36" t="s">
        <v>28</v>
      </c>
      <c r="E36" s="134">
        <v>603850002</v>
      </c>
      <c r="F36" s="135">
        <v>7988</v>
      </c>
      <c r="G36" s="135">
        <v>1767.4</v>
      </c>
      <c r="H36" s="135">
        <v>7988</v>
      </c>
      <c r="I36" s="135">
        <v>14117991</v>
      </c>
      <c r="J36" s="135">
        <v>0</v>
      </c>
      <c r="K36" s="135">
        <v>576015701</v>
      </c>
      <c r="L36" s="1">
        <v>1767.7</v>
      </c>
      <c r="M36" s="135">
        <f t="shared" si="1"/>
        <v>14117991</v>
      </c>
      <c r="N36" s="34"/>
      <c r="O36" s="34"/>
      <c r="P36" s="135">
        <v>13564023</v>
      </c>
      <c r="Q36" s="135">
        <v>1784</v>
      </c>
      <c r="R36" s="135">
        <f t="shared" si="2"/>
        <v>13565807</v>
      </c>
      <c r="S36" s="135">
        <f t="shared" si="3"/>
        <v>552184</v>
      </c>
      <c r="T36" s="35">
        <f t="shared" si="4"/>
        <v>4.070410260148917E-2</v>
      </c>
      <c r="U36" s="42"/>
      <c r="V36" s="43">
        <f t="shared" si="14"/>
        <v>0</v>
      </c>
      <c r="X36" s="33">
        <f t="shared" si="5"/>
        <v>8148</v>
      </c>
      <c r="Y36">
        <f t="shared" si="6"/>
        <v>8148</v>
      </c>
      <c r="Z36">
        <f t="shared" si="7"/>
        <v>14403220</v>
      </c>
      <c r="AA36">
        <f t="shared" si="8"/>
        <v>14259171</v>
      </c>
      <c r="AB36">
        <f t="shared" si="9"/>
        <v>0</v>
      </c>
      <c r="AC36">
        <f t="shared" si="10"/>
        <v>14403220</v>
      </c>
      <c r="AD36">
        <f t="shared" si="11"/>
        <v>285229</v>
      </c>
      <c r="AE36" s="2">
        <f t="shared" si="12"/>
        <v>2.0203228632175781E-2</v>
      </c>
      <c r="AF36">
        <f t="shared" si="13"/>
        <v>0</v>
      </c>
    </row>
    <row r="37" spans="1:32" ht="13.75" customHeight="1" x14ac:dyDescent="0.2">
      <c r="A37" s="34">
        <v>24</v>
      </c>
      <c r="B37">
        <v>513</v>
      </c>
      <c r="C37">
        <v>513</v>
      </c>
      <c r="D37" t="s">
        <v>30</v>
      </c>
      <c r="E37" s="134">
        <v>155187149</v>
      </c>
      <c r="F37" s="135">
        <v>7988</v>
      </c>
      <c r="G37" s="135">
        <v>341.1</v>
      </c>
      <c r="H37" s="135">
        <v>7988</v>
      </c>
      <c r="I37" s="135">
        <v>2724707</v>
      </c>
      <c r="J37" s="135">
        <v>0</v>
      </c>
      <c r="K37" s="135">
        <v>140410088</v>
      </c>
      <c r="L37">
        <v>347.1</v>
      </c>
      <c r="M37" s="135">
        <f t="shared" si="1"/>
        <v>2724707</v>
      </c>
      <c r="N37" s="34"/>
      <c r="O37" s="34"/>
      <c r="P37" s="135">
        <v>2649884</v>
      </c>
      <c r="Q37" s="135">
        <v>131600</v>
      </c>
      <c r="R37" s="135">
        <f t="shared" si="2"/>
        <v>2781484</v>
      </c>
      <c r="S37" s="135">
        <f t="shared" si="3"/>
        <v>-56777</v>
      </c>
      <c r="T37" s="35">
        <f t="shared" si="4"/>
        <v>-2.0412484846218781E-2</v>
      </c>
      <c r="U37" s="42"/>
      <c r="V37" s="43">
        <f t="shared" si="14"/>
        <v>0</v>
      </c>
      <c r="X37" s="33">
        <f t="shared" si="5"/>
        <v>8148</v>
      </c>
      <c r="Y37">
        <f t="shared" si="6"/>
        <v>8148</v>
      </c>
      <c r="Z37">
        <f t="shared" si="7"/>
        <v>2828171</v>
      </c>
      <c r="AA37">
        <f t="shared" si="8"/>
        <v>2751954</v>
      </c>
      <c r="AB37">
        <f t="shared" si="9"/>
        <v>0</v>
      </c>
      <c r="AC37">
        <f t="shared" si="10"/>
        <v>2828171</v>
      </c>
      <c r="AD37">
        <f t="shared" si="11"/>
        <v>103464</v>
      </c>
      <c r="AE37" s="2">
        <f t="shared" si="12"/>
        <v>3.7972523284154958E-2</v>
      </c>
      <c r="AF37">
        <f t="shared" si="13"/>
        <v>0</v>
      </c>
    </row>
    <row r="38" spans="1:32" ht="13.75" customHeight="1" x14ac:dyDescent="0.2">
      <c r="A38" s="34">
        <v>25</v>
      </c>
      <c r="B38">
        <v>540</v>
      </c>
      <c r="C38">
        <v>540</v>
      </c>
      <c r="D38" t="s">
        <v>31</v>
      </c>
      <c r="E38" s="134">
        <v>355278208</v>
      </c>
      <c r="F38" s="135">
        <v>7988</v>
      </c>
      <c r="G38" s="135">
        <v>443</v>
      </c>
      <c r="H38" s="135">
        <v>8029</v>
      </c>
      <c r="I38" s="135">
        <v>3556847</v>
      </c>
      <c r="J38" s="135">
        <v>0</v>
      </c>
      <c r="K38" s="135">
        <v>335957839</v>
      </c>
      <c r="L38">
        <v>431.1</v>
      </c>
      <c r="M38" s="135">
        <f t="shared" si="1"/>
        <v>3556847</v>
      </c>
      <c r="N38" s="34"/>
      <c r="O38" s="34"/>
      <c r="P38" s="135">
        <v>3508550</v>
      </c>
      <c r="Q38" s="135">
        <v>72456</v>
      </c>
      <c r="R38" s="135">
        <f t="shared" si="2"/>
        <v>3581006</v>
      </c>
      <c r="S38" s="135">
        <f t="shared" si="3"/>
        <v>-24159</v>
      </c>
      <c r="T38" s="35">
        <f t="shared" si="4"/>
        <v>-6.7464282383218567E-3</v>
      </c>
      <c r="U38" s="42"/>
      <c r="V38" s="43">
        <f t="shared" si="14"/>
        <v>0</v>
      </c>
      <c r="X38" s="33">
        <f t="shared" si="5"/>
        <v>8189</v>
      </c>
      <c r="Y38">
        <f t="shared" si="6"/>
        <v>8189</v>
      </c>
      <c r="Z38">
        <f t="shared" si="7"/>
        <v>3530278</v>
      </c>
      <c r="AA38">
        <f t="shared" si="8"/>
        <v>3592415</v>
      </c>
      <c r="AB38">
        <f t="shared" si="9"/>
        <v>62137</v>
      </c>
      <c r="AC38">
        <f t="shared" si="10"/>
        <v>3592415</v>
      </c>
      <c r="AD38">
        <f t="shared" si="11"/>
        <v>35568</v>
      </c>
      <c r="AE38" s="2">
        <f t="shared" si="12"/>
        <v>9.9998678604955454E-3</v>
      </c>
      <c r="AF38">
        <f t="shared" si="13"/>
        <v>0.17489673895225233</v>
      </c>
    </row>
    <row r="39" spans="1:32" ht="13.75" customHeight="1" x14ac:dyDescent="0.2">
      <c r="A39" s="34">
        <v>26</v>
      </c>
      <c r="B39">
        <v>549</v>
      </c>
      <c r="C39">
        <v>549</v>
      </c>
      <c r="D39" t="s">
        <v>32</v>
      </c>
      <c r="E39" s="134">
        <v>267659292</v>
      </c>
      <c r="F39" s="135">
        <v>7988</v>
      </c>
      <c r="G39" s="135">
        <v>498.5</v>
      </c>
      <c r="H39" s="135">
        <v>7988</v>
      </c>
      <c r="I39" s="135">
        <v>3982018</v>
      </c>
      <c r="J39" s="135">
        <v>57059</v>
      </c>
      <c r="K39" s="135">
        <v>294888546</v>
      </c>
      <c r="L39">
        <v>511.3</v>
      </c>
      <c r="M39" s="135">
        <f t="shared" si="1"/>
        <v>4039077</v>
      </c>
      <c r="N39" s="34"/>
      <c r="O39" s="34"/>
      <c r="P39" s="135">
        <v>3999086</v>
      </c>
      <c r="Q39" s="135">
        <v>0</v>
      </c>
      <c r="R39" s="135">
        <f t="shared" si="2"/>
        <v>3999086</v>
      </c>
      <c r="S39" s="135">
        <f t="shared" si="3"/>
        <v>39991</v>
      </c>
      <c r="T39" s="35">
        <f t="shared" si="4"/>
        <v>1.0000035007999328E-2</v>
      </c>
      <c r="U39" s="42"/>
      <c r="V39" s="43">
        <f t="shared" si="14"/>
        <v>0.19349344277346059</v>
      </c>
      <c r="X39" s="33">
        <f t="shared" si="5"/>
        <v>8148</v>
      </c>
      <c r="Y39">
        <f t="shared" si="6"/>
        <v>8148</v>
      </c>
      <c r="Z39">
        <f t="shared" si="7"/>
        <v>4166072</v>
      </c>
      <c r="AA39">
        <f t="shared" si="8"/>
        <v>4021838</v>
      </c>
      <c r="AB39">
        <f t="shared" si="9"/>
        <v>0</v>
      </c>
      <c r="AC39">
        <f t="shared" si="10"/>
        <v>4166072</v>
      </c>
      <c r="AD39">
        <f t="shared" si="11"/>
        <v>126995</v>
      </c>
      <c r="AE39" s="2">
        <f t="shared" si="12"/>
        <v>3.1441589254178615E-2</v>
      </c>
      <c r="AF39">
        <f t="shared" si="13"/>
        <v>0</v>
      </c>
    </row>
    <row r="40" spans="1:32" ht="13.75" customHeight="1" x14ac:dyDescent="0.2">
      <c r="A40" s="34">
        <v>27</v>
      </c>
      <c r="B40">
        <v>576</v>
      </c>
      <c r="C40">
        <v>576</v>
      </c>
      <c r="D40" t="s">
        <v>33</v>
      </c>
      <c r="E40" s="134">
        <v>204931389</v>
      </c>
      <c r="F40" s="135">
        <v>7988</v>
      </c>
      <c r="G40" s="135">
        <v>466.6</v>
      </c>
      <c r="H40" s="135">
        <v>7988</v>
      </c>
      <c r="I40" s="135">
        <v>3727201</v>
      </c>
      <c r="J40" s="135">
        <v>19418</v>
      </c>
      <c r="K40" s="135">
        <v>190918979</v>
      </c>
      <c r="L40">
        <v>462.3</v>
      </c>
      <c r="M40" s="135">
        <f t="shared" si="1"/>
        <v>3746619</v>
      </c>
      <c r="N40" s="34"/>
      <c r="O40" s="34"/>
      <c r="P40" s="135">
        <v>3709524</v>
      </c>
      <c r="Q40" s="135">
        <v>0</v>
      </c>
      <c r="R40" s="135">
        <f t="shared" si="2"/>
        <v>3709524</v>
      </c>
      <c r="S40" s="135">
        <f t="shared" si="3"/>
        <v>37095</v>
      </c>
      <c r="T40" s="35">
        <f t="shared" si="4"/>
        <v>9.999935301672128E-3</v>
      </c>
      <c r="U40" s="42"/>
      <c r="V40" s="43">
        <f t="shared" si="14"/>
        <v>0.10170806538830275</v>
      </c>
      <c r="X40" s="33">
        <f t="shared" si="5"/>
        <v>8148</v>
      </c>
      <c r="Y40">
        <f t="shared" si="6"/>
        <v>8148</v>
      </c>
      <c r="Z40">
        <f t="shared" si="7"/>
        <v>3766820</v>
      </c>
      <c r="AA40">
        <f t="shared" si="8"/>
        <v>3764473</v>
      </c>
      <c r="AB40">
        <f t="shared" si="9"/>
        <v>0</v>
      </c>
      <c r="AC40">
        <f t="shared" si="10"/>
        <v>3766820</v>
      </c>
      <c r="AD40">
        <f t="shared" si="11"/>
        <v>20201</v>
      </c>
      <c r="AE40" s="2">
        <f t="shared" si="12"/>
        <v>5.3917945753224443E-3</v>
      </c>
      <c r="AF40">
        <f t="shared" si="13"/>
        <v>0</v>
      </c>
    </row>
    <row r="41" spans="1:32" ht="13.75" customHeight="1" x14ac:dyDescent="0.2">
      <c r="A41" s="34">
        <v>28</v>
      </c>
      <c r="B41">
        <v>585</v>
      </c>
      <c r="C41">
        <v>585</v>
      </c>
      <c r="D41" t="s">
        <v>34</v>
      </c>
      <c r="E41" s="134">
        <v>325439964</v>
      </c>
      <c r="F41" s="135">
        <v>7988</v>
      </c>
      <c r="G41" s="135">
        <v>603.70000000000005</v>
      </c>
      <c r="H41" s="135">
        <v>8005</v>
      </c>
      <c r="I41" s="135">
        <v>4832619</v>
      </c>
      <c r="J41" s="135">
        <v>92103</v>
      </c>
      <c r="K41" s="135">
        <v>339503348</v>
      </c>
      <c r="L41">
        <v>611.20000000000005</v>
      </c>
      <c r="M41" s="135">
        <f t="shared" si="1"/>
        <v>4924722</v>
      </c>
      <c r="N41" s="34"/>
      <c r="O41" s="34"/>
      <c r="P41" s="135">
        <v>4875962</v>
      </c>
      <c r="Q41" s="135">
        <v>9334</v>
      </c>
      <c r="R41" s="135">
        <f t="shared" si="2"/>
        <v>4885296</v>
      </c>
      <c r="S41" s="135">
        <f t="shared" si="3"/>
        <v>39426</v>
      </c>
      <c r="T41" s="35">
        <f t="shared" si="4"/>
        <v>8.0703400571838432E-3</v>
      </c>
      <c r="U41" s="42"/>
      <c r="V41" s="43">
        <f t="shared" si="14"/>
        <v>0.27128745723002412</v>
      </c>
      <c r="X41" s="33">
        <f t="shared" si="5"/>
        <v>8165</v>
      </c>
      <c r="Y41">
        <f t="shared" si="6"/>
        <v>8165</v>
      </c>
      <c r="Z41">
        <f t="shared" si="7"/>
        <v>4990448</v>
      </c>
      <c r="AA41">
        <f t="shared" si="8"/>
        <v>4880945</v>
      </c>
      <c r="AB41">
        <f t="shared" si="9"/>
        <v>0</v>
      </c>
      <c r="AC41">
        <f t="shared" si="10"/>
        <v>4990448</v>
      </c>
      <c r="AD41">
        <f t="shared" si="11"/>
        <v>65726</v>
      </c>
      <c r="AE41" s="2">
        <f t="shared" si="12"/>
        <v>1.3346134055891886E-2</v>
      </c>
      <c r="AF41">
        <f t="shared" si="13"/>
        <v>0</v>
      </c>
    </row>
    <row r="42" spans="1:32" ht="13.75" customHeight="1" x14ac:dyDescent="0.2">
      <c r="A42" s="34">
        <v>29</v>
      </c>
      <c r="B42">
        <v>594</v>
      </c>
      <c r="C42">
        <v>594</v>
      </c>
      <c r="D42" t="s">
        <v>35</v>
      </c>
      <c r="E42" s="134">
        <v>385483679</v>
      </c>
      <c r="F42" s="135">
        <v>7988</v>
      </c>
      <c r="G42" s="135">
        <v>705.4</v>
      </c>
      <c r="H42" s="135">
        <v>7988</v>
      </c>
      <c r="I42" s="135">
        <v>5634735</v>
      </c>
      <c r="J42" s="135">
        <v>270538</v>
      </c>
      <c r="K42" s="135">
        <v>371780535</v>
      </c>
      <c r="L42">
        <v>713.6</v>
      </c>
      <c r="M42" s="135">
        <f t="shared" si="1"/>
        <v>5905273</v>
      </c>
      <c r="N42" s="34"/>
      <c r="O42" s="34"/>
      <c r="P42" s="135">
        <v>5846805</v>
      </c>
      <c r="Q42" s="135">
        <v>0</v>
      </c>
      <c r="R42" s="135">
        <f t="shared" si="2"/>
        <v>5846805</v>
      </c>
      <c r="S42" s="135">
        <f t="shared" si="3"/>
        <v>58468</v>
      </c>
      <c r="T42" s="35">
        <f t="shared" si="4"/>
        <v>9.9999914483209201E-3</v>
      </c>
      <c r="U42" s="42"/>
      <c r="V42" s="43">
        <f t="shared" si="14"/>
        <v>0.72768199120483812</v>
      </c>
      <c r="X42" s="33">
        <f t="shared" si="5"/>
        <v>8148</v>
      </c>
      <c r="Y42">
        <f t="shared" si="6"/>
        <v>8148</v>
      </c>
      <c r="Z42">
        <f t="shared" si="7"/>
        <v>5814413</v>
      </c>
      <c r="AA42">
        <f t="shared" si="8"/>
        <v>5691082</v>
      </c>
      <c r="AB42">
        <f t="shared" si="9"/>
        <v>0</v>
      </c>
      <c r="AC42">
        <f t="shared" si="10"/>
        <v>5814413</v>
      </c>
      <c r="AD42">
        <f t="shared" si="11"/>
        <v>-90860</v>
      </c>
      <c r="AE42" s="2">
        <f t="shared" si="12"/>
        <v>-1.5386248866055812E-2</v>
      </c>
      <c r="AF42">
        <f t="shared" si="13"/>
        <v>0</v>
      </c>
    </row>
    <row r="43" spans="1:32" ht="13.75" customHeight="1" x14ac:dyDescent="0.2">
      <c r="A43" s="34">
        <v>30</v>
      </c>
      <c r="B43">
        <v>603</v>
      </c>
      <c r="C43">
        <v>603</v>
      </c>
      <c r="D43" t="s">
        <v>36</v>
      </c>
      <c r="E43" s="134">
        <v>133416086</v>
      </c>
      <c r="F43" s="135">
        <v>7988</v>
      </c>
      <c r="G43" s="135">
        <v>165.1</v>
      </c>
      <c r="H43" s="135">
        <v>8079</v>
      </c>
      <c r="I43" s="135">
        <v>1333843</v>
      </c>
      <c r="J43" s="135">
        <v>0</v>
      </c>
      <c r="K43" s="135">
        <v>133732699</v>
      </c>
      <c r="L43">
        <v>155.4</v>
      </c>
      <c r="M43" s="135">
        <f t="shared" si="1"/>
        <v>1333843</v>
      </c>
      <c r="N43" s="34"/>
      <c r="O43" s="34"/>
      <c r="P43" s="135">
        <v>1269897</v>
      </c>
      <c r="Q43" s="135">
        <v>98119</v>
      </c>
      <c r="R43" s="135">
        <f t="shared" si="2"/>
        <v>1368016</v>
      </c>
      <c r="S43" s="135">
        <f t="shared" si="3"/>
        <v>-34173</v>
      </c>
      <c r="T43" s="35">
        <f t="shared" si="4"/>
        <v>-2.4979970994491292E-2</v>
      </c>
      <c r="U43" s="42"/>
      <c r="V43" s="43">
        <f t="shared" si="14"/>
        <v>0</v>
      </c>
      <c r="X43" s="33">
        <f t="shared" si="5"/>
        <v>8239</v>
      </c>
      <c r="Y43">
        <f t="shared" si="6"/>
        <v>8239</v>
      </c>
      <c r="Z43">
        <f t="shared" si="7"/>
        <v>1280341</v>
      </c>
      <c r="AA43">
        <f t="shared" si="8"/>
        <v>1347181</v>
      </c>
      <c r="AB43">
        <f t="shared" si="9"/>
        <v>66840</v>
      </c>
      <c r="AC43">
        <f t="shared" si="10"/>
        <v>1347181</v>
      </c>
      <c r="AD43">
        <f t="shared" si="11"/>
        <v>13338</v>
      </c>
      <c r="AE43" s="2">
        <f t="shared" si="12"/>
        <v>9.9996776232285211E-3</v>
      </c>
      <c r="AF43">
        <f t="shared" si="13"/>
        <v>0.50098906364259554</v>
      </c>
    </row>
    <row r="44" spans="1:32" ht="13.75" customHeight="1" x14ac:dyDescent="0.2">
      <c r="A44" s="34">
        <v>31</v>
      </c>
      <c r="B44">
        <v>609</v>
      </c>
      <c r="C44">
        <v>609</v>
      </c>
      <c r="D44" t="s">
        <v>37</v>
      </c>
      <c r="E44" s="134">
        <v>851527224</v>
      </c>
      <c r="F44" s="135">
        <v>7988</v>
      </c>
      <c r="G44" s="135">
        <v>1475.6</v>
      </c>
      <c r="H44" s="135">
        <v>8013</v>
      </c>
      <c r="I44" s="135">
        <v>11823983</v>
      </c>
      <c r="J44" s="135">
        <v>0</v>
      </c>
      <c r="K44" s="135">
        <v>812464654</v>
      </c>
      <c r="L44" s="1">
        <v>1426.1</v>
      </c>
      <c r="M44" s="135">
        <f t="shared" si="1"/>
        <v>11823983</v>
      </c>
      <c r="N44" s="34"/>
      <c r="O44" s="34"/>
      <c r="P44" s="135">
        <v>11642592</v>
      </c>
      <c r="Q44" s="135">
        <v>261744</v>
      </c>
      <c r="R44" s="135">
        <f t="shared" si="2"/>
        <v>11904336</v>
      </c>
      <c r="S44" s="135">
        <f t="shared" si="3"/>
        <v>-80353</v>
      </c>
      <c r="T44" s="35">
        <f t="shared" si="4"/>
        <v>-6.7498934841892901E-3</v>
      </c>
      <c r="U44" s="42"/>
      <c r="V44" s="43">
        <f t="shared" si="14"/>
        <v>0</v>
      </c>
      <c r="X44" s="33">
        <f t="shared" si="5"/>
        <v>8173</v>
      </c>
      <c r="Y44">
        <f t="shared" si="6"/>
        <v>8173</v>
      </c>
      <c r="Z44">
        <f t="shared" si="7"/>
        <v>11655515</v>
      </c>
      <c r="AA44">
        <f t="shared" si="8"/>
        <v>11942223</v>
      </c>
      <c r="AB44">
        <f t="shared" si="9"/>
        <v>286708</v>
      </c>
      <c r="AC44">
        <f t="shared" si="10"/>
        <v>11942223</v>
      </c>
      <c r="AD44">
        <f t="shared" si="11"/>
        <v>118240</v>
      </c>
      <c r="AE44" s="2">
        <f t="shared" si="12"/>
        <v>1.0000014377557884E-2</v>
      </c>
      <c r="AF44">
        <f t="shared" si="13"/>
        <v>0.33669857160080652</v>
      </c>
    </row>
    <row r="45" spans="1:32" ht="13.75" customHeight="1" x14ac:dyDescent="0.2">
      <c r="A45" s="34">
        <v>32</v>
      </c>
      <c r="B45">
        <v>621</v>
      </c>
      <c r="C45">
        <v>621</v>
      </c>
      <c r="D45" t="s">
        <v>38</v>
      </c>
      <c r="E45" s="134">
        <v>1826677866</v>
      </c>
      <c r="F45" s="135">
        <v>7988</v>
      </c>
      <c r="G45" s="135">
        <v>3825.6</v>
      </c>
      <c r="H45" s="135">
        <v>8022</v>
      </c>
      <c r="I45" s="135">
        <v>30688963</v>
      </c>
      <c r="J45" s="135">
        <v>708314</v>
      </c>
      <c r="K45" s="135">
        <v>1809816618</v>
      </c>
      <c r="L45" s="1">
        <v>3776.9</v>
      </c>
      <c r="M45" s="135">
        <f t="shared" si="1"/>
        <v>31397277</v>
      </c>
      <c r="N45" s="34"/>
      <c r="O45" s="34"/>
      <c r="P45" s="135">
        <v>31086413</v>
      </c>
      <c r="Q45" s="135">
        <v>49860</v>
      </c>
      <c r="R45" s="135">
        <f t="shared" si="2"/>
        <v>31136273</v>
      </c>
      <c r="S45" s="135">
        <f t="shared" si="3"/>
        <v>261004</v>
      </c>
      <c r="T45" s="35">
        <f t="shared" si="4"/>
        <v>8.3826346203991729E-3</v>
      </c>
      <c r="U45" s="42"/>
      <c r="V45" s="43">
        <f t="shared" si="14"/>
        <v>0.39137335404884654</v>
      </c>
      <c r="X45" s="33">
        <f t="shared" si="5"/>
        <v>8182</v>
      </c>
      <c r="Y45">
        <f t="shared" si="6"/>
        <v>8182</v>
      </c>
      <c r="Z45">
        <f t="shared" si="7"/>
        <v>30902596</v>
      </c>
      <c r="AA45">
        <f t="shared" si="8"/>
        <v>30995853</v>
      </c>
      <c r="AB45">
        <f t="shared" si="9"/>
        <v>93257</v>
      </c>
      <c r="AC45">
        <f t="shared" si="10"/>
        <v>30995853</v>
      </c>
      <c r="AD45">
        <f t="shared" si="11"/>
        <v>-401424</v>
      </c>
      <c r="AE45" s="2">
        <f t="shared" si="12"/>
        <v>-1.278531256070391E-2</v>
      </c>
      <c r="AF45">
        <f t="shared" si="13"/>
        <v>5.1052789184012591E-2</v>
      </c>
    </row>
    <row r="46" spans="1:32" ht="13.75" customHeight="1" x14ac:dyDescent="0.2">
      <c r="A46" s="34">
        <v>33</v>
      </c>
      <c r="B46">
        <v>657</v>
      </c>
      <c r="C46">
        <v>657</v>
      </c>
      <c r="D46" t="s">
        <v>479</v>
      </c>
      <c r="E46" s="134">
        <v>608551442</v>
      </c>
      <c r="F46" s="135">
        <v>7988</v>
      </c>
      <c r="G46" s="135">
        <v>789.1</v>
      </c>
      <c r="H46" s="135">
        <v>7988</v>
      </c>
      <c r="I46" s="135">
        <v>6303331</v>
      </c>
      <c r="J46" s="135">
        <v>0</v>
      </c>
      <c r="K46" s="135">
        <v>588466396</v>
      </c>
      <c r="L46">
        <v>786.2</v>
      </c>
      <c r="M46" s="135">
        <f t="shared" si="1"/>
        <v>6303331</v>
      </c>
      <c r="N46" s="34"/>
      <c r="O46" s="34"/>
      <c r="P46" s="135">
        <v>6220887</v>
      </c>
      <c r="Q46" s="135">
        <v>222717</v>
      </c>
      <c r="R46" s="135">
        <f t="shared" si="2"/>
        <v>6443604</v>
      </c>
      <c r="S46" s="135">
        <f t="shared" si="3"/>
        <v>-140273</v>
      </c>
      <c r="T46" s="35">
        <f t="shared" si="4"/>
        <v>-2.1769339022075222E-2</v>
      </c>
      <c r="U46" s="42"/>
      <c r="V46" s="43">
        <f t="shared" si="14"/>
        <v>0</v>
      </c>
      <c r="X46" s="33">
        <f t="shared" si="5"/>
        <v>8148</v>
      </c>
      <c r="Y46">
        <f t="shared" si="6"/>
        <v>8148</v>
      </c>
      <c r="Z46">
        <f t="shared" si="7"/>
        <v>6405958</v>
      </c>
      <c r="AA46">
        <f t="shared" si="8"/>
        <v>6366364</v>
      </c>
      <c r="AB46">
        <f t="shared" si="9"/>
        <v>0</v>
      </c>
      <c r="AC46">
        <f t="shared" si="10"/>
        <v>6405958</v>
      </c>
      <c r="AD46">
        <f t="shared" si="11"/>
        <v>102627</v>
      </c>
      <c r="AE46" s="2">
        <f t="shared" si="12"/>
        <v>1.6281391537268153E-2</v>
      </c>
      <c r="AF46">
        <f t="shared" si="13"/>
        <v>0</v>
      </c>
    </row>
    <row r="47" spans="1:32" ht="13.75" customHeight="1" x14ac:dyDescent="0.2">
      <c r="A47" s="34">
        <v>34</v>
      </c>
      <c r="B47">
        <v>720</v>
      </c>
      <c r="C47">
        <v>720</v>
      </c>
      <c r="D47" t="s">
        <v>40</v>
      </c>
      <c r="E47" s="134">
        <v>1020492544</v>
      </c>
      <c r="F47" s="135">
        <v>7988</v>
      </c>
      <c r="G47" s="135">
        <v>2662.4</v>
      </c>
      <c r="H47" s="135">
        <v>7988</v>
      </c>
      <c r="I47" s="135">
        <v>21267251</v>
      </c>
      <c r="J47" s="135">
        <v>0</v>
      </c>
      <c r="K47" s="135">
        <v>936860779</v>
      </c>
      <c r="L47" s="1">
        <v>2636.4</v>
      </c>
      <c r="M47" s="135">
        <f t="shared" si="1"/>
        <v>21267251</v>
      </c>
      <c r="N47" s="34"/>
      <c r="O47" s="34"/>
      <c r="P47" s="135">
        <v>20033777</v>
      </c>
      <c r="Q47" s="135">
        <v>0</v>
      </c>
      <c r="R47" s="135">
        <f t="shared" si="2"/>
        <v>20033777</v>
      </c>
      <c r="S47" s="135">
        <f t="shared" si="3"/>
        <v>1233474</v>
      </c>
      <c r="T47" s="35">
        <f t="shared" si="4"/>
        <v>6.1569717981786461E-2</v>
      </c>
      <c r="U47" s="42"/>
      <c r="V47" s="43">
        <f t="shared" si="14"/>
        <v>0</v>
      </c>
      <c r="X47" s="33">
        <f t="shared" si="5"/>
        <v>8148</v>
      </c>
      <c r="Y47">
        <f t="shared" si="6"/>
        <v>8148</v>
      </c>
      <c r="Z47">
        <f t="shared" si="7"/>
        <v>21481387</v>
      </c>
      <c r="AA47">
        <f t="shared" si="8"/>
        <v>21479924</v>
      </c>
      <c r="AB47">
        <f t="shared" si="9"/>
        <v>0</v>
      </c>
      <c r="AC47">
        <f t="shared" si="10"/>
        <v>21481387</v>
      </c>
      <c r="AD47">
        <f t="shared" si="11"/>
        <v>214136</v>
      </c>
      <c r="AE47" s="2">
        <f t="shared" si="12"/>
        <v>1.0068814253426548E-2</v>
      </c>
      <c r="AF47">
        <f t="shared" si="13"/>
        <v>0</v>
      </c>
    </row>
    <row r="48" spans="1:32" ht="13.75" customHeight="1" x14ac:dyDescent="0.2">
      <c r="A48" s="34">
        <v>35</v>
      </c>
      <c r="B48">
        <v>729</v>
      </c>
      <c r="C48">
        <v>729</v>
      </c>
      <c r="D48" t="s">
        <v>41</v>
      </c>
      <c r="E48" s="134">
        <v>751300759</v>
      </c>
      <c r="F48" s="135">
        <v>7988</v>
      </c>
      <c r="G48" s="135">
        <v>1984</v>
      </c>
      <c r="H48" s="135">
        <v>7988</v>
      </c>
      <c r="I48" s="135">
        <v>15848192</v>
      </c>
      <c r="J48" s="135">
        <v>0</v>
      </c>
      <c r="K48" s="135">
        <v>711184697</v>
      </c>
      <c r="L48" s="1">
        <v>1999.6</v>
      </c>
      <c r="M48" s="135">
        <f t="shared" si="1"/>
        <v>15848192</v>
      </c>
      <c r="N48" s="34"/>
      <c r="O48" s="34"/>
      <c r="P48" s="135">
        <v>15622261</v>
      </c>
      <c r="Q48" s="135">
        <v>89615</v>
      </c>
      <c r="R48" s="135">
        <f t="shared" si="2"/>
        <v>15711876</v>
      </c>
      <c r="S48" s="135">
        <f t="shared" si="3"/>
        <v>136316</v>
      </c>
      <c r="T48" s="35">
        <f t="shared" si="4"/>
        <v>8.6759849683131409E-3</v>
      </c>
      <c r="U48" s="42"/>
      <c r="V48" s="43">
        <f t="shared" si="14"/>
        <v>0</v>
      </c>
      <c r="X48" s="33">
        <f t="shared" si="5"/>
        <v>8148</v>
      </c>
      <c r="Y48">
        <f t="shared" si="6"/>
        <v>8148</v>
      </c>
      <c r="Z48">
        <f t="shared" si="7"/>
        <v>16292741</v>
      </c>
      <c r="AA48">
        <f t="shared" si="8"/>
        <v>16006674</v>
      </c>
      <c r="AB48">
        <f t="shared" si="9"/>
        <v>0</v>
      </c>
      <c r="AC48">
        <f t="shared" si="10"/>
        <v>16292741</v>
      </c>
      <c r="AD48">
        <f t="shared" si="11"/>
        <v>444549</v>
      </c>
      <c r="AE48" s="2">
        <f t="shared" si="12"/>
        <v>2.8050455219119003E-2</v>
      </c>
      <c r="AF48">
        <f t="shared" si="13"/>
        <v>0</v>
      </c>
    </row>
    <row r="49" spans="1:32" ht="13.75" customHeight="1" x14ac:dyDescent="0.2">
      <c r="A49" s="34">
        <v>36</v>
      </c>
      <c r="B49">
        <v>747</v>
      </c>
      <c r="C49">
        <v>747</v>
      </c>
      <c r="D49" t="s">
        <v>42</v>
      </c>
      <c r="E49" s="134">
        <v>323768151</v>
      </c>
      <c r="F49" s="135">
        <v>7988</v>
      </c>
      <c r="G49" s="135">
        <v>546.70000000000005</v>
      </c>
      <c r="H49" s="135">
        <v>7988</v>
      </c>
      <c r="I49" s="135">
        <v>4367040</v>
      </c>
      <c r="J49" s="135">
        <v>87801</v>
      </c>
      <c r="K49" s="135">
        <v>310950542</v>
      </c>
      <c r="L49">
        <v>531.20000000000005</v>
      </c>
      <c r="M49" s="135">
        <f t="shared" si="1"/>
        <v>4454841</v>
      </c>
      <c r="N49" s="34"/>
      <c r="O49" s="34"/>
      <c r="P49" s="135">
        <v>4410734</v>
      </c>
      <c r="Q49" s="135">
        <v>0</v>
      </c>
      <c r="R49" s="135">
        <f t="shared" si="2"/>
        <v>4410734</v>
      </c>
      <c r="S49" s="135">
        <f t="shared" si="3"/>
        <v>44107</v>
      </c>
      <c r="T49" s="35">
        <f t="shared" si="4"/>
        <v>9.9999229153242969E-3</v>
      </c>
      <c r="U49" s="42"/>
      <c r="V49" s="43">
        <f t="shared" si="14"/>
        <v>0.2823632318994318</v>
      </c>
      <c r="X49" s="33">
        <f t="shared" si="5"/>
        <v>8148</v>
      </c>
      <c r="Y49">
        <f t="shared" si="6"/>
        <v>8148</v>
      </c>
      <c r="Z49">
        <f t="shared" si="7"/>
        <v>4328218</v>
      </c>
      <c r="AA49">
        <f t="shared" si="8"/>
        <v>4410710</v>
      </c>
      <c r="AB49">
        <f t="shared" si="9"/>
        <v>82492</v>
      </c>
      <c r="AC49">
        <f t="shared" si="10"/>
        <v>4410710</v>
      </c>
      <c r="AD49">
        <f t="shared" si="11"/>
        <v>-44131</v>
      </c>
      <c r="AE49" s="2">
        <f t="shared" si="12"/>
        <v>-9.9063019308657709E-3</v>
      </c>
      <c r="AF49">
        <f t="shared" si="13"/>
        <v>0.25478725978825506</v>
      </c>
    </row>
    <row r="50" spans="1:32" ht="13.75" customHeight="1" x14ac:dyDescent="0.2">
      <c r="A50" s="34">
        <v>37</v>
      </c>
      <c r="B50">
        <v>819</v>
      </c>
      <c r="C50">
        <v>819</v>
      </c>
      <c r="D50" t="s">
        <v>43</v>
      </c>
      <c r="E50" s="134">
        <v>346077863</v>
      </c>
      <c r="F50" s="135">
        <v>7988</v>
      </c>
      <c r="G50" s="135">
        <v>587.9</v>
      </c>
      <c r="H50" s="135">
        <v>7988</v>
      </c>
      <c r="I50" s="135">
        <v>4696145</v>
      </c>
      <c r="J50" s="135">
        <v>0</v>
      </c>
      <c r="K50" s="135">
        <v>368452436</v>
      </c>
      <c r="L50">
        <v>598.9</v>
      </c>
      <c r="M50" s="135">
        <f t="shared" si="1"/>
        <v>4696145</v>
      </c>
      <c r="N50" s="34"/>
      <c r="O50" s="34"/>
      <c r="P50" s="135">
        <v>4542993</v>
      </c>
      <c r="Q50" s="135">
        <v>0</v>
      </c>
      <c r="R50" s="135">
        <f t="shared" si="2"/>
        <v>4542993</v>
      </c>
      <c r="S50" s="135">
        <f t="shared" si="3"/>
        <v>153152</v>
      </c>
      <c r="T50" s="35">
        <f t="shared" si="4"/>
        <v>3.3711696231977464E-2</v>
      </c>
      <c r="U50" s="42"/>
      <c r="V50" s="43">
        <f t="shared" si="14"/>
        <v>0</v>
      </c>
      <c r="X50" s="33">
        <f t="shared" si="5"/>
        <v>8148</v>
      </c>
      <c r="Y50">
        <f t="shared" si="6"/>
        <v>8148</v>
      </c>
      <c r="Z50">
        <f t="shared" si="7"/>
        <v>4879837</v>
      </c>
      <c r="AA50">
        <f t="shared" si="8"/>
        <v>4743106</v>
      </c>
      <c r="AB50">
        <f t="shared" si="9"/>
        <v>0</v>
      </c>
      <c r="AC50">
        <f t="shared" si="10"/>
        <v>4879837</v>
      </c>
      <c r="AD50">
        <f t="shared" si="11"/>
        <v>183692</v>
      </c>
      <c r="AE50" s="2">
        <f t="shared" si="12"/>
        <v>3.9115487277330663E-2</v>
      </c>
      <c r="AF50">
        <f t="shared" si="13"/>
        <v>0</v>
      </c>
    </row>
    <row r="51" spans="1:32" ht="13.75" customHeight="1" x14ac:dyDescent="0.2">
      <c r="A51" s="34">
        <v>38</v>
      </c>
      <c r="B51">
        <v>846</v>
      </c>
      <c r="C51">
        <v>846</v>
      </c>
      <c r="D51" t="s">
        <v>44</v>
      </c>
      <c r="E51" s="134">
        <v>321347945</v>
      </c>
      <c r="F51" s="135">
        <v>7988</v>
      </c>
      <c r="G51" s="135">
        <v>518.4</v>
      </c>
      <c r="H51" s="135">
        <v>7988</v>
      </c>
      <c r="I51" s="135">
        <v>4140979</v>
      </c>
      <c r="J51" s="135">
        <v>0</v>
      </c>
      <c r="K51" s="135">
        <v>322928431</v>
      </c>
      <c r="L51">
        <v>490</v>
      </c>
      <c r="M51" s="135">
        <f t="shared" si="1"/>
        <v>4140979</v>
      </c>
      <c r="N51" s="34"/>
      <c r="O51" s="34"/>
      <c r="P51" s="135">
        <v>4010825</v>
      </c>
      <c r="Q51" s="135">
        <v>0</v>
      </c>
      <c r="R51" s="135">
        <f t="shared" si="2"/>
        <v>4010825</v>
      </c>
      <c r="S51" s="135">
        <f t="shared" si="3"/>
        <v>130154</v>
      </c>
      <c r="T51" s="35">
        <f t="shared" si="4"/>
        <v>3.2450680346312794E-2</v>
      </c>
      <c r="U51" s="42"/>
      <c r="V51" s="43">
        <f t="shared" si="14"/>
        <v>0</v>
      </c>
      <c r="X51" s="33">
        <f t="shared" si="5"/>
        <v>8148</v>
      </c>
      <c r="Y51">
        <f t="shared" si="6"/>
        <v>8148</v>
      </c>
      <c r="Z51">
        <f t="shared" si="7"/>
        <v>3992520</v>
      </c>
      <c r="AA51">
        <f t="shared" si="8"/>
        <v>4182389</v>
      </c>
      <c r="AB51">
        <f t="shared" si="9"/>
        <v>189869</v>
      </c>
      <c r="AC51">
        <f t="shared" si="10"/>
        <v>4182389</v>
      </c>
      <c r="AD51">
        <f t="shared" si="11"/>
        <v>41410</v>
      </c>
      <c r="AE51" s="2">
        <f t="shared" si="12"/>
        <v>1.0000050712645488E-2</v>
      </c>
      <c r="AF51">
        <f t="shared" si="13"/>
        <v>0.59085176349890778</v>
      </c>
    </row>
    <row r="52" spans="1:32" ht="13.75" customHeight="1" x14ac:dyDescent="0.2">
      <c r="A52" s="34">
        <v>39</v>
      </c>
      <c r="B52">
        <v>873</v>
      </c>
      <c r="C52">
        <v>873</v>
      </c>
      <c r="D52" t="s">
        <v>45</v>
      </c>
      <c r="E52" s="134">
        <v>446648826</v>
      </c>
      <c r="F52" s="135">
        <v>7988</v>
      </c>
      <c r="G52" s="135">
        <v>455.8</v>
      </c>
      <c r="H52" s="135">
        <v>8057</v>
      </c>
      <c r="I52" s="135">
        <v>3672381</v>
      </c>
      <c r="J52" s="135">
        <v>92909</v>
      </c>
      <c r="K52" s="135">
        <v>436238514</v>
      </c>
      <c r="L52">
        <v>448.2</v>
      </c>
      <c r="M52" s="135">
        <f t="shared" si="1"/>
        <v>3765290</v>
      </c>
      <c r="N52" s="34"/>
      <c r="O52" s="34"/>
      <c r="P52" s="135">
        <v>3728010</v>
      </c>
      <c r="Q52" s="135">
        <v>36565</v>
      </c>
      <c r="R52" s="135">
        <f t="shared" si="2"/>
        <v>3764575</v>
      </c>
      <c r="S52" s="135">
        <f t="shared" si="3"/>
        <v>715</v>
      </c>
      <c r="T52" s="35">
        <f t="shared" si="4"/>
        <v>1.8992847798224234E-4</v>
      </c>
      <c r="U52" s="42"/>
      <c r="V52" s="43">
        <f t="shared" si="14"/>
        <v>0.21297752724327315</v>
      </c>
      <c r="X52" s="33">
        <f t="shared" si="5"/>
        <v>8217</v>
      </c>
      <c r="Y52">
        <f t="shared" si="6"/>
        <v>8217</v>
      </c>
      <c r="Z52">
        <f t="shared" si="7"/>
        <v>3682859</v>
      </c>
      <c r="AA52">
        <f t="shared" si="8"/>
        <v>3709105</v>
      </c>
      <c r="AB52">
        <f t="shared" si="9"/>
        <v>26246</v>
      </c>
      <c r="AC52">
        <f t="shared" si="10"/>
        <v>3709105</v>
      </c>
      <c r="AD52">
        <f t="shared" si="11"/>
        <v>-56185</v>
      </c>
      <c r="AE52" s="2">
        <f t="shared" si="12"/>
        <v>-1.4921825410526147E-2</v>
      </c>
      <c r="AF52">
        <f t="shared" si="13"/>
        <v>5.8762048554002022E-2</v>
      </c>
    </row>
    <row r="53" spans="1:32" ht="13.75" customHeight="1" x14ac:dyDescent="0.2">
      <c r="A53" s="34">
        <v>40</v>
      </c>
      <c r="B53">
        <v>882</v>
      </c>
      <c r="C53">
        <v>882</v>
      </c>
      <c r="D53" t="s">
        <v>46</v>
      </c>
      <c r="E53" s="134">
        <v>1283901185</v>
      </c>
      <c r="F53" s="135">
        <v>7988</v>
      </c>
      <c r="G53" s="135">
        <v>3673.1</v>
      </c>
      <c r="H53" s="135">
        <v>7988</v>
      </c>
      <c r="I53" s="135">
        <v>29340723</v>
      </c>
      <c r="J53" s="135">
        <v>668591</v>
      </c>
      <c r="K53" s="135">
        <v>1054140322</v>
      </c>
      <c r="L53" s="1">
        <v>3560.2</v>
      </c>
      <c r="M53" s="135">
        <f t="shared" si="1"/>
        <v>30009314</v>
      </c>
      <c r="N53" s="34"/>
      <c r="O53" s="34"/>
      <c r="P53" s="135">
        <v>29712192</v>
      </c>
      <c r="Q53" s="135">
        <v>55161</v>
      </c>
      <c r="R53" s="135">
        <f t="shared" si="2"/>
        <v>29767353</v>
      </c>
      <c r="S53" s="135">
        <f t="shared" si="3"/>
        <v>241961</v>
      </c>
      <c r="T53" s="35">
        <f t="shared" si="4"/>
        <v>8.128401608298863E-3</v>
      </c>
      <c r="U53" s="42"/>
      <c r="V53" s="43">
        <f t="shared" si="14"/>
        <v>0.63425237233264664</v>
      </c>
      <c r="X53" s="33">
        <f t="shared" si="5"/>
        <v>8148</v>
      </c>
      <c r="Y53">
        <f t="shared" si="6"/>
        <v>8148</v>
      </c>
      <c r="Z53">
        <f t="shared" si="7"/>
        <v>29008510</v>
      </c>
      <c r="AA53">
        <f t="shared" si="8"/>
        <v>29634130</v>
      </c>
      <c r="AB53">
        <f t="shared" si="9"/>
        <v>625620</v>
      </c>
      <c r="AC53">
        <f t="shared" si="10"/>
        <v>29634130</v>
      </c>
      <c r="AD53">
        <f t="shared" si="11"/>
        <v>-375184</v>
      </c>
      <c r="AE53" s="2">
        <f t="shared" si="12"/>
        <v>-1.2502251800890884E-2</v>
      </c>
      <c r="AF53">
        <f t="shared" si="13"/>
        <v>0.48728049113842042</v>
      </c>
    </row>
    <row r="54" spans="1:32" ht="13.75" customHeight="1" x14ac:dyDescent="0.2">
      <c r="A54" s="34">
        <v>41</v>
      </c>
      <c r="B54">
        <v>914</v>
      </c>
      <c r="C54">
        <v>914</v>
      </c>
      <c r="D54" t="s">
        <v>47</v>
      </c>
      <c r="E54" s="134">
        <v>514280472</v>
      </c>
      <c r="F54" s="135">
        <v>7988</v>
      </c>
      <c r="G54" s="135">
        <v>419.4</v>
      </c>
      <c r="H54" s="135">
        <v>7998</v>
      </c>
      <c r="I54" s="135">
        <v>3354361</v>
      </c>
      <c r="J54" s="135">
        <v>190367</v>
      </c>
      <c r="K54" s="135">
        <v>490817093</v>
      </c>
      <c r="L54">
        <v>395.7</v>
      </c>
      <c r="M54" s="135">
        <f t="shared" si="1"/>
        <v>3544728</v>
      </c>
      <c r="N54" s="34"/>
      <c r="O54" s="34"/>
      <c r="P54" s="135">
        <v>3509632</v>
      </c>
      <c r="Q54" s="135">
        <v>74691</v>
      </c>
      <c r="R54" s="135">
        <f t="shared" si="2"/>
        <v>3584323</v>
      </c>
      <c r="S54" s="135">
        <f t="shared" si="3"/>
        <v>-39595</v>
      </c>
      <c r="T54" s="35">
        <f t="shared" si="4"/>
        <v>-1.1046716492905355E-2</v>
      </c>
      <c r="U54" s="42"/>
      <c r="V54" s="43">
        <f t="shared" si="14"/>
        <v>0.38785731531155132</v>
      </c>
      <c r="X54" s="33">
        <f t="shared" si="5"/>
        <v>8158</v>
      </c>
      <c r="Y54">
        <f t="shared" si="6"/>
        <v>8158</v>
      </c>
      <c r="Z54">
        <f t="shared" si="7"/>
        <v>3228121</v>
      </c>
      <c r="AA54">
        <f t="shared" si="8"/>
        <v>3387905</v>
      </c>
      <c r="AB54">
        <f t="shared" si="9"/>
        <v>159784</v>
      </c>
      <c r="AC54">
        <f t="shared" si="10"/>
        <v>3387905</v>
      </c>
      <c r="AD54">
        <f t="shared" si="11"/>
        <v>-156823</v>
      </c>
      <c r="AE54" s="2">
        <f t="shared" si="12"/>
        <v>-4.4241194246780004E-2</v>
      </c>
      <c r="AF54">
        <f t="shared" si="13"/>
        <v>0.31069427812145278</v>
      </c>
    </row>
    <row r="55" spans="1:32" ht="13.75" customHeight="1" x14ac:dyDescent="0.2">
      <c r="A55" s="34">
        <v>42</v>
      </c>
      <c r="B55">
        <v>916</v>
      </c>
      <c r="C55">
        <v>916</v>
      </c>
      <c r="D55" t="s">
        <v>48</v>
      </c>
      <c r="E55" s="134">
        <v>176296675</v>
      </c>
      <c r="F55" s="135">
        <v>7988</v>
      </c>
      <c r="G55" s="135">
        <v>277.10000000000002</v>
      </c>
      <c r="H55" s="135">
        <v>8118</v>
      </c>
      <c r="I55" s="135">
        <v>2249498</v>
      </c>
      <c r="J55" s="135">
        <v>41272</v>
      </c>
      <c r="K55" s="135">
        <v>201946288</v>
      </c>
      <c r="L55">
        <v>270.89999999999998</v>
      </c>
      <c r="M55" s="135">
        <f t="shared" si="1"/>
        <v>2290770</v>
      </c>
      <c r="N55" s="34"/>
      <c r="O55" s="34"/>
      <c r="P55" s="135">
        <v>2268089</v>
      </c>
      <c r="Q55" s="135">
        <v>0</v>
      </c>
      <c r="R55" s="135">
        <f t="shared" si="2"/>
        <v>2268089</v>
      </c>
      <c r="S55" s="135">
        <f t="shared" si="3"/>
        <v>22681</v>
      </c>
      <c r="T55" s="35">
        <f t="shared" si="4"/>
        <v>1.0000048498978656E-2</v>
      </c>
      <c r="U55" s="42"/>
      <c r="V55" s="43">
        <f t="shared" si="14"/>
        <v>0.20437117418073067</v>
      </c>
      <c r="X55" s="33">
        <f t="shared" si="5"/>
        <v>8278</v>
      </c>
      <c r="Y55">
        <f t="shared" si="6"/>
        <v>8278</v>
      </c>
      <c r="Z55">
        <f t="shared" si="7"/>
        <v>2242510</v>
      </c>
      <c r="AA55">
        <f t="shared" si="8"/>
        <v>2271993</v>
      </c>
      <c r="AB55">
        <f t="shared" si="9"/>
        <v>29483</v>
      </c>
      <c r="AC55">
        <f t="shared" si="10"/>
        <v>2271993</v>
      </c>
      <c r="AD55">
        <f t="shared" si="11"/>
        <v>-18777</v>
      </c>
      <c r="AE55" s="2">
        <f t="shared" si="12"/>
        <v>-8.1968071871030262E-3</v>
      </c>
      <c r="AF55">
        <f t="shared" si="13"/>
        <v>0.16723514496231989</v>
      </c>
    </row>
    <row r="56" spans="1:32" ht="13.75" customHeight="1" x14ac:dyDescent="0.2">
      <c r="A56" s="34">
        <v>43</v>
      </c>
      <c r="B56">
        <v>918</v>
      </c>
      <c r="C56">
        <v>918</v>
      </c>
      <c r="D56" t="s">
        <v>49</v>
      </c>
      <c r="E56" s="134">
        <v>225904601</v>
      </c>
      <c r="F56" s="135">
        <v>7988</v>
      </c>
      <c r="G56" s="135">
        <v>350.6</v>
      </c>
      <c r="H56" s="135">
        <v>8007</v>
      </c>
      <c r="I56" s="135">
        <v>2807254</v>
      </c>
      <c r="J56" s="135">
        <v>65242</v>
      </c>
      <c r="K56" s="135">
        <v>227379569</v>
      </c>
      <c r="L56">
        <v>375</v>
      </c>
      <c r="M56" s="135">
        <f t="shared" si="1"/>
        <v>2872496</v>
      </c>
      <c r="N56" s="34"/>
      <c r="O56" s="34"/>
      <c r="P56" s="135">
        <v>2844055</v>
      </c>
      <c r="Q56" s="135">
        <v>105526</v>
      </c>
      <c r="R56" s="135">
        <f t="shared" si="2"/>
        <v>2949581</v>
      </c>
      <c r="S56" s="135">
        <f t="shared" si="3"/>
        <v>-77085</v>
      </c>
      <c r="T56" s="35">
        <f t="shared" si="4"/>
        <v>-2.6134220419781657E-2</v>
      </c>
      <c r="U56" s="42"/>
      <c r="V56" s="43">
        <f t="shared" si="14"/>
        <v>0.28692991321485001</v>
      </c>
      <c r="X56" s="33">
        <f t="shared" si="5"/>
        <v>8167</v>
      </c>
      <c r="Y56">
        <f t="shared" si="6"/>
        <v>8167</v>
      </c>
      <c r="Z56">
        <f t="shared" si="7"/>
        <v>3062625</v>
      </c>
      <c r="AA56">
        <f t="shared" si="8"/>
        <v>2835327</v>
      </c>
      <c r="AB56">
        <f t="shared" si="9"/>
        <v>0</v>
      </c>
      <c r="AC56">
        <f t="shared" si="10"/>
        <v>3062625</v>
      </c>
      <c r="AD56">
        <f t="shared" si="11"/>
        <v>190129</v>
      </c>
      <c r="AE56" s="2">
        <f t="shared" si="12"/>
        <v>6.6189474241217391E-2</v>
      </c>
      <c r="AF56">
        <f t="shared" si="13"/>
        <v>0</v>
      </c>
    </row>
    <row r="57" spans="1:32" ht="13.75" customHeight="1" x14ac:dyDescent="0.2">
      <c r="A57" s="34">
        <v>44</v>
      </c>
      <c r="B57">
        <v>936</v>
      </c>
      <c r="C57">
        <v>936</v>
      </c>
      <c r="D57" t="s">
        <v>50</v>
      </c>
      <c r="E57" s="134">
        <v>398289961</v>
      </c>
      <c r="F57" s="135">
        <v>7988</v>
      </c>
      <c r="G57" s="135">
        <v>808.3</v>
      </c>
      <c r="H57" s="135">
        <v>7988</v>
      </c>
      <c r="I57" s="135">
        <v>6456700</v>
      </c>
      <c r="J57" s="135">
        <v>42973</v>
      </c>
      <c r="K57" s="135">
        <v>389052816</v>
      </c>
      <c r="L57">
        <v>746.4</v>
      </c>
      <c r="M57" s="135">
        <f t="shared" si="1"/>
        <v>6499673</v>
      </c>
      <c r="N57" s="34"/>
      <c r="O57" s="34"/>
      <c r="P57" s="135">
        <v>6435320</v>
      </c>
      <c r="Q57" s="135">
        <v>152487</v>
      </c>
      <c r="R57" s="135">
        <f t="shared" si="2"/>
        <v>6587807</v>
      </c>
      <c r="S57" s="135">
        <f t="shared" si="3"/>
        <v>-88134</v>
      </c>
      <c r="T57" s="35">
        <f t="shared" si="4"/>
        <v>-1.3378351855177299E-2</v>
      </c>
      <c r="U57" s="42"/>
      <c r="V57" s="43">
        <f t="shared" si="14"/>
        <v>0.11045544006549486</v>
      </c>
      <c r="X57" s="33">
        <f t="shared" si="5"/>
        <v>8148</v>
      </c>
      <c r="Y57">
        <f t="shared" si="6"/>
        <v>8148</v>
      </c>
      <c r="Z57">
        <f t="shared" si="7"/>
        <v>6081667</v>
      </c>
      <c r="AA57">
        <f t="shared" si="8"/>
        <v>6521267</v>
      </c>
      <c r="AB57">
        <f t="shared" si="9"/>
        <v>439600</v>
      </c>
      <c r="AC57">
        <f t="shared" si="10"/>
        <v>6521267</v>
      </c>
      <c r="AD57">
        <f t="shared" si="11"/>
        <v>21594</v>
      </c>
      <c r="AE57" s="2">
        <f t="shared" si="12"/>
        <v>3.3223209844556794E-3</v>
      </c>
      <c r="AF57">
        <f t="shared" si="13"/>
        <v>1.1037185042180864</v>
      </c>
    </row>
    <row r="58" spans="1:32" ht="13.75" customHeight="1" x14ac:dyDescent="0.2">
      <c r="A58" s="34">
        <v>45</v>
      </c>
      <c r="B58">
        <v>977</v>
      </c>
      <c r="C58">
        <v>977</v>
      </c>
      <c r="D58" t="s">
        <v>51</v>
      </c>
      <c r="E58" s="134">
        <v>202264690</v>
      </c>
      <c r="F58" s="135">
        <v>7988</v>
      </c>
      <c r="G58" s="135">
        <v>546.70000000000005</v>
      </c>
      <c r="H58" s="135">
        <v>7988</v>
      </c>
      <c r="I58" s="135">
        <v>4367040</v>
      </c>
      <c r="J58" s="135">
        <v>0</v>
      </c>
      <c r="K58" s="135">
        <v>202278372</v>
      </c>
      <c r="L58">
        <v>536.9</v>
      </c>
      <c r="M58" s="135">
        <f t="shared" si="1"/>
        <v>4367040</v>
      </c>
      <c r="N58" s="34"/>
      <c r="O58" s="34"/>
      <c r="P58" s="135">
        <v>4228388</v>
      </c>
      <c r="Q58" s="135">
        <v>194072</v>
      </c>
      <c r="R58" s="135">
        <f t="shared" si="2"/>
        <v>4422460</v>
      </c>
      <c r="S58" s="135">
        <f t="shared" si="3"/>
        <v>-55420</v>
      </c>
      <c r="T58" s="35">
        <f t="shared" si="4"/>
        <v>-1.2531487000447714E-2</v>
      </c>
      <c r="U58" s="42"/>
      <c r="V58" s="43">
        <f t="shared" si="14"/>
        <v>0</v>
      </c>
      <c r="X58" s="33">
        <f t="shared" si="5"/>
        <v>8148</v>
      </c>
      <c r="Y58">
        <f t="shared" si="6"/>
        <v>8148</v>
      </c>
      <c r="Z58">
        <f t="shared" si="7"/>
        <v>4374661</v>
      </c>
      <c r="AA58">
        <f t="shared" si="8"/>
        <v>4410710</v>
      </c>
      <c r="AB58">
        <f t="shared" si="9"/>
        <v>36049</v>
      </c>
      <c r="AC58">
        <f t="shared" si="10"/>
        <v>4410710</v>
      </c>
      <c r="AD58">
        <f t="shared" si="11"/>
        <v>43670</v>
      </c>
      <c r="AE58" s="2">
        <f t="shared" si="12"/>
        <v>9.9999084047776073E-3</v>
      </c>
      <c r="AF58">
        <f t="shared" si="13"/>
        <v>0.17822685709502731</v>
      </c>
    </row>
    <row r="59" spans="1:32" ht="13.75" customHeight="1" x14ac:dyDescent="0.2">
      <c r="A59" s="34">
        <v>46</v>
      </c>
      <c r="B59">
        <v>981</v>
      </c>
      <c r="C59">
        <v>981</v>
      </c>
      <c r="D59" t="s">
        <v>52</v>
      </c>
      <c r="E59" s="134">
        <v>503116060</v>
      </c>
      <c r="F59" s="135">
        <v>7988</v>
      </c>
      <c r="G59" s="135">
        <v>1927.2</v>
      </c>
      <c r="H59" s="135">
        <v>7988</v>
      </c>
      <c r="I59" s="135">
        <v>15394474</v>
      </c>
      <c r="J59" s="135">
        <v>293901</v>
      </c>
      <c r="K59" s="135">
        <v>487983840</v>
      </c>
      <c r="L59" s="1">
        <v>1883.8</v>
      </c>
      <c r="M59" s="135">
        <f t="shared" si="1"/>
        <v>15688375</v>
      </c>
      <c r="N59" s="34"/>
      <c r="O59" s="34"/>
      <c r="P59" s="135">
        <v>15533045</v>
      </c>
      <c r="Q59" s="135">
        <v>0</v>
      </c>
      <c r="R59" s="135">
        <f t="shared" si="2"/>
        <v>15533045</v>
      </c>
      <c r="S59" s="135">
        <f t="shared" si="3"/>
        <v>155330</v>
      </c>
      <c r="T59" s="35">
        <f t="shared" si="4"/>
        <v>9.9999710295051621E-3</v>
      </c>
      <c r="U59" s="42"/>
      <c r="V59" s="43">
        <f t="shared" si="14"/>
        <v>0.60227609176566166</v>
      </c>
      <c r="X59" s="33">
        <f t="shared" si="5"/>
        <v>8148</v>
      </c>
      <c r="Y59">
        <f t="shared" si="6"/>
        <v>8148</v>
      </c>
      <c r="Z59">
        <f t="shared" si="7"/>
        <v>15349202</v>
      </c>
      <c r="AA59">
        <f t="shared" si="8"/>
        <v>15548419</v>
      </c>
      <c r="AB59">
        <f t="shared" si="9"/>
        <v>199217</v>
      </c>
      <c r="AC59">
        <f t="shared" si="10"/>
        <v>15548419</v>
      </c>
      <c r="AD59">
        <f t="shared" si="11"/>
        <v>-139956</v>
      </c>
      <c r="AE59" s="2">
        <f t="shared" si="12"/>
        <v>-8.9210004222872036E-3</v>
      </c>
      <c r="AF59">
        <f t="shared" si="13"/>
        <v>0.39596629056126731</v>
      </c>
    </row>
    <row r="60" spans="1:32" ht="13.75" customHeight="1" x14ac:dyDescent="0.2">
      <c r="A60" s="34">
        <v>47</v>
      </c>
      <c r="B60">
        <v>999</v>
      </c>
      <c r="C60">
        <v>999</v>
      </c>
      <c r="D60" t="s">
        <v>53</v>
      </c>
      <c r="E60" s="134">
        <v>1208319099</v>
      </c>
      <c r="F60" s="135">
        <v>7988</v>
      </c>
      <c r="G60" s="135">
        <v>1549.1</v>
      </c>
      <c r="H60" s="135">
        <v>7988</v>
      </c>
      <c r="I60" s="135">
        <v>12374211</v>
      </c>
      <c r="J60" s="135">
        <v>380893</v>
      </c>
      <c r="K60" s="135">
        <v>1162589981</v>
      </c>
      <c r="L60" s="1">
        <v>1464.7</v>
      </c>
      <c r="M60" s="135">
        <f t="shared" si="1"/>
        <v>12755104</v>
      </c>
      <c r="N60" s="34"/>
      <c r="O60" s="34"/>
      <c r="P60" s="135">
        <v>12628816</v>
      </c>
      <c r="Q60" s="135">
        <v>54042</v>
      </c>
      <c r="R60" s="135">
        <f t="shared" si="2"/>
        <v>12682858</v>
      </c>
      <c r="S60" s="135">
        <f t="shared" si="3"/>
        <v>72246</v>
      </c>
      <c r="T60" s="35">
        <f t="shared" si="4"/>
        <v>5.6963501444232834E-3</v>
      </c>
      <c r="U60" s="42"/>
      <c r="V60" s="43">
        <f t="shared" si="14"/>
        <v>0.3276245333478407</v>
      </c>
      <c r="X60" s="33">
        <f t="shared" si="5"/>
        <v>8148</v>
      </c>
      <c r="Y60">
        <f t="shared" si="6"/>
        <v>8148</v>
      </c>
      <c r="Z60">
        <f t="shared" si="7"/>
        <v>11934376</v>
      </c>
      <c r="AA60">
        <f t="shared" si="8"/>
        <v>12497953</v>
      </c>
      <c r="AB60">
        <f t="shared" si="9"/>
        <v>563577</v>
      </c>
      <c r="AC60">
        <f t="shared" si="10"/>
        <v>12497953</v>
      </c>
      <c r="AD60">
        <f t="shared" si="11"/>
        <v>-257151</v>
      </c>
      <c r="AE60" s="2">
        <f t="shared" si="12"/>
        <v>-2.0160635303326416E-2</v>
      </c>
      <c r="AF60">
        <f t="shared" si="13"/>
        <v>0.46641404614593451</v>
      </c>
    </row>
    <row r="61" spans="1:32" ht="13.75" customHeight="1" x14ac:dyDescent="0.2">
      <c r="A61" s="34">
        <v>48</v>
      </c>
      <c r="B61">
        <v>1044</v>
      </c>
      <c r="C61">
        <v>1044</v>
      </c>
      <c r="D61" t="s">
        <v>54</v>
      </c>
      <c r="E61" s="134">
        <v>2361964606</v>
      </c>
      <c r="F61" s="135">
        <v>7988</v>
      </c>
      <c r="G61" s="135">
        <v>5464.8</v>
      </c>
      <c r="H61" s="135">
        <v>7988</v>
      </c>
      <c r="I61" s="135">
        <v>43652822</v>
      </c>
      <c r="J61" s="135">
        <v>19795</v>
      </c>
      <c r="K61" s="135">
        <v>2398850007</v>
      </c>
      <c r="L61" s="1">
        <v>5395.1</v>
      </c>
      <c r="M61" s="135">
        <f t="shared" si="1"/>
        <v>43672617</v>
      </c>
      <c r="N61" s="34"/>
      <c r="O61" s="34"/>
      <c r="P61" s="135">
        <v>43240215</v>
      </c>
      <c r="Q61" s="135">
        <v>0</v>
      </c>
      <c r="R61" s="135">
        <f t="shared" si="2"/>
        <v>43240215</v>
      </c>
      <c r="S61" s="135">
        <f t="shared" si="3"/>
        <v>432402</v>
      </c>
      <c r="T61" s="35">
        <f t="shared" si="4"/>
        <v>9.9999965310070722E-3</v>
      </c>
      <c r="U61" s="42"/>
      <c r="V61" s="43">
        <f t="shared" si="14"/>
        <v>8.2518706639585233E-3</v>
      </c>
      <c r="X61" s="33">
        <f t="shared" si="5"/>
        <v>8148</v>
      </c>
      <c r="Y61">
        <f t="shared" si="6"/>
        <v>8148</v>
      </c>
      <c r="Z61">
        <f t="shared" si="7"/>
        <v>43959275</v>
      </c>
      <c r="AA61">
        <f t="shared" si="8"/>
        <v>44089350</v>
      </c>
      <c r="AB61">
        <f t="shared" si="9"/>
        <v>130075</v>
      </c>
      <c r="AC61">
        <f t="shared" si="10"/>
        <v>44089350</v>
      </c>
      <c r="AD61">
        <f t="shared" si="11"/>
        <v>416733</v>
      </c>
      <c r="AE61" s="2">
        <f t="shared" si="12"/>
        <v>9.5422035276704394E-3</v>
      </c>
      <c r="AF61">
        <f t="shared" si="13"/>
        <v>5.5070681275060561E-2</v>
      </c>
    </row>
    <row r="62" spans="1:32" ht="13.75" customHeight="1" x14ac:dyDescent="0.2">
      <c r="A62" s="34">
        <v>49</v>
      </c>
      <c r="B62">
        <v>1053</v>
      </c>
      <c r="C62">
        <v>1053</v>
      </c>
      <c r="D62" t="s">
        <v>55</v>
      </c>
      <c r="E62" s="134">
        <v>6406305694</v>
      </c>
      <c r="F62" s="135">
        <v>7988</v>
      </c>
      <c r="G62" s="135">
        <v>16120.7</v>
      </c>
      <c r="H62" s="135">
        <v>7988</v>
      </c>
      <c r="I62" s="135">
        <v>128772152</v>
      </c>
      <c r="J62" s="135">
        <v>0</v>
      </c>
      <c r="K62" s="135">
        <v>6425199981</v>
      </c>
      <c r="L62" s="1">
        <v>15901.2</v>
      </c>
      <c r="M62" s="135">
        <f t="shared" si="1"/>
        <v>128772152</v>
      </c>
      <c r="N62" s="34"/>
      <c r="O62" s="34"/>
      <c r="P62" s="135">
        <v>126307727</v>
      </c>
      <c r="Q62" s="135">
        <v>0</v>
      </c>
      <c r="R62" s="135">
        <f t="shared" si="2"/>
        <v>126307727</v>
      </c>
      <c r="S62" s="135">
        <f t="shared" si="3"/>
        <v>2464425</v>
      </c>
      <c r="T62" s="35">
        <f t="shared" si="4"/>
        <v>1.9511276614137787E-2</v>
      </c>
      <c r="U62" s="42"/>
      <c r="V62" s="43">
        <f t="shared" si="14"/>
        <v>0</v>
      </c>
      <c r="X62" s="33">
        <f t="shared" si="5"/>
        <v>8148</v>
      </c>
      <c r="Y62">
        <f t="shared" si="6"/>
        <v>8148</v>
      </c>
      <c r="Z62">
        <f t="shared" si="7"/>
        <v>129562978</v>
      </c>
      <c r="AA62">
        <f t="shared" si="8"/>
        <v>130059874</v>
      </c>
      <c r="AB62">
        <f t="shared" si="9"/>
        <v>496896</v>
      </c>
      <c r="AC62">
        <f t="shared" si="10"/>
        <v>130059874</v>
      </c>
      <c r="AD62">
        <f t="shared" si="11"/>
        <v>1287722</v>
      </c>
      <c r="AE62" s="2">
        <f t="shared" si="12"/>
        <v>1.0000003727514004E-2</v>
      </c>
      <c r="AF62">
        <f t="shared" si="13"/>
        <v>7.7563579344236022E-2</v>
      </c>
    </row>
    <row r="63" spans="1:32" ht="13.75" customHeight="1" x14ac:dyDescent="0.2">
      <c r="A63" s="34">
        <v>50</v>
      </c>
      <c r="B63">
        <v>1062</v>
      </c>
      <c r="C63">
        <v>1062</v>
      </c>
      <c r="D63" t="s">
        <v>56</v>
      </c>
      <c r="E63" s="134">
        <v>415017637</v>
      </c>
      <c r="F63" s="135">
        <v>7988</v>
      </c>
      <c r="G63" s="135">
        <v>1131.2</v>
      </c>
      <c r="H63" s="135">
        <v>7988</v>
      </c>
      <c r="I63" s="135">
        <v>9036026</v>
      </c>
      <c r="J63" s="135">
        <v>245156</v>
      </c>
      <c r="K63" s="135">
        <v>400252461</v>
      </c>
      <c r="L63" s="1">
        <v>1080.0999999999999</v>
      </c>
      <c r="M63" s="135">
        <f t="shared" si="1"/>
        <v>9281182</v>
      </c>
      <c r="N63" s="34"/>
      <c r="O63" s="34"/>
      <c r="P63" s="135">
        <v>9189289</v>
      </c>
      <c r="Q63" s="135">
        <v>78983</v>
      </c>
      <c r="R63" s="135">
        <f t="shared" si="2"/>
        <v>9268272</v>
      </c>
      <c r="S63" s="135">
        <f t="shared" si="3"/>
        <v>12910</v>
      </c>
      <c r="T63" s="35">
        <f t="shared" si="4"/>
        <v>1.3929241610518121E-3</v>
      </c>
      <c r="U63" s="42"/>
      <c r="V63" s="43">
        <f t="shared" si="14"/>
        <v>0.61250341693714161</v>
      </c>
      <c r="X63" s="33">
        <f t="shared" si="5"/>
        <v>8148</v>
      </c>
      <c r="Y63">
        <f t="shared" si="6"/>
        <v>8148</v>
      </c>
      <c r="Z63">
        <f t="shared" si="7"/>
        <v>8800655</v>
      </c>
      <c r="AA63">
        <f t="shared" si="8"/>
        <v>9126386</v>
      </c>
      <c r="AB63">
        <f t="shared" si="9"/>
        <v>325731</v>
      </c>
      <c r="AC63">
        <f t="shared" si="10"/>
        <v>9126386</v>
      </c>
      <c r="AD63">
        <f t="shared" si="11"/>
        <v>-154796</v>
      </c>
      <c r="AE63" s="2">
        <f t="shared" si="12"/>
        <v>-1.6678479098890638E-2</v>
      </c>
      <c r="AF63">
        <f t="shared" si="13"/>
        <v>0.78486062027286807</v>
      </c>
    </row>
    <row r="64" spans="1:32" ht="13.75" customHeight="1" x14ac:dyDescent="0.2">
      <c r="A64" s="34">
        <v>51</v>
      </c>
      <c r="B64">
        <v>1071</v>
      </c>
      <c r="C64">
        <v>1071</v>
      </c>
      <c r="D64" t="s">
        <v>57</v>
      </c>
      <c r="E64" s="134">
        <v>526643642</v>
      </c>
      <c r="F64" s="135">
        <v>7988</v>
      </c>
      <c r="G64" s="135">
        <v>1264.0999999999999</v>
      </c>
      <c r="H64" s="135">
        <v>8007</v>
      </c>
      <c r="I64" s="135">
        <v>10121649</v>
      </c>
      <c r="J64" s="135">
        <v>427220</v>
      </c>
      <c r="K64" s="135">
        <v>344333345</v>
      </c>
      <c r="L64" s="1">
        <v>1206.0999999999999</v>
      </c>
      <c r="M64" s="135">
        <f t="shared" si="1"/>
        <v>10548869</v>
      </c>
      <c r="N64" s="34"/>
      <c r="O64" s="34"/>
      <c r="P64" s="135">
        <v>10444425</v>
      </c>
      <c r="Q64" s="135">
        <v>0</v>
      </c>
      <c r="R64" s="135">
        <f t="shared" si="2"/>
        <v>10444425</v>
      </c>
      <c r="S64" s="135">
        <f t="shared" si="3"/>
        <v>104444</v>
      </c>
      <c r="T64" s="35">
        <f t="shared" si="4"/>
        <v>9.9999760637852243E-3</v>
      </c>
      <c r="U64" s="42"/>
      <c r="V64" s="43">
        <f t="shared" si="14"/>
        <v>1.2407163180783436</v>
      </c>
      <c r="X64" s="33">
        <f t="shared" si="5"/>
        <v>8167</v>
      </c>
      <c r="Y64">
        <f t="shared" si="6"/>
        <v>8167</v>
      </c>
      <c r="Z64">
        <f t="shared" si="7"/>
        <v>9850219</v>
      </c>
      <c r="AA64">
        <f t="shared" si="8"/>
        <v>10222865</v>
      </c>
      <c r="AB64">
        <f t="shared" si="9"/>
        <v>372646</v>
      </c>
      <c r="AC64">
        <f t="shared" si="10"/>
        <v>10222865</v>
      </c>
      <c r="AD64">
        <f t="shared" si="11"/>
        <v>-326004</v>
      </c>
      <c r="AE64" s="2">
        <f t="shared" si="12"/>
        <v>-3.0904166124349444E-2</v>
      </c>
      <c r="AF64">
        <f t="shared" si="13"/>
        <v>0.70758663027778468</v>
      </c>
    </row>
    <row r="65" spans="1:32" ht="13.75" customHeight="1" x14ac:dyDescent="0.2">
      <c r="A65" s="34">
        <v>52</v>
      </c>
      <c r="B65">
        <v>1079</v>
      </c>
      <c r="C65">
        <v>1079</v>
      </c>
      <c r="D65" t="s">
        <v>58</v>
      </c>
      <c r="E65" s="134">
        <v>460862551</v>
      </c>
      <c r="F65" s="135">
        <v>7988</v>
      </c>
      <c r="G65" s="135">
        <v>844.8</v>
      </c>
      <c r="H65" s="135">
        <v>7988</v>
      </c>
      <c r="I65" s="135">
        <v>6748262</v>
      </c>
      <c r="J65" s="135">
        <v>0</v>
      </c>
      <c r="K65" s="135">
        <v>422504497</v>
      </c>
      <c r="L65">
        <v>830.3</v>
      </c>
      <c r="M65" s="135">
        <f t="shared" si="1"/>
        <v>6748262</v>
      </c>
      <c r="N65" s="34"/>
      <c r="O65" s="34"/>
      <c r="P65" s="135">
        <v>6350799</v>
      </c>
      <c r="Q65" s="135">
        <v>0</v>
      </c>
      <c r="R65" s="135">
        <f t="shared" si="2"/>
        <v>6350799</v>
      </c>
      <c r="S65" s="135">
        <f t="shared" si="3"/>
        <v>397463</v>
      </c>
      <c r="T65" s="35">
        <f t="shared" si="4"/>
        <v>6.2584723591472505E-2</v>
      </c>
      <c r="U65" s="42"/>
      <c r="V65" s="43">
        <f t="shared" si="14"/>
        <v>0</v>
      </c>
      <c r="X65" s="33">
        <f t="shared" si="5"/>
        <v>8148</v>
      </c>
      <c r="Y65">
        <f t="shared" si="6"/>
        <v>8148</v>
      </c>
      <c r="Z65">
        <f t="shared" si="7"/>
        <v>6765284</v>
      </c>
      <c r="AA65">
        <f t="shared" si="8"/>
        <v>6815745</v>
      </c>
      <c r="AB65">
        <f t="shared" si="9"/>
        <v>50461</v>
      </c>
      <c r="AC65">
        <f t="shared" si="10"/>
        <v>6815745</v>
      </c>
      <c r="AD65">
        <f t="shared" si="11"/>
        <v>67483</v>
      </c>
      <c r="AE65" s="2">
        <f t="shared" si="12"/>
        <v>1.0000056310795284E-2</v>
      </c>
      <c r="AF65">
        <f t="shared" si="13"/>
        <v>0.10949251548104198</v>
      </c>
    </row>
    <row r="66" spans="1:32" ht="13.75" customHeight="1" x14ac:dyDescent="0.2">
      <c r="A66" s="34">
        <v>53</v>
      </c>
      <c r="B66">
        <v>1080</v>
      </c>
      <c r="C66">
        <v>1080</v>
      </c>
      <c r="D66" t="s">
        <v>450</v>
      </c>
      <c r="E66" s="134">
        <v>232090429</v>
      </c>
      <c r="F66" s="135">
        <v>7988</v>
      </c>
      <c r="G66" s="135">
        <v>456.1</v>
      </c>
      <c r="H66" s="135">
        <v>7988</v>
      </c>
      <c r="I66" s="135">
        <v>3643327</v>
      </c>
      <c r="J66" s="135">
        <v>50334</v>
      </c>
      <c r="K66" s="135">
        <v>222983496</v>
      </c>
      <c r="L66">
        <v>452.3</v>
      </c>
      <c r="M66" s="135">
        <f t="shared" si="1"/>
        <v>3693661</v>
      </c>
      <c r="N66" s="34"/>
      <c r="O66" s="34"/>
      <c r="P66" s="135">
        <v>3657090</v>
      </c>
      <c r="Q66" s="135">
        <v>0</v>
      </c>
      <c r="R66" s="135">
        <f t="shared" si="2"/>
        <v>3657090</v>
      </c>
      <c r="S66" s="135">
        <f t="shared" si="3"/>
        <v>36571</v>
      </c>
      <c r="T66" s="35">
        <f t="shared" si="4"/>
        <v>1.0000027344145209E-2</v>
      </c>
      <c r="U66" s="42"/>
      <c r="V66" s="43">
        <f t="shared" si="14"/>
        <v>0.22572971050736418</v>
      </c>
      <c r="X66" s="33">
        <f t="shared" si="5"/>
        <v>8148</v>
      </c>
      <c r="Y66">
        <f t="shared" si="6"/>
        <v>8148</v>
      </c>
      <c r="Z66">
        <f t="shared" si="7"/>
        <v>3685340</v>
      </c>
      <c r="AA66">
        <f t="shared" si="8"/>
        <v>3679760</v>
      </c>
      <c r="AB66">
        <f t="shared" si="9"/>
        <v>0</v>
      </c>
      <c r="AC66">
        <f t="shared" si="10"/>
        <v>3685340</v>
      </c>
      <c r="AD66">
        <f t="shared" si="11"/>
        <v>-8321</v>
      </c>
      <c r="AE66" s="2">
        <f t="shared" si="12"/>
        <v>-2.252778476422173E-3</v>
      </c>
      <c r="AF66">
        <f t="shared" si="13"/>
        <v>0</v>
      </c>
    </row>
    <row r="67" spans="1:32" ht="13.75" customHeight="1" x14ac:dyDescent="0.2">
      <c r="A67" s="34">
        <v>54</v>
      </c>
      <c r="B67">
        <v>1082</v>
      </c>
      <c r="C67">
        <v>1082</v>
      </c>
      <c r="D67" t="s">
        <v>415</v>
      </c>
      <c r="E67" s="134">
        <v>659542024</v>
      </c>
      <c r="F67" s="135">
        <v>7988</v>
      </c>
      <c r="G67" s="135">
        <v>1460.4</v>
      </c>
      <c r="H67" s="135">
        <v>7988</v>
      </c>
      <c r="I67" s="135">
        <v>11665675</v>
      </c>
      <c r="J67" s="135">
        <v>0</v>
      </c>
      <c r="K67" s="135">
        <v>649489936</v>
      </c>
      <c r="L67" s="1">
        <v>1448.3</v>
      </c>
      <c r="M67" s="135">
        <f t="shared" si="1"/>
        <v>11665675</v>
      </c>
      <c r="N67" s="34"/>
      <c r="O67" s="34"/>
      <c r="P67" s="135">
        <v>11524568</v>
      </c>
      <c r="Q67" s="135">
        <v>0</v>
      </c>
      <c r="R67" s="135">
        <f t="shared" si="2"/>
        <v>11524568</v>
      </c>
      <c r="S67" s="135">
        <f t="shared" si="3"/>
        <v>141107</v>
      </c>
      <c r="T67" s="35">
        <f t="shared" si="4"/>
        <v>1.2244016435149673E-2</v>
      </c>
      <c r="U67" s="42"/>
      <c r="V67" s="43">
        <f t="shared" si="14"/>
        <v>0</v>
      </c>
      <c r="X67" s="33">
        <f t="shared" si="5"/>
        <v>8148</v>
      </c>
      <c r="Y67">
        <f t="shared" si="6"/>
        <v>8148</v>
      </c>
      <c r="Z67">
        <f t="shared" si="7"/>
        <v>11800748</v>
      </c>
      <c r="AA67">
        <f t="shared" si="8"/>
        <v>11782332</v>
      </c>
      <c r="AB67">
        <f t="shared" si="9"/>
        <v>0</v>
      </c>
      <c r="AC67">
        <f t="shared" si="10"/>
        <v>11800748</v>
      </c>
      <c r="AD67">
        <f t="shared" si="11"/>
        <v>135073</v>
      </c>
      <c r="AE67" s="2">
        <f t="shared" si="12"/>
        <v>1.1578669901227318E-2</v>
      </c>
      <c r="AF67">
        <f t="shared" si="13"/>
        <v>0</v>
      </c>
    </row>
    <row r="68" spans="1:32" ht="13.75" customHeight="1" x14ac:dyDescent="0.2">
      <c r="A68" s="34">
        <v>55</v>
      </c>
      <c r="B68">
        <v>1089</v>
      </c>
      <c r="C68">
        <v>1089</v>
      </c>
      <c r="D68" t="s">
        <v>60</v>
      </c>
      <c r="E68" s="134">
        <v>196900381</v>
      </c>
      <c r="F68" s="135">
        <v>7988</v>
      </c>
      <c r="G68" s="135">
        <v>411.3</v>
      </c>
      <c r="H68" s="135">
        <v>8009</v>
      </c>
      <c r="I68" s="135">
        <v>3294102</v>
      </c>
      <c r="J68" s="135">
        <v>43854</v>
      </c>
      <c r="K68" s="135">
        <v>187379536</v>
      </c>
      <c r="L68">
        <v>390.6</v>
      </c>
      <c r="M68" s="135">
        <f t="shared" si="1"/>
        <v>3337956</v>
      </c>
      <c r="N68" s="34"/>
      <c r="O68" s="34"/>
      <c r="P68" s="135">
        <v>3304907</v>
      </c>
      <c r="Q68" s="135">
        <v>56310</v>
      </c>
      <c r="R68" s="135">
        <f t="shared" si="2"/>
        <v>3361217</v>
      </c>
      <c r="S68" s="135">
        <f t="shared" si="3"/>
        <v>-23261</v>
      </c>
      <c r="T68" s="35">
        <f t="shared" si="4"/>
        <v>-6.9204100776593712E-3</v>
      </c>
      <c r="U68" s="42"/>
      <c r="V68" s="43">
        <f t="shared" si="14"/>
        <v>0.23403836371971803</v>
      </c>
      <c r="X68" s="33">
        <f t="shared" si="5"/>
        <v>8169</v>
      </c>
      <c r="Y68">
        <f t="shared" si="6"/>
        <v>8169</v>
      </c>
      <c r="Z68">
        <f t="shared" si="7"/>
        <v>3190811</v>
      </c>
      <c r="AA68">
        <f t="shared" si="8"/>
        <v>3327043</v>
      </c>
      <c r="AB68">
        <f t="shared" si="9"/>
        <v>136232</v>
      </c>
      <c r="AC68">
        <f t="shared" si="10"/>
        <v>3327043</v>
      </c>
      <c r="AD68">
        <f t="shared" si="11"/>
        <v>-10913</v>
      </c>
      <c r="AE68" s="2">
        <f t="shared" si="12"/>
        <v>-3.2693660431713299E-3</v>
      </c>
      <c r="AF68">
        <f t="shared" si="13"/>
        <v>0.69188286639221896</v>
      </c>
    </row>
    <row r="69" spans="1:32" ht="13.75" customHeight="1" x14ac:dyDescent="0.2">
      <c r="A69" s="34">
        <v>56</v>
      </c>
      <c r="B69">
        <v>1093</v>
      </c>
      <c r="C69">
        <v>1093</v>
      </c>
      <c r="D69" t="s">
        <v>61</v>
      </c>
      <c r="E69" s="134">
        <v>189915279</v>
      </c>
      <c r="F69" s="135">
        <v>7988</v>
      </c>
      <c r="G69" s="135">
        <v>601.5</v>
      </c>
      <c r="H69" s="135">
        <v>7988</v>
      </c>
      <c r="I69" s="135">
        <v>4804782</v>
      </c>
      <c r="J69" s="135">
        <v>193872</v>
      </c>
      <c r="K69" s="135">
        <v>184943151</v>
      </c>
      <c r="L69">
        <v>562.20000000000005</v>
      </c>
      <c r="M69" s="135">
        <f t="shared" si="1"/>
        <v>4998654</v>
      </c>
      <c r="N69" s="34"/>
      <c r="O69" s="34"/>
      <c r="P69" s="135">
        <v>4949162</v>
      </c>
      <c r="Q69" s="135">
        <v>6923</v>
      </c>
      <c r="R69" s="135">
        <f t="shared" si="2"/>
        <v>4956085</v>
      </c>
      <c r="S69" s="135">
        <f t="shared" si="3"/>
        <v>42569</v>
      </c>
      <c r="T69" s="35">
        <f t="shared" si="4"/>
        <v>8.5892392886724091E-3</v>
      </c>
      <c r="U69" s="42"/>
      <c r="V69" s="43">
        <f t="shared" si="14"/>
        <v>1.0482788843583617</v>
      </c>
      <c r="X69" s="33">
        <f t="shared" si="5"/>
        <v>8148</v>
      </c>
      <c r="Y69">
        <f t="shared" si="6"/>
        <v>8148</v>
      </c>
      <c r="Z69">
        <f t="shared" si="7"/>
        <v>4580806</v>
      </c>
      <c r="AA69">
        <f t="shared" si="8"/>
        <v>4852830</v>
      </c>
      <c r="AB69">
        <f t="shared" si="9"/>
        <v>272024</v>
      </c>
      <c r="AC69">
        <f t="shared" si="10"/>
        <v>4852830</v>
      </c>
      <c r="AD69">
        <f t="shared" si="11"/>
        <v>-145824</v>
      </c>
      <c r="AE69" s="2">
        <f t="shared" si="12"/>
        <v>-2.9172653278262507E-2</v>
      </c>
      <c r="AF69">
        <f t="shared" si="13"/>
        <v>1.4323439453231142</v>
      </c>
    </row>
    <row r="70" spans="1:32" ht="13.75" customHeight="1" x14ac:dyDescent="0.2">
      <c r="A70" s="34">
        <v>57</v>
      </c>
      <c r="B70">
        <v>1095</v>
      </c>
      <c r="C70">
        <v>1095</v>
      </c>
      <c r="D70" t="s">
        <v>62</v>
      </c>
      <c r="E70" s="134">
        <v>390534082</v>
      </c>
      <c r="F70" s="135">
        <v>7988</v>
      </c>
      <c r="G70" s="135">
        <v>732.8</v>
      </c>
      <c r="H70" s="135">
        <v>7988</v>
      </c>
      <c r="I70" s="135">
        <v>5853606</v>
      </c>
      <c r="J70" s="135">
        <v>148889</v>
      </c>
      <c r="K70" s="135">
        <v>398406265</v>
      </c>
      <c r="L70">
        <v>710.7</v>
      </c>
      <c r="M70" s="135">
        <f t="shared" si="1"/>
        <v>6002495</v>
      </c>
      <c r="N70" s="34"/>
      <c r="O70" s="34"/>
      <c r="P70" s="135">
        <v>5943064</v>
      </c>
      <c r="Q70" s="135">
        <v>0</v>
      </c>
      <c r="R70" s="135">
        <f t="shared" si="2"/>
        <v>5943064</v>
      </c>
      <c r="S70" s="135">
        <f t="shared" si="3"/>
        <v>59431</v>
      </c>
      <c r="T70" s="35">
        <f t="shared" si="4"/>
        <v>1.0000060574814607E-2</v>
      </c>
      <c r="U70" s="42"/>
      <c r="V70" s="43">
        <f t="shared" si="14"/>
        <v>0.37371149271460374</v>
      </c>
      <c r="X70" s="33">
        <f t="shared" si="5"/>
        <v>8148</v>
      </c>
      <c r="Y70">
        <f t="shared" si="6"/>
        <v>8148</v>
      </c>
      <c r="Z70">
        <f t="shared" si="7"/>
        <v>5790784</v>
      </c>
      <c r="AA70">
        <f t="shared" si="8"/>
        <v>5912142</v>
      </c>
      <c r="AB70">
        <f t="shared" si="9"/>
        <v>121358</v>
      </c>
      <c r="AC70">
        <f t="shared" si="10"/>
        <v>5912142</v>
      </c>
      <c r="AD70">
        <f t="shared" si="11"/>
        <v>-90353</v>
      </c>
      <c r="AE70" s="2">
        <f t="shared" si="12"/>
        <v>-1.5052573971323591E-2</v>
      </c>
      <c r="AF70">
        <f t="shared" si="13"/>
        <v>0.31074880680964484</v>
      </c>
    </row>
    <row r="71" spans="1:32" ht="13.75" customHeight="1" x14ac:dyDescent="0.2">
      <c r="A71" s="34">
        <v>58</v>
      </c>
      <c r="B71">
        <v>1107</v>
      </c>
      <c r="C71">
        <v>1107</v>
      </c>
      <c r="D71" t="s">
        <v>63</v>
      </c>
      <c r="E71" s="134">
        <v>434546870</v>
      </c>
      <c r="F71" s="135">
        <v>7988</v>
      </c>
      <c r="G71" s="135">
        <v>1322.6</v>
      </c>
      <c r="H71" s="135">
        <v>7988</v>
      </c>
      <c r="I71" s="135">
        <v>10564929</v>
      </c>
      <c r="J71" s="135">
        <v>0</v>
      </c>
      <c r="K71" s="135">
        <v>416894712</v>
      </c>
      <c r="L71" s="1">
        <v>1297.0999999999999</v>
      </c>
      <c r="M71" s="135">
        <f t="shared" si="1"/>
        <v>10564929</v>
      </c>
      <c r="N71" s="34"/>
      <c r="O71" s="34"/>
      <c r="P71" s="135">
        <v>10254408</v>
      </c>
      <c r="Q71" s="135">
        <v>0</v>
      </c>
      <c r="R71" s="135">
        <f t="shared" si="2"/>
        <v>10254408</v>
      </c>
      <c r="S71" s="135">
        <f t="shared" si="3"/>
        <v>310521</v>
      </c>
      <c r="T71" s="35">
        <f t="shared" si="4"/>
        <v>3.0281709095249576E-2</v>
      </c>
      <c r="U71" s="42"/>
      <c r="V71" s="43">
        <f t="shared" si="14"/>
        <v>0</v>
      </c>
      <c r="X71" s="33">
        <f t="shared" si="5"/>
        <v>8148</v>
      </c>
      <c r="Y71">
        <f t="shared" si="6"/>
        <v>8148</v>
      </c>
      <c r="Z71">
        <f t="shared" si="7"/>
        <v>10568771</v>
      </c>
      <c r="AA71">
        <f t="shared" si="8"/>
        <v>10670578</v>
      </c>
      <c r="AB71">
        <f t="shared" si="9"/>
        <v>101807</v>
      </c>
      <c r="AC71">
        <f t="shared" si="10"/>
        <v>10670578</v>
      </c>
      <c r="AD71">
        <f t="shared" si="11"/>
        <v>105649</v>
      </c>
      <c r="AE71" s="2">
        <f t="shared" si="12"/>
        <v>9.999972550691065E-3</v>
      </c>
      <c r="AF71">
        <f t="shared" si="13"/>
        <v>0.23428312807776064</v>
      </c>
    </row>
    <row r="72" spans="1:32" ht="13.75" customHeight="1" x14ac:dyDescent="0.2">
      <c r="A72" s="34">
        <v>59</v>
      </c>
      <c r="B72">
        <v>1116</v>
      </c>
      <c r="C72">
        <v>1116</v>
      </c>
      <c r="D72" t="s">
        <v>64</v>
      </c>
      <c r="E72" s="134">
        <v>689976226</v>
      </c>
      <c r="F72" s="135">
        <v>7988</v>
      </c>
      <c r="G72" s="135">
        <v>1420.8</v>
      </c>
      <c r="H72" s="135">
        <v>8008</v>
      </c>
      <c r="I72" s="135">
        <v>11377766</v>
      </c>
      <c r="J72" s="135">
        <v>273856</v>
      </c>
      <c r="K72" s="135">
        <v>654979332</v>
      </c>
      <c r="L72" s="1">
        <v>1320.2</v>
      </c>
      <c r="M72" s="135">
        <f t="shared" si="1"/>
        <v>11651622</v>
      </c>
      <c r="N72" s="34"/>
      <c r="O72" s="34"/>
      <c r="P72" s="135">
        <v>11536259</v>
      </c>
      <c r="Q72" s="135">
        <v>0</v>
      </c>
      <c r="R72" s="135">
        <f t="shared" si="2"/>
        <v>11536259</v>
      </c>
      <c r="S72" s="135">
        <f t="shared" si="3"/>
        <v>115363</v>
      </c>
      <c r="T72" s="35">
        <f t="shared" si="4"/>
        <v>1.0000035540117467E-2</v>
      </c>
      <c r="U72" s="42"/>
      <c r="V72" s="43">
        <f t="shared" si="14"/>
        <v>0.41811395660954992</v>
      </c>
      <c r="X72" s="33">
        <f t="shared" si="5"/>
        <v>8168</v>
      </c>
      <c r="Y72">
        <f t="shared" si="6"/>
        <v>8168</v>
      </c>
      <c r="Z72">
        <f t="shared" si="7"/>
        <v>10783394</v>
      </c>
      <c r="AA72">
        <f t="shared" si="8"/>
        <v>11491544</v>
      </c>
      <c r="AB72">
        <f t="shared" si="9"/>
        <v>708150</v>
      </c>
      <c r="AC72">
        <f t="shared" si="10"/>
        <v>11491544</v>
      </c>
      <c r="AD72">
        <f t="shared" si="11"/>
        <v>-160078</v>
      </c>
      <c r="AE72" s="2">
        <f t="shared" si="12"/>
        <v>-1.3738688055620066E-2</v>
      </c>
      <c r="AF72">
        <f t="shared" si="13"/>
        <v>1.0263397104351826</v>
      </c>
    </row>
    <row r="73" spans="1:32" ht="13.75" customHeight="1" x14ac:dyDescent="0.2">
      <c r="A73" s="34">
        <v>60</v>
      </c>
      <c r="B73">
        <v>1134</v>
      </c>
      <c r="C73">
        <v>1134</v>
      </c>
      <c r="D73" t="s">
        <v>65</v>
      </c>
      <c r="E73" s="134">
        <v>245624244</v>
      </c>
      <c r="F73" s="135">
        <v>7988</v>
      </c>
      <c r="G73" s="135">
        <v>288.39999999999998</v>
      </c>
      <c r="H73" s="135">
        <v>7988</v>
      </c>
      <c r="I73" s="135">
        <v>2303739</v>
      </c>
      <c r="J73" s="135">
        <v>0</v>
      </c>
      <c r="K73" s="135">
        <v>227764298</v>
      </c>
      <c r="L73">
        <v>263.5</v>
      </c>
      <c r="M73" s="135">
        <f t="shared" si="1"/>
        <v>2303739</v>
      </c>
      <c r="N73" s="34"/>
      <c r="O73" s="34"/>
      <c r="P73" s="135">
        <v>2177193</v>
      </c>
      <c r="Q73" s="135">
        <v>37507</v>
      </c>
      <c r="R73" s="135">
        <f t="shared" si="2"/>
        <v>2214700</v>
      </c>
      <c r="S73" s="135">
        <f t="shared" si="3"/>
        <v>89039</v>
      </c>
      <c r="T73" s="35">
        <f t="shared" si="4"/>
        <v>4.0203639319095139E-2</v>
      </c>
      <c r="U73" s="42"/>
      <c r="V73" s="43">
        <f t="shared" si="14"/>
        <v>0</v>
      </c>
      <c r="X73" s="33">
        <f t="shared" si="5"/>
        <v>8148</v>
      </c>
      <c r="Y73">
        <f t="shared" si="6"/>
        <v>8148</v>
      </c>
      <c r="Z73">
        <f t="shared" si="7"/>
        <v>2146998</v>
      </c>
      <c r="AA73">
        <f t="shared" si="8"/>
        <v>2326776</v>
      </c>
      <c r="AB73">
        <f t="shared" si="9"/>
        <v>179778</v>
      </c>
      <c r="AC73">
        <f t="shared" si="10"/>
        <v>2326776</v>
      </c>
      <c r="AD73">
        <f t="shared" si="11"/>
        <v>23037</v>
      </c>
      <c r="AE73" s="2">
        <f t="shared" si="12"/>
        <v>9.9998307099892821E-3</v>
      </c>
      <c r="AF73">
        <f t="shared" si="13"/>
        <v>0.73192286344502699</v>
      </c>
    </row>
    <row r="74" spans="1:32" ht="13.75" customHeight="1" x14ac:dyDescent="0.2">
      <c r="A74" s="34">
        <v>61</v>
      </c>
      <c r="B74">
        <v>1152</v>
      </c>
      <c r="C74">
        <v>1152</v>
      </c>
      <c r="D74" t="s">
        <v>66</v>
      </c>
      <c r="E74" s="134">
        <v>362379989</v>
      </c>
      <c r="F74" s="135">
        <v>7988</v>
      </c>
      <c r="G74" s="135">
        <v>1002</v>
      </c>
      <c r="H74" s="135">
        <v>7999</v>
      </c>
      <c r="I74" s="135">
        <v>8014998</v>
      </c>
      <c r="J74" s="135">
        <v>216695</v>
      </c>
      <c r="K74" s="135">
        <v>382912446</v>
      </c>
      <c r="L74" s="1">
        <v>1026.8</v>
      </c>
      <c r="M74" s="135">
        <f t="shared" si="1"/>
        <v>8231693</v>
      </c>
      <c r="N74" s="34"/>
      <c r="O74" s="34"/>
      <c r="P74" s="135">
        <v>8150191</v>
      </c>
      <c r="Q74" s="135">
        <v>0</v>
      </c>
      <c r="R74" s="135">
        <f t="shared" si="2"/>
        <v>8150191</v>
      </c>
      <c r="S74" s="135">
        <f t="shared" si="3"/>
        <v>81502</v>
      </c>
      <c r="T74" s="35">
        <f t="shared" si="4"/>
        <v>1.0000011042685993E-2</v>
      </c>
      <c r="U74" s="42"/>
      <c r="V74" s="43">
        <f t="shared" si="14"/>
        <v>0.56591265774630894</v>
      </c>
      <c r="X74" s="33">
        <f t="shared" si="5"/>
        <v>8159</v>
      </c>
      <c r="Y74">
        <f t="shared" si="6"/>
        <v>8159</v>
      </c>
      <c r="Z74">
        <f t="shared" si="7"/>
        <v>8377661</v>
      </c>
      <c r="AA74">
        <f t="shared" si="8"/>
        <v>8095148</v>
      </c>
      <c r="AB74">
        <f t="shared" si="9"/>
        <v>0</v>
      </c>
      <c r="AC74">
        <f t="shared" si="10"/>
        <v>8377661</v>
      </c>
      <c r="AD74">
        <f t="shared" si="11"/>
        <v>145968</v>
      </c>
      <c r="AE74" s="2">
        <f t="shared" si="12"/>
        <v>1.773243973019888E-2</v>
      </c>
      <c r="AF74">
        <f t="shared" si="13"/>
        <v>0</v>
      </c>
    </row>
    <row r="75" spans="1:32" ht="13.75" customHeight="1" x14ac:dyDescent="0.2">
      <c r="A75" s="34">
        <v>62</v>
      </c>
      <c r="B75">
        <v>1197</v>
      </c>
      <c r="C75">
        <v>1197</v>
      </c>
      <c r="D75" t="s">
        <v>67</v>
      </c>
      <c r="E75" s="134">
        <v>381868387</v>
      </c>
      <c r="F75" s="135">
        <v>7988</v>
      </c>
      <c r="G75" s="135">
        <v>966.3</v>
      </c>
      <c r="H75" s="135">
        <v>7988</v>
      </c>
      <c r="I75" s="135">
        <v>7718804</v>
      </c>
      <c r="J75" s="135">
        <v>0</v>
      </c>
      <c r="K75" s="135">
        <v>371602381</v>
      </c>
      <c r="L75">
        <v>918.6</v>
      </c>
      <c r="M75" s="135">
        <f t="shared" si="1"/>
        <v>7718804</v>
      </c>
      <c r="N75" s="34"/>
      <c r="O75" s="34"/>
      <c r="P75" s="135">
        <v>7502786</v>
      </c>
      <c r="Q75" s="135">
        <v>124511</v>
      </c>
      <c r="R75" s="135">
        <f t="shared" si="2"/>
        <v>7627297</v>
      </c>
      <c r="S75" s="135">
        <f t="shared" si="3"/>
        <v>91507</v>
      </c>
      <c r="T75" s="35">
        <f t="shared" si="4"/>
        <v>1.1997303894158049E-2</v>
      </c>
      <c r="U75" s="42"/>
      <c r="V75" s="43">
        <f t="shared" si="14"/>
        <v>0</v>
      </c>
      <c r="X75" s="33">
        <f t="shared" si="5"/>
        <v>8148</v>
      </c>
      <c r="Y75">
        <f t="shared" si="6"/>
        <v>8148</v>
      </c>
      <c r="Z75">
        <f t="shared" si="7"/>
        <v>7484753</v>
      </c>
      <c r="AA75">
        <f t="shared" si="8"/>
        <v>7795992</v>
      </c>
      <c r="AB75">
        <f t="shared" si="9"/>
        <v>311239</v>
      </c>
      <c r="AC75">
        <f t="shared" si="10"/>
        <v>7795992</v>
      </c>
      <c r="AD75">
        <f t="shared" si="11"/>
        <v>77188</v>
      </c>
      <c r="AE75" s="2">
        <f t="shared" si="12"/>
        <v>9.9999948178500185E-3</v>
      </c>
      <c r="AF75">
        <f t="shared" si="13"/>
        <v>0.81504259214837804</v>
      </c>
    </row>
    <row r="76" spans="1:32" ht="13.75" customHeight="1" x14ac:dyDescent="0.2">
      <c r="A76" s="34">
        <v>63</v>
      </c>
      <c r="B76">
        <v>1206</v>
      </c>
      <c r="C76">
        <v>1206</v>
      </c>
      <c r="D76" t="s">
        <v>68</v>
      </c>
      <c r="E76" s="134">
        <v>596360443</v>
      </c>
      <c r="F76" s="135">
        <v>7988</v>
      </c>
      <c r="G76" s="135">
        <v>972</v>
      </c>
      <c r="H76" s="135">
        <v>7988</v>
      </c>
      <c r="I76" s="135">
        <v>7764336</v>
      </c>
      <c r="J76" s="135">
        <v>0</v>
      </c>
      <c r="K76" s="135">
        <v>606365866</v>
      </c>
      <c r="L76">
        <v>982.4</v>
      </c>
      <c r="M76" s="135">
        <f t="shared" si="1"/>
        <v>7764336</v>
      </c>
      <c r="N76" s="34"/>
      <c r="O76" s="34"/>
      <c r="P76" s="135">
        <v>7635046</v>
      </c>
      <c r="Q76" s="135">
        <v>161900</v>
      </c>
      <c r="R76" s="135">
        <f t="shared" si="2"/>
        <v>7796946</v>
      </c>
      <c r="S76" s="135">
        <f t="shared" si="3"/>
        <v>-32610</v>
      </c>
      <c r="T76" s="35">
        <f t="shared" si="4"/>
        <v>-4.1824068038947559E-3</v>
      </c>
      <c r="U76" s="42"/>
      <c r="V76" s="43">
        <f t="shared" si="14"/>
        <v>0</v>
      </c>
      <c r="X76" s="33">
        <f t="shared" si="5"/>
        <v>8148</v>
      </c>
      <c r="Y76">
        <f t="shared" si="6"/>
        <v>8148</v>
      </c>
      <c r="Z76">
        <f t="shared" si="7"/>
        <v>8004595</v>
      </c>
      <c r="AA76">
        <f t="shared" si="8"/>
        <v>7841979</v>
      </c>
      <c r="AB76">
        <f t="shared" si="9"/>
        <v>0</v>
      </c>
      <c r="AC76">
        <f t="shared" si="10"/>
        <v>8004595</v>
      </c>
      <c r="AD76">
        <f t="shared" si="11"/>
        <v>240259</v>
      </c>
      <c r="AE76" s="2">
        <f t="shared" si="12"/>
        <v>3.094392102557128E-2</v>
      </c>
      <c r="AF76">
        <f t="shared" si="13"/>
        <v>0</v>
      </c>
    </row>
    <row r="77" spans="1:32" ht="13.75" customHeight="1" x14ac:dyDescent="0.2">
      <c r="A77" s="34">
        <v>64</v>
      </c>
      <c r="B77">
        <v>1211</v>
      </c>
      <c r="C77">
        <v>1211</v>
      </c>
      <c r="D77" t="s">
        <v>69</v>
      </c>
      <c r="E77" s="134">
        <v>442235925</v>
      </c>
      <c r="F77" s="135">
        <v>7988</v>
      </c>
      <c r="G77" s="135">
        <v>1477.4</v>
      </c>
      <c r="H77" s="135">
        <v>7988</v>
      </c>
      <c r="I77" s="135">
        <v>11801471</v>
      </c>
      <c r="J77" s="135">
        <v>0</v>
      </c>
      <c r="K77" s="135">
        <v>414482576</v>
      </c>
      <c r="L77" s="1">
        <v>1435.2</v>
      </c>
      <c r="M77" s="135">
        <f t="shared" si="1"/>
        <v>11801471</v>
      </c>
      <c r="N77" s="34"/>
      <c r="O77" s="34"/>
      <c r="P77" s="135">
        <v>11184137</v>
      </c>
      <c r="Q77" s="135">
        <v>0</v>
      </c>
      <c r="R77" s="135">
        <f t="shared" si="2"/>
        <v>11184137</v>
      </c>
      <c r="S77" s="135">
        <f t="shared" si="3"/>
        <v>617334</v>
      </c>
      <c r="T77" s="35">
        <f t="shared" si="4"/>
        <v>5.5197285226388053E-2</v>
      </c>
      <c r="U77" s="42"/>
      <c r="V77" s="43">
        <f t="shared" si="14"/>
        <v>0</v>
      </c>
      <c r="X77" s="33">
        <f t="shared" si="5"/>
        <v>8148</v>
      </c>
      <c r="Y77">
        <f t="shared" si="6"/>
        <v>8148</v>
      </c>
      <c r="Z77">
        <f t="shared" si="7"/>
        <v>11694010</v>
      </c>
      <c r="AA77">
        <f t="shared" si="8"/>
        <v>11919486</v>
      </c>
      <c r="AB77">
        <f t="shared" si="9"/>
        <v>225476</v>
      </c>
      <c r="AC77">
        <f t="shared" si="10"/>
        <v>11919486</v>
      </c>
      <c r="AD77">
        <f t="shared" si="11"/>
        <v>118015</v>
      </c>
      <c r="AE77" s="2">
        <f t="shared" si="12"/>
        <v>1.0000024573207865E-2</v>
      </c>
      <c r="AF77">
        <f t="shared" si="13"/>
        <v>0.50985455331336993</v>
      </c>
    </row>
    <row r="78" spans="1:32" ht="13.75" customHeight="1" x14ac:dyDescent="0.2">
      <c r="A78" s="34">
        <v>65</v>
      </c>
      <c r="B78">
        <v>1215</v>
      </c>
      <c r="C78">
        <v>1215</v>
      </c>
      <c r="D78" t="s">
        <v>70</v>
      </c>
      <c r="E78" s="134">
        <v>129565556</v>
      </c>
      <c r="F78" s="135">
        <v>7988</v>
      </c>
      <c r="G78" s="135">
        <v>272.60000000000002</v>
      </c>
      <c r="H78" s="135">
        <v>7988</v>
      </c>
      <c r="I78" s="135">
        <v>2177529</v>
      </c>
      <c r="J78" s="135">
        <v>40407</v>
      </c>
      <c r="K78" s="135">
        <v>123622466</v>
      </c>
      <c r="L78">
        <v>263.89999999999998</v>
      </c>
      <c r="M78" s="135">
        <f t="shared" si="1"/>
        <v>2217936</v>
      </c>
      <c r="N78" s="34"/>
      <c r="O78" s="34"/>
      <c r="P78" s="135">
        <v>2195976</v>
      </c>
      <c r="Q78" s="135">
        <v>35689</v>
      </c>
      <c r="R78" s="135">
        <f t="shared" si="2"/>
        <v>2231665</v>
      </c>
      <c r="S78" s="135">
        <f t="shared" si="3"/>
        <v>-13729</v>
      </c>
      <c r="T78" s="35">
        <f t="shared" si="4"/>
        <v>-6.1519090006788655E-3</v>
      </c>
      <c r="U78" s="42"/>
      <c r="V78" s="43">
        <f t="shared" si="14"/>
        <v>0.3268580647792611</v>
      </c>
      <c r="X78" s="33">
        <f t="shared" si="5"/>
        <v>8148</v>
      </c>
      <c r="Y78">
        <f t="shared" si="6"/>
        <v>8148</v>
      </c>
      <c r="Z78">
        <f t="shared" si="7"/>
        <v>2150257</v>
      </c>
      <c r="AA78">
        <f t="shared" si="8"/>
        <v>2199304</v>
      </c>
      <c r="AB78">
        <f t="shared" si="9"/>
        <v>49047</v>
      </c>
      <c r="AC78">
        <f t="shared" si="10"/>
        <v>2199304</v>
      </c>
      <c r="AD78">
        <f t="shared" si="11"/>
        <v>-18632</v>
      </c>
      <c r="AE78" s="2">
        <f t="shared" si="12"/>
        <v>-8.4006030832269284E-3</v>
      </c>
      <c r="AF78">
        <f t="shared" si="13"/>
        <v>0.37854968183056303</v>
      </c>
    </row>
    <row r="79" spans="1:32" ht="13.75" customHeight="1" x14ac:dyDescent="0.2">
      <c r="A79" s="34">
        <v>66</v>
      </c>
      <c r="B79">
        <v>1218</v>
      </c>
      <c r="C79">
        <v>1218</v>
      </c>
      <c r="D79" t="s">
        <v>71</v>
      </c>
      <c r="E79" s="134">
        <v>316656762</v>
      </c>
      <c r="F79" s="135">
        <v>7988</v>
      </c>
      <c r="G79" s="135">
        <v>268</v>
      </c>
      <c r="H79" s="135">
        <v>8076</v>
      </c>
      <c r="I79" s="135">
        <v>2164368</v>
      </c>
      <c r="J79" s="135">
        <v>0</v>
      </c>
      <c r="K79" s="135">
        <v>325425362</v>
      </c>
      <c r="L79">
        <v>301.10000000000002</v>
      </c>
      <c r="M79" s="135">
        <f t="shared" ref="M79:M142" si="15">SUM(I79:J79)</f>
        <v>2164368</v>
      </c>
      <c r="N79" s="34"/>
      <c r="O79" s="34"/>
      <c r="P79" s="135">
        <v>2098535</v>
      </c>
      <c r="Q79" s="135">
        <v>165777</v>
      </c>
      <c r="R79" s="135">
        <f t="shared" ref="R79:R142" si="16">SUM(P79:Q79)</f>
        <v>2264312</v>
      </c>
      <c r="S79" s="135">
        <f t="shared" ref="S79:S142" si="17">M79-R79</f>
        <v>-99944</v>
      </c>
      <c r="T79" s="35">
        <f t="shared" ref="T79:T142" si="18">S79/R79</f>
        <v>-4.4138793593815694E-2</v>
      </c>
      <c r="U79" s="42"/>
      <c r="V79" s="43">
        <f t="shared" si="14"/>
        <v>0</v>
      </c>
      <c r="X79" s="33">
        <f t="shared" ref="X79:X142" si="19">X$5+H79</f>
        <v>8236</v>
      </c>
      <c r="Y79">
        <f t="shared" ref="Y79:Y142" si="20">IF(X79&lt;X$7,X$7,X79)</f>
        <v>8236</v>
      </c>
      <c r="Z79">
        <f t="shared" ref="Z79:Z142" si="21">ROUND(Y79*L79,0)</f>
        <v>2479860</v>
      </c>
      <c r="AA79">
        <f t="shared" ref="AA79:AA142" si="22">ROUND(I79*$AA$13,0)</f>
        <v>2186012</v>
      </c>
      <c r="AB79">
        <f t="shared" ref="AB79:AB142" si="23">IF(AA79&gt;Z79,AA79-Z79,0)</f>
        <v>0</v>
      </c>
      <c r="AC79">
        <f t="shared" ref="AC79:AC142" si="24">AB79+Z79</f>
        <v>2479860</v>
      </c>
      <c r="AD79">
        <f t="shared" ref="AD79:AD142" si="25">AC79-M79</f>
        <v>315492</v>
      </c>
      <c r="AE79" s="2">
        <f t="shared" ref="AE79:AE142" si="26">AD79/M79</f>
        <v>0.14576633918076778</v>
      </c>
      <c r="AF79">
        <f t="shared" ref="AF79:AF142" si="27">AB79/E79*1000</f>
        <v>0</v>
      </c>
    </row>
    <row r="80" spans="1:32" ht="13.75" customHeight="1" x14ac:dyDescent="0.2">
      <c r="A80" s="34">
        <v>67</v>
      </c>
      <c r="B80">
        <v>1221</v>
      </c>
      <c r="C80">
        <v>1221</v>
      </c>
      <c r="D80" t="s">
        <v>451</v>
      </c>
      <c r="E80" s="134">
        <v>1531864335</v>
      </c>
      <c r="F80" s="135">
        <v>7988</v>
      </c>
      <c r="G80" s="135">
        <v>3122.5</v>
      </c>
      <c r="H80" s="135">
        <v>7988</v>
      </c>
      <c r="I80" s="135">
        <v>24942530</v>
      </c>
      <c r="J80" s="135">
        <v>0</v>
      </c>
      <c r="K80" s="135">
        <v>1522447244</v>
      </c>
      <c r="L80" s="1">
        <v>3204.4</v>
      </c>
      <c r="M80" s="135">
        <f t="shared" si="15"/>
        <v>24942530</v>
      </c>
      <c r="N80" s="34"/>
      <c r="O80" s="34"/>
      <c r="P80" s="135">
        <v>23761989</v>
      </c>
      <c r="Q80" s="135">
        <v>0</v>
      </c>
      <c r="R80" s="135">
        <f t="shared" si="16"/>
        <v>23761989</v>
      </c>
      <c r="S80" s="135">
        <f t="shared" si="17"/>
        <v>1180541</v>
      </c>
      <c r="T80" s="35">
        <f t="shared" si="18"/>
        <v>4.9681910045493244E-2</v>
      </c>
      <c r="U80" s="42"/>
      <c r="V80" s="43">
        <f t="shared" si="14"/>
        <v>0</v>
      </c>
      <c r="X80" s="33">
        <f t="shared" si="19"/>
        <v>8148</v>
      </c>
      <c r="Y80">
        <f t="shared" si="20"/>
        <v>8148</v>
      </c>
      <c r="Z80">
        <f t="shared" si="21"/>
        <v>26109451</v>
      </c>
      <c r="AA80">
        <f t="shared" si="22"/>
        <v>25191955</v>
      </c>
      <c r="AB80">
        <f t="shared" si="23"/>
        <v>0</v>
      </c>
      <c r="AC80">
        <f t="shared" si="24"/>
        <v>26109451</v>
      </c>
      <c r="AD80">
        <f t="shared" si="25"/>
        <v>1166921</v>
      </c>
      <c r="AE80" s="2">
        <f t="shared" si="26"/>
        <v>4.6784387951021807E-2</v>
      </c>
      <c r="AF80">
        <f t="shared" si="27"/>
        <v>0</v>
      </c>
    </row>
    <row r="81" spans="1:32" ht="13.75" customHeight="1" x14ac:dyDescent="0.2">
      <c r="A81" s="34">
        <v>68</v>
      </c>
      <c r="B81">
        <v>1233</v>
      </c>
      <c r="C81">
        <v>1233</v>
      </c>
      <c r="D81" t="s">
        <v>73</v>
      </c>
      <c r="E81" s="134">
        <v>1084667876</v>
      </c>
      <c r="F81" s="135">
        <v>7988</v>
      </c>
      <c r="G81" s="135">
        <v>1140.4000000000001</v>
      </c>
      <c r="H81" s="135">
        <v>7988</v>
      </c>
      <c r="I81" s="135">
        <v>9109515</v>
      </c>
      <c r="J81" s="135">
        <v>53103</v>
      </c>
      <c r="K81" s="135">
        <v>1102124885</v>
      </c>
      <c r="L81" s="1">
        <v>1077.9000000000001</v>
      </c>
      <c r="M81" s="135">
        <f t="shared" si="15"/>
        <v>9162618</v>
      </c>
      <c r="N81" s="34"/>
      <c r="O81" s="34"/>
      <c r="P81" s="135">
        <v>9071899</v>
      </c>
      <c r="Q81" s="135">
        <v>0</v>
      </c>
      <c r="R81" s="135">
        <f t="shared" si="16"/>
        <v>9071899</v>
      </c>
      <c r="S81" s="135">
        <f t="shared" si="17"/>
        <v>90719</v>
      </c>
      <c r="T81" s="35">
        <f t="shared" si="18"/>
        <v>1.0000001102305041E-2</v>
      </c>
      <c r="U81" s="42"/>
      <c r="V81" s="43">
        <f t="shared" si="14"/>
        <v>4.8182379985005054E-2</v>
      </c>
      <c r="X81" s="33">
        <f t="shared" si="19"/>
        <v>8148</v>
      </c>
      <c r="Y81">
        <f t="shared" si="20"/>
        <v>8148</v>
      </c>
      <c r="Z81">
        <f t="shared" si="21"/>
        <v>8782729</v>
      </c>
      <c r="AA81">
        <f t="shared" si="22"/>
        <v>9200610</v>
      </c>
      <c r="AB81">
        <f t="shared" si="23"/>
        <v>417881</v>
      </c>
      <c r="AC81">
        <f t="shared" si="24"/>
        <v>9200610</v>
      </c>
      <c r="AD81">
        <f t="shared" si="25"/>
        <v>37992</v>
      </c>
      <c r="AE81" s="2">
        <f t="shared" si="26"/>
        <v>4.1464131757975725E-3</v>
      </c>
      <c r="AF81">
        <f t="shared" si="27"/>
        <v>0.38526170936401921</v>
      </c>
    </row>
    <row r="82" spans="1:32" ht="13.75" customHeight="1" x14ac:dyDescent="0.2">
      <c r="A82" s="34">
        <v>69</v>
      </c>
      <c r="B82">
        <v>1278</v>
      </c>
      <c r="C82">
        <v>1278</v>
      </c>
      <c r="D82" t="s">
        <v>74</v>
      </c>
      <c r="E82" s="134">
        <v>1020295155</v>
      </c>
      <c r="F82" s="135">
        <v>7988</v>
      </c>
      <c r="G82" s="135">
        <v>3584.2</v>
      </c>
      <c r="H82" s="135">
        <v>7994</v>
      </c>
      <c r="I82" s="135">
        <v>28652095</v>
      </c>
      <c r="J82" s="135">
        <v>0</v>
      </c>
      <c r="K82" s="135">
        <v>1001973797</v>
      </c>
      <c r="L82" s="1">
        <v>3614.9</v>
      </c>
      <c r="M82" s="135">
        <f t="shared" si="15"/>
        <v>28652095</v>
      </c>
      <c r="N82" s="34"/>
      <c r="O82" s="34"/>
      <c r="P82" s="135">
        <v>27887181</v>
      </c>
      <c r="Q82" s="135">
        <v>0</v>
      </c>
      <c r="R82" s="135">
        <f t="shared" si="16"/>
        <v>27887181</v>
      </c>
      <c r="S82" s="135">
        <f t="shared" si="17"/>
        <v>764914</v>
      </c>
      <c r="T82" s="35">
        <f t="shared" si="18"/>
        <v>2.7428874937197846E-2</v>
      </c>
      <c r="U82" s="42"/>
      <c r="V82" s="43">
        <f t="shared" si="14"/>
        <v>0</v>
      </c>
      <c r="X82" s="33">
        <f t="shared" si="19"/>
        <v>8154</v>
      </c>
      <c r="Y82">
        <f t="shared" si="20"/>
        <v>8154</v>
      </c>
      <c r="Z82">
        <f t="shared" si="21"/>
        <v>29475895</v>
      </c>
      <c r="AA82">
        <f t="shared" si="22"/>
        <v>28938616</v>
      </c>
      <c r="AB82">
        <f t="shared" si="23"/>
        <v>0</v>
      </c>
      <c r="AC82">
        <f t="shared" si="24"/>
        <v>29475895</v>
      </c>
      <c r="AD82">
        <f t="shared" si="25"/>
        <v>823800</v>
      </c>
      <c r="AE82" s="2">
        <f t="shared" si="26"/>
        <v>2.8751824255783043E-2</v>
      </c>
      <c r="AF82">
        <f t="shared" si="27"/>
        <v>0</v>
      </c>
    </row>
    <row r="83" spans="1:32" ht="13.75" customHeight="1" x14ac:dyDescent="0.2">
      <c r="A83" s="34">
        <v>70</v>
      </c>
      <c r="B83">
        <v>1332</v>
      </c>
      <c r="C83">
        <v>1332</v>
      </c>
      <c r="D83" t="s">
        <v>75</v>
      </c>
      <c r="E83" s="134">
        <v>343222767</v>
      </c>
      <c r="F83" s="135">
        <v>7988</v>
      </c>
      <c r="G83" s="135">
        <v>684.5</v>
      </c>
      <c r="H83" s="135">
        <v>7988</v>
      </c>
      <c r="I83" s="135">
        <v>5467786</v>
      </c>
      <c r="J83" s="135">
        <v>148982</v>
      </c>
      <c r="K83" s="135">
        <v>311581475</v>
      </c>
      <c r="L83">
        <v>663.4</v>
      </c>
      <c r="M83" s="135">
        <f t="shared" si="15"/>
        <v>5616768</v>
      </c>
      <c r="N83" s="34"/>
      <c r="O83" s="34"/>
      <c r="P83" s="135">
        <v>5561156</v>
      </c>
      <c r="Q83" s="135">
        <v>0</v>
      </c>
      <c r="R83" s="135">
        <f t="shared" si="16"/>
        <v>5561156</v>
      </c>
      <c r="S83" s="135">
        <f t="shared" si="17"/>
        <v>55612</v>
      </c>
      <c r="T83" s="35">
        <f t="shared" si="18"/>
        <v>1.0000079120240467E-2</v>
      </c>
      <c r="U83" s="42"/>
      <c r="V83" s="43">
        <f t="shared" si="14"/>
        <v>0.47814781029584635</v>
      </c>
      <c r="X83" s="33">
        <f t="shared" si="19"/>
        <v>8148</v>
      </c>
      <c r="Y83">
        <f t="shared" si="20"/>
        <v>8148</v>
      </c>
      <c r="Z83">
        <f t="shared" si="21"/>
        <v>5405383</v>
      </c>
      <c r="AA83">
        <f t="shared" si="22"/>
        <v>5522464</v>
      </c>
      <c r="AB83">
        <f t="shared" si="23"/>
        <v>117081</v>
      </c>
      <c r="AC83">
        <f t="shared" si="24"/>
        <v>5522464</v>
      </c>
      <c r="AD83">
        <f t="shared" si="25"/>
        <v>-94304</v>
      </c>
      <c r="AE83" s="2">
        <f t="shared" si="26"/>
        <v>-1.678972676101274E-2</v>
      </c>
      <c r="AF83">
        <f t="shared" si="27"/>
        <v>0.34112247571269072</v>
      </c>
    </row>
    <row r="84" spans="1:32" ht="13.75" customHeight="1" x14ac:dyDescent="0.2">
      <c r="A84" s="34">
        <v>71</v>
      </c>
      <c r="B84">
        <v>1337</v>
      </c>
      <c r="C84">
        <v>1337</v>
      </c>
      <c r="D84" t="s">
        <v>452</v>
      </c>
      <c r="E84" s="134">
        <v>2961382326</v>
      </c>
      <c r="F84" s="135">
        <v>7988</v>
      </c>
      <c r="G84" s="135">
        <v>5113.8</v>
      </c>
      <c r="H84" s="135">
        <v>7988</v>
      </c>
      <c r="I84" s="135">
        <v>40849034</v>
      </c>
      <c r="J84" s="135">
        <v>0</v>
      </c>
      <c r="K84" s="135">
        <v>2771582087</v>
      </c>
      <c r="L84" s="1">
        <v>5026.6000000000004</v>
      </c>
      <c r="M84" s="135">
        <f t="shared" si="15"/>
        <v>40849034</v>
      </c>
      <c r="N84" s="34"/>
      <c r="O84" s="34"/>
      <c r="P84" s="135">
        <v>39718515</v>
      </c>
      <c r="Q84" s="135">
        <v>0</v>
      </c>
      <c r="R84" s="135">
        <f t="shared" si="16"/>
        <v>39718515</v>
      </c>
      <c r="S84" s="135">
        <f t="shared" si="17"/>
        <v>1130519</v>
      </c>
      <c r="T84" s="35">
        <f t="shared" si="18"/>
        <v>2.8463274621420263E-2</v>
      </c>
      <c r="U84" s="42"/>
      <c r="V84" s="43">
        <f t="shared" ref="V84:V147" si="28">J84/K84*1000</f>
        <v>0</v>
      </c>
      <c r="X84" s="33">
        <f t="shared" si="19"/>
        <v>8148</v>
      </c>
      <c r="Y84">
        <f t="shared" si="20"/>
        <v>8148</v>
      </c>
      <c r="Z84">
        <f t="shared" si="21"/>
        <v>40956737</v>
      </c>
      <c r="AA84">
        <f t="shared" si="22"/>
        <v>41257524</v>
      </c>
      <c r="AB84">
        <f t="shared" si="23"/>
        <v>300787</v>
      </c>
      <c r="AC84">
        <f t="shared" si="24"/>
        <v>41257524</v>
      </c>
      <c r="AD84">
        <f t="shared" si="25"/>
        <v>408490</v>
      </c>
      <c r="AE84" s="2">
        <f t="shared" si="26"/>
        <v>9.9999916766697599E-3</v>
      </c>
      <c r="AF84">
        <f t="shared" si="27"/>
        <v>0.1015697964289127</v>
      </c>
    </row>
    <row r="85" spans="1:32" ht="13.75" customHeight="1" x14ac:dyDescent="0.2">
      <c r="A85" s="34">
        <v>72</v>
      </c>
      <c r="B85">
        <v>1350</v>
      </c>
      <c r="C85">
        <v>1350</v>
      </c>
      <c r="D85" t="s">
        <v>77</v>
      </c>
      <c r="E85" s="134">
        <v>243973579</v>
      </c>
      <c r="F85" s="135">
        <v>7988</v>
      </c>
      <c r="G85" s="135">
        <v>418.1</v>
      </c>
      <c r="H85" s="135">
        <v>7988</v>
      </c>
      <c r="I85" s="135">
        <v>3339783</v>
      </c>
      <c r="J85" s="135">
        <v>151528</v>
      </c>
      <c r="K85" s="135">
        <v>219671186</v>
      </c>
      <c r="L85">
        <v>422</v>
      </c>
      <c r="M85" s="135">
        <f t="shared" si="15"/>
        <v>3491311</v>
      </c>
      <c r="N85" s="34"/>
      <c r="O85" s="34"/>
      <c r="P85" s="135">
        <v>3456744</v>
      </c>
      <c r="Q85" s="135">
        <v>120552</v>
      </c>
      <c r="R85" s="135">
        <f t="shared" si="16"/>
        <v>3577296</v>
      </c>
      <c r="S85" s="135">
        <f t="shared" si="17"/>
        <v>-85985</v>
      </c>
      <c r="T85" s="35">
        <f t="shared" si="18"/>
        <v>-2.4036311225014647E-2</v>
      </c>
      <c r="U85" s="42"/>
      <c r="V85" s="43">
        <f t="shared" si="28"/>
        <v>0.68979460965809147</v>
      </c>
      <c r="X85" s="33">
        <f t="shared" si="19"/>
        <v>8148</v>
      </c>
      <c r="Y85">
        <f t="shared" si="20"/>
        <v>8148</v>
      </c>
      <c r="Z85">
        <f t="shared" si="21"/>
        <v>3438456</v>
      </c>
      <c r="AA85">
        <f t="shared" si="22"/>
        <v>3373181</v>
      </c>
      <c r="AB85">
        <f t="shared" si="23"/>
        <v>0</v>
      </c>
      <c r="AC85">
        <f t="shared" si="24"/>
        <v>3438456</v>
      </c>
      <c r="AD85">
        <f t="shared" si="25"/>
        <v>-52855</v>
      </c>
      <c r="AE85" s="2">
        <f t="shared" si="26"/>
        <v>-1.513901225069895E-2</v>
      </c>
      <c r="AF85">
        <f t="shared" si="27"/>
        <v>0</v>
      </c>
    </row>
    <row r="86" spans="1:32" ht="13.75" customHeight="1" x14ac:dyDescent="0.2">
      <c r="A86" s="34">
        <v>73</v>
      </c>
      <c r="B86">
        <v>1359</v>
      </c>
      <c r="C86">
        <v>1359</v>
      </c>
      <c r="D86" t="s">
        <v>453</v>
      </c>
      <c r="E86" s="134">
        <v>414081155</v>
      </c>
      <c r="F86" s="135">
        <v>7988</v>
      </c>
      <c r="G86" s="135">
        <v>452</v>
      </c>
      <c r="H86" s="135">
        <v>7988</v>
      </c>
      <c r="I86" s="135">
        <v>3610576</v>
      </c>
      <c r="J86" s="135">
        <v>0</v>
      </c>
      <c r="K86" s="135">
        <v>356548035</v>
      </c>
      <c r="L86">
        <v>440.5</v>
      </c>
      <c r="M86" s="135">
        <f t="shared" si="15"/>
        <v>3610576</v>
      </c>
      <c r="N86" s="34"/>
      <c r="O86" s="34"/>
      <c r="P86" s="135">
        <v>3560047</v>
      </c>
      <c r="Q86" s="135">
        <v>0</v>
      </c>
      <c r="R86" s="135">
        <f t="shared" si="16"/>
        <v>3560047</v>
      </c>
      <c r="S86" s="135">
        <f t="shared" si="17"/>
        <v>50529</v>
      </c>
      <c r="T86" s="35">
        <f t="shared" si="18"/>
        <v>1.4193351941701893E-2</v>
      </c>
      <c r="U86" s="42"/>
      <c r="V86" s="43">
        <f t="shared" si="28"/>
        <v>0</v>
      </c>
      <c r="X86" s="33">
        <f t="shared" si="19"/>
        <v>8148</v>
      </c>
      <c r="Y86">
        <f t="shared" si="20"/>
        <v>8148</v>
      </c>
      <c r="Z86">
        <f t="shared" si="21"/>
        <v>3589194</v>
      </c>
      <c r="AA86">
        <f t="shared" si="22"/>
        <v>3646682</v>
      </c>
      <c r="AB86">
        <f t="shared" si="23"/>
        <v>57488</v>
      </c>
      <c r="AC86">
        <f t="shared" si="24"/>
        <v>3646682</v>
      </c>
      <c r="AD86">
        <f t="shared" si="25"/>
        <v>36106</v>
      </c>
      <c r="AE86" s="2">
        <f t="shared" si="26"/>
        <v>1.0000066471388498E-2</v>
      </c>
      <c r="AF86">
        <f t="shared" si="27"/>
        <v>0.13883268848590805</v>
      </c>
    </row>
    <row r="87" spans="1:32" ht="13.75" customHeight="1" x14ac:dyDescent="0.2">
      <c r="A87" s="34">
        <v>74</v>
      </c>
      <c r="B87">
        <v>1368</v>
      </c>
      <c r="C87">
        <v>1368</v>
      </c>
      <c r="D87" t="s">
        <v>79</v>
      </c>
      <c r="E87" s="134">
        <v>313617600</v>
      </c>
      <c r="F87" s="135">
        <v>7988</v>
      </c>
      <c r="G87" s="135">
        <v>762.5</v>
      </c>
      <c r="H87" s="135">
        <v>7988</v>
      </c>
      <c r="I87" s="135">
        <v>6090850</v>
      </c>
      <c r="J87" s="135">
        <v>0</v>
      </c>
      <c r="K87" s="135">
        <v>309090550</v>
      </c>
      <c r="L87">
        <v>738.2</v>
      </c>
      <c r="M87" s="135">
        <f t="shared" si="15"/>
        <v>6090850</v>
      </c>
      <c r="N87" s="34"/>
      <c r="O87" s="34"/>
      <c r="P87" s="135">
        <v>5925847</v>
      </c>
      <c r="Q87" s="135">
        <v>0</v>
      </c>
      <c r="R87" s="135">
        <f t="shared" si="16"/>
        <v>5925847</v>
      </c>
      <c r="S87" s="135">
        <f t="shared" si="17"/>
        <v>165003</v>
      </c>
      <c r="T87" s="35">
        <f t="shared" si="18"/>
        <v>2.7844627105627264E-2</v>
      </c>
      <c r="U87" s="42"/>
      <c r="V87" s="43">
        <f t="shared" si="28"/>
        <v>0</v>
      </c>
      <c r="X87" s="33">
        <f t="shared" si="19"/>
        <v>8148</v>
      </c>
      <c r="Y87">
        <f t="shared" si="20"/>
        <v>8148</v>
      </c>
      <c r="Z87">
        <f t="shared" si="21"/>
        <v>6014854</v>
      </c>
      <c r="AA87">
        <f t="shared" si="22"/>
        <v>6151759</v>
      </c>
      <c r="AB87">
        <f t="shared" si="23"/>
        <v>136905</v>
      </c>
      <c r="AC87">
        <f t="shared" si="24"/>
        <v>6151759</v>
      </c>
      <c r="AD87">
        <f t="shared" si="25"/>
        <v>60909</v>
      </c>
      <c r="AE87" s="2">
        <f t="shared" si="26"/>
        <v>1.0000082090348637E-2</v>
      </c>
      <c r="AF87">
        <f t="shared" si="27"/>
        <v>0.4365348118217855</v>
      </c>
    </row>
    <row r="88" spans="1:32" ht="13.75" customHeight="1" x14ac:dyDescent="0.2">
      <c r="A88" s="34">
        <v>75</v>
      </c>
      <c r="B88">
        <v>1413</v>
      </c>
      <c r="C88">
        <v>1413</v>
      </c>
      <c r="D88" t="s">
        <v>80</v>
      </c>
      <c r="E88" s="134">
        <v>272700485</v>
      </c>
      <c r="F88" s="135">
        <v>7988</v>
      </c>
      <c r="G88" s="135">
        <v>440.4</v>
      </c>
      <c r="H88" s="135">
        <v>8095</v>
      </c>
      <c r="I88" s="135">
        <v>3565038</v>
      </c>
      <c r="J88" s="135">
        <v>0</v>
      </c>
      <c r="K88" s="135">
        <v>256468377</v>
      </c>
      <c r="L88">
        <v>440</v>
      </c>
      <c r="M88" s="135">
        <f t="shared" si="15"/>
        <v>3565038</v>
      </c>
      <c r="N88" s="34"/>
      <c r="O88" s="34"/>
      <c r="P88" s="135">
        <v>3453030</v>
      </c>
      <c r="Q88" s="135">
        <v>0</v>
      </c>
      <c r="R88" s="135">
        <f t="shared" si="16"/>
        <v>3453030</v>
      </c>
      <c r="S88" s="135">
        <f t="shared" si="17"/>
        <v>112008</v>
      </c>
      <c r="T88" s="35">
        <f t="shared" si="18"/>
        <v>3.2437598283246889E-2</v>
      </c>
      <c r="U88" s="42"/>
      <c r="V88" s="43">
        <f t="shared" si="28"/>
        <v>0</v>
      </c>
      <c r="X88" s="33">
        <f t="shared" si="19"/>
        <v>8255</v>
      </c>
      <c r="Y88">
        <f t="shared" si="20"/>
        <v>8255</v>
      </c>
      <c r="Z88">
        <f t="shared" si="21"/>
        <v>3632200</v>
      </c>
      <c r="AA88">
        <f t="shared" si="22"/>
        <v>3600688</v>
      </c>
      <c r="AB88">
        <f t="shared" si="23"/>
        <v>0</v>
      </c>
      <c r="AC88">
        <f t="shared" si="24"/>
        <v>3632200</v>
      </c>
      <c r="AD88">
        <f t="shared" si="25"/>
        <v>67162</v>
      </c>
      <c r="AE88" s="2">
        <f t="shared" si="26"/>
        <v>1.8839069878077035E-2</v>
      </c>
      <c r="AF88">
        <f t="shared" si="27"/>
        <v>0</v>
      </c>
    </row>
    <row r="89" spans="1:32" ht="13.75" customHeight="1" x14ac:dyDescent="0.2">
      <c r="A89" s="34">
        <v>76</v>
      </c>
      <c r="B89">
        <v>1431</v>
      </c>
      <c r="C89">
        <v>1431</v>
      </c>
      <c r="D89" t="s">
        <v>81</v>
      </c>
      <c r="E89" s="134">
        <v>391270790</v>
      </c>
      <c r="F89" s="135">
        <v>7988</v>
      </c>
      <c r="G89" s="135">
        <v>396.1</v>
      </c>
      <c r="H89" s="135">
        <v>7995</v>
      </c>
      <c r="I89" s="135">
        <v>3166820</v>
      </c>
      <c r="J89" s="135">
        <v>0</v>
      </c>
      <c r="K89" s="135">
        <v>355542746</v>
      </c>
      <c r="L89">
        <v>388</v>
      </c>
      <c r="M89" s="135">
        <f t="shared" si="15"/>
        <v>3166820</v>
      </c>
      <c r="N89" s="34"/>
      <c r="O89" s="34"/>
      <c r="P89" s="135">
        <v>2948656</v>
      </c>
      <c r="Q89" s="135">
        <v>2482</v>
      </c>
      <c r="R89" s="135">
        <f t="shared" si="16"/>
        <v>2951138</v>
      </c>
      <c r="S89" s="135">
        <f t="shared" si="17"/>
        <v>215682</v>
      </c>
      <c r="T89" s="35">
        <f t="shared" si="18"/>
        <v>7.3084349156156025E-2</v>
      </c>
      <c r="U89" s="42"/>
      <c r="V89" s="43">
        <f t="shared" si="28"/>
        <v>0</v>
      </c>
      <c r="X89" s="33">
        <f t="shared" si="19"/>
        <v>8155</v>
      </c>
      <c r="Y89">
        <f t="shared" si="20"/>
        <v>8155</v>
      </c>
      <c r="Z89">
        <f t="shared" si="21"/>
        <v>3164140</v>
      </c>
      <c r="AA89">
        <f t="shared" si="22"/>
        <v>3198488</v>
      </c>
      <c r="AB89">
        <f t="shared" si="23"/>
        <v>34348</v>
      </c>
      <c r="AC89">
        <f t="shared" si="24"/>
        <v>3198488</v>
      </c>
      <c r="AD89">
        <f t="shared" si="25"/>
        <v>31668</v>
      </c>
      <c r="AE89" s="2">
        <f t="shared" si="26"/>
        <v>9.9999368451632875E-3</v>
      </c>
      <c r="AF89">
        <f t="shared" si="27"/>
        <v>8.7785750630656592E-2</v>
      </c>
    </row>
    <row r="90" spans="1:32" ht="13.75" customHeight="1" x14ac:dyDescent="0.2">
      <c r="A90" s="34">
        <v>77</v>
      </c>
      <c r="B90">
        <v>1476</v>
      </c>
      <c r="C90">
        <v>1476</v>
      </c>
      <c r="D90" t="s">
        <v>82</v>
      </c>
      <c r="E90" s="134">
        <v>3059130437</v>
      </c>
      <c r="F90" s="135">
        <v>7988</v>
      </c>
      <c r="G90" s="135">
        <v>8458.1</v>
      </c>
      <c r="H90" s="135">
        <v>8017</v>
      </c>
      <c r="I90" s="135">
        <v>67808588</v>
      </c>
      <c r="J90" s="135">
        <v>720583</v>
      </c>
      <c r="K90" s="135">
        <v>2761785159</v>
      </c>
      <c r="L90" s="1">
        <v>8309.2999999999993</v>
      </c>
      <c r="M90" s="135">
        <f t="shared" si="15"/>
        <v>68529171</v>
      </c>
      <c r="N90" s="34"/>
      <c r="O90" s="34"/>
      <c r="P90" s="135">
        <v>67850664</v>
      </c>
      <c r="Q90" s="135">
        <v>0</v>
      </c>
      <c r="R90" s="135">
        <f t="shared" si="16"/>
        <v>67850664</v>
      </c>
      <c r="S90" s="135">
        <f t="shared" si="17"/>
        <v>678507</v>
      </c>
      <c r="T90" s="35">
        <f t="shared" si="18"/>
        <v>1.0000005305769742E-2</v>
      </c>
      <c r="U90" s="42"/>
      <c r="V90" s="43">
        <f t="shared" si="28"/>
        <v>0.26091204004474849</v>
      </c>
      <c r="X90" s="33">
        <f t="shared" si="19"/>
        <v>8177</v>
      </c>
      <c r="Y90">
        <f t="shared" si="20"/>
        <v>8177</v>
      </c>
      <c r="Z90">
        <f t="shared" si="21"/>
        <v>67945146</v>
      </c>
      <c r="AA90">
        <f t="shared" si="22"/>
        <v>68486674</v>
      </c>
      <c r="AB90">
        <f t="shared" si="23"/>
        <v>541528</v>
      </c>
      <c r="AC90">
        <f t="shared" si="24"/>
        <v>68486674</v>
      </c>
      <c r="AD90">
        <f t="shared" si="25"/>
        <v>-42497</v>
      </c>
      <c r="AE90" s="2">
        <f t="shared" si="26"/>
        <v>-6.2013007570163082E-4</v>
      </c>
      <c r="AF90">
        <f t="shared" si="27"/>
        <v>0.17702023864371758</v>
      </c>
    </row>
    <row r="91" spans="1:32" ht="13.75" customHeight="1" x14ac:dyDescent="0.2">
      <c r="A91" s="34">
        <v>78</v>
      </c>
      <c r="B91">
        <v>1503</v>
      </c>
      <c r="C91">
        <v>1503</v>
      </c>
      <c r="D91" t="s">
        <v>83</v>
      </c>
      <c r="E91" s="134">
        <v>578226111</v>
      </c>
      <c r="F91" s="135">
        <v>7988</v>
      </c>
      <c r="G91" s="135">
        <v>1330.5</v>
      </c>
      <c r="H91" s="135">
        <v>7988</v>
      </c>
      <c r="I91" s="135">
        <v>10628034</v>
      </c>
      <c r="J91" s="135">
        <v>196059</v>
      </c>
      <c r="K91" s="135">
        <v>550882958</v>
      </c>
      <c r="L91" s="1">
        <v>1285.7</v>
      </c>
      <c r="M91" s="135">
        <f t="shared" si="15"/>
        <v>10824093</v>
      </c>
      <c r="N91" s="34"/>
      <c r="O91" s="34"/>
      <c r="P91" s="135">
        <v>10716924</v>
      </c>
      <c r="Q91" s="135">
        <v>55832</v>
      </c>
      <c r="R91" s="135">
        <f t="shared" si="16"/>
        <v>10772756</v>
      </c>
      <c r="S91" s="135">
        <f t="shared" si="17"/>
        <v>51337</v>
      </c>
      <c r="T91" s="35">
        <f t="shared" si="18"/>
        <v>4.7654472077525937E-3</v>
      </c>
      <c r="U91" s="42"/>
      <c r="V91" s="43">
        <f t="shared" si="28"/>
        <v>0.35589955570925469</v>
      </c>
      <c r="X91" s="33">
        <f t="shared" si="19"/>
        <v>8148</v>
      </c>
      <c r="Y91">
        <f t="shared" si="20"/>
        <v>8148</v>
      </c>
      <c r="Z91">
        <f t="shared" si="21"/>
        <v>10475884</v>
      </c>
      <c r="AA91">
        <f t="shared" si="22"/>
        <v>10734314</v>
      </c>
      <c r="AB91">
        <f t="shared" si="23"/>
        <v>258430</v>
      </c>
      <c r="AC91">
        <f t="shared" si="24"/>
        <v>10734314</v>
      </c>
      <c r="AD91">
        <f t="shared" si="25"/>
        <v>-89779</v>
      </c>
      <c r="AE91" s="2">
        <f t="shared" si="26"/>
        <v>-8.2943670199433807E-3</v>
      </c>
      <c r="AF91">
        <f t="shared" si="27"/>
        <v>0.44693588733491146</v>
      </c>
    </row>
    <row r="92" spans="1:32" ht="13.75" customHeight="1" x14ac:dyDescent="0.2">
      <c r="A92" s="34">
        <v>79</v>
      </c>
      <c r="B92">
        <v>1576</v>
      </c>
      <c r="C92">
        <v>1576</v>
      </c>
      <c r="D92" t="s">
        <v>84</v>
      </c>
      <c r="E92" s="134">
        <v>1572688116</v>
      </c>
      <c r="F92" s="135">
        <v>7988</v>
      </c>
      <c r="G92" s="135">
        <v>3446.3</v>
      </c>
      <c r="H92" s="135">
        <v>7988</v>
      </c>
      <c r="I92" s="135">
        <v>27529044</v>
      </c>
      <c r="J92" s="135">
        <v>147722</v>
      </c>
      <c r="K92" s="135">
        <v>1482102093</v>
      </c>
      <c r="L92" s="1">
        <v>3404.7</v>
      </c>
      <c r="M92" s="135">
        <f t="shared" si="15"/>
        <v>27676766</v>
      </c>
      <c r="N92" s="34"/>
      <c r="O92" s="34"/>
      <c r="P92" s="135">
        <v>27402739</v>
      </c>
      <c r="Q92" s="135">
        <v>0</v>
      </c>
      <c r="R92" s="135">
        <f t="shared" si="16"/>
        <v>27402739</v>
      </c>
      <c r="S92" s="135">
        <f t="shared" si="17"/>
        <v>274027</v>
      </c>
      <c r="T92" s="35">
        <f t="shared" si="18"/>
        <v>9.9999857678460535E-3</v>
      </c>
      <c r="U92" s="42"/>
      <c r="V92" s="43">
        <f t="shared" si="28"/>
        <v>9.9670596713744744E-2</v>
      </c>
      <c r="X92" s="33">
        <f t="shared" si="19"/>
        <v>8148</v>
      </c>
      <c r="Y92">
        <f t="shared" si="20"/>
        <v>8148</v>
      </c>
      <c r="Z92">
        <f t="shared" si="21"/>
        <v>27741496</v>
      </c>
      <c r="AA92">
        <f t="shared" si="22"/>
        <v>27804334</v>
      </c>
      <c r="AB92">
        <f t="shared" si="23"/>
        <v>62838</v>
      </c>
      <c r="AC92">
        <f t="shared" si="24"/>
        <v>27804334</v>
      </c>
      <c r="AD92">
        <f t="shared" si="25"/>
        <v>127568</v>
      </c>
      <c r="AE92" s="2">
        <f t="shared" si="26"/>
        <v>4.6092090383681389E-3</v>
      </c>
      <c r="AF92">
        <f t="shared" si="27"/>
        <v>3.9955792480853208E-2</v>
      </c>
    </row>
    <row r="93" spans="1:32" ht="13.75" customHeight="1" x14ac:dyDescent="0.2">
      <c r="A93" s="34">
        <v>80</v>
      </c>
      <c r="B93">
        <v>1602</v>
      </c>
      <c r="C93">
        <v>1602</v>
      </c>
      <c r="D93" t="s">
        <v>85</v>
      </c>
      <c r="E93" s="134">
        <v>183495810</v>
      </c>
      <c r="F93" s="135">
        <v>7988</v>
      </c>
      <c r="G93" s="135">
        <v>419.9</v>
      </c>
      <c r="H93" s="135">
        <v>7988</v>
      </c>
      <c r="I93" s="135">
        <v>3354161</v>
      </c>
      <c r="J93" s="135">
        <v>140313</v>
      </c>
      <c r="K93" s="135">
        <v>171333570</v>
      </c>
      <c r="L93">
        <v>419.6</v>
      </c>
      <c r="M93" s="135">
        <f t="shared" si="15"/>
        <v>3494474</v>
      </c>
      <c r="N93" s="34"/>
      <c r="O93" s="34"/>
      <c r="P93" s="135">
        <v>3459875</v>
      </c>
      <c r="Q93" s="135">
        <v>0</v>
      </c>
      <c r="R93" s="135">
        <f t="shared" si="16"/>
        <v>3459875</v>
      </c>
      <c r="S93" s="135">
        <f t="shared" si="17"/>
        <v>34599</v>
      </c>
      <c r="T93" s="35">
        <f t="shared" si="18"/>
        <v>1.00000722569457E-2</v>
      </c>
      <c r="U93" s="42"/>
      <c r="V93" s="43">
        <f t="shared" si="28"/>
        <v>0.81894633958774099</v>
      </c>
      <c r="X93" s="33">
        <f t="shared" si="19"/>
        <v>8148</v>
      </c>
      <c r="Y93">
        <f t="shared" si="20"/>
        <v>8148</v>
      </c>
      <c r="Z93">
        <f t="shared" si="21"/>
        <v>3418901</v>
      </c>
      <c r="AA93">
        <f t="shared" si="22"/>
        <v>3387703</v>
      </c>
      <c r="AB93">
        <f t="shared" si="23"/>
        <v>0</v>
      </c>
      <c r="AC93">
        <f t="shared" si="24"/>
        <v>3418901</v>
      </c>
      <c r="AD93">
        <f t="shared" si="25"/>
        <v>-75573</v>
      </c>
      <c r="AE93" s="2">
        <f t="shared" si="26"/>
        <v>-2.1626430758964012E-2</v>
      </c>
      <c r="AF93">
        <f t="shared" si="27"/>
        <v>0</v>
      </c>
    </row>
    <row r="94" spans="1:32" ht="13.75" customHeight="1" x14ac:dyDescent="0.2">
      <c r="A94" s="34">
        <v>81</v>
      </c>
      <c r="B94">
        <v>1611</v>
      </c>
      <c r="C94">
        <v>1611</v>
      </c>
      <c r="D94" t="s">
        <v>86</v>
      </c>
      <c r="E94" s="134">
        <v>5421382523</v>
      </c>
      <c r="F94" s="135">
        <v>7988</v>
      </c>
      <c r="G94" s="135">
        <v>13566.8</v>
      </c>
      <c r="H94" s="135">
        <v>7988</v>
      </c>
      <c r="I94" s="135">
        <v>108371598</v>
      </c>
      <c r="J94" s="135">
        <v>597321</v>
      </c>
      <c r="K94" s="135">
        <v>5301742592</v>
      </c>
      <c r="L94" s="1">
        <v>13370.5</v>
      </c>
      <c r="M94" s="135">
        <f t="shared" si="15"/>
        <v>108968919</v>
      </c>
      <c r="N94" s="34"/>
      <c r="O94" s="34"/>
      <c r="P94" s="135">
        <v>107890019</v>
      </c>
      <c r="Q94" s="135">
        <v>1337399</v>
      </c>
      <c r="R94" s="135">
        <f t="shared" si="16"/>
        <v>109227418</v>
      </c>
      <c r="S94" s="135">
        <f t="shared" si="17"/>
        <v>-258499</v>
      </c>
      <c r="T94" s="35">
        <f t="shared" si="18"/>
        <v>-2.366612749190867E-3</v>
      </c>
      <c r="U94" s="42"/>
      <c r="V94" s="43">
        <f t="shared" si="28"/>
        <v>0.11266503222946363</v>
      </c>
      <c r="X94" s="33">
        <f t="shared" si="19"/>
        <v>8148</v>
      </c>
      <c r="Y94">
        <f t="shared" si="20"/>
        <v>8148</v>
      </c>
      <c r="Z94">
        <f t="shared" si="21"/>
        <v>108942834</v>
      </c>
      <c r="AA94">
        <f t="shared" si="22"/>
        <v>109455314</v>
      </c>
      <c r="AB94">
        <f t="shared" si="23"/>
        <v>512480</v>
      </c>
      <c r="AC94">
        <f t="shared" si="24"/>
        <v>109455314</v>
      </c>
      <c r="AD94">
        <f t="shared" si="25"/>
        <v>486395</v>
      </c>
      <c r="AE94" s="2">
        <f t="shared" si="26"/>
        <v>4.463612234237177E-3</v>
      </c>
      <c r="AF94">
        <f t="shared" si="27"/>
        <v>9.4529393162320494E-2</v>
      </c>
    </row>
    <row r="95" spans="1:32" ht="13.75" customHeight="1" x14ac:dyDescent="0.2">
      <c r="A95" s="34">
        <v>82</v>
      </c>
      <c r="B95">
        <v>1619</v>
      </c>
      <c r="C95">
        <v>1619</v>
      </c>
      <c r="D95" t="s">
        <v>87</v>
      </c>
      <c r="E95" s="134">
        <v>486850852</v>
      </c>
      <c r="F95" s="135">
        <v>7988</v>
      </c>
      <c r="G95" s="135">
        <v>1079.2</v>
      </c>
      <c r="H95" s="135">
        <v>7988</v>
      </c>
      <c r="I95" s="135">
        <v>8620650</v>
      </c>
      <c r="J95" s="135">
        <v>215522</v>
      </c>
      <c r="K95" s="135">
        <v>472242947</v>
      </c>
      <c r="L95" s="1">
        <v>1030.7</v>
      </c>
      <c r="M95" s="135">
        <f t="shared" si="15"/>
        <v>8836172</v>
      </c>
      <c r="N95" s="34"/>
      <c r="O95" s="34"/>
      <c r="P95" s="135">
        <v>8748685</v>
      </c>
      <c r="Q95" s="135">
        <v>109343</v>
      </c>
      <c r="R95" s="135">
        <f t="shared" si="16"/>
        <v>8858028</v>
      </c>
      <c r="S95" s="135">
        <f t="shared" si="17"/>
        <v>-21856</v>
      </c>
      <c r="T95" s="35">
        <f t="shared" si="18"/>
        <v>-2.4673663257781531E-3</v>
      </c>
      <c r="U95" s="42"/>
      <c r="V95" s="43">
        <f t="shared" si="28"/>
        <v>0.45637949993565491</v>
      </c>
      <c r="X95" s="33">
        <f t="shared" si="19"/>
        <v>8148</v>
      </c>
      <c r="Y95">
        <f t="shared" si="20"/>
        <v>8148</v>
      </c>
      <c r="Z95">
        <f t="shared" si="21"/>
        <v>8398144</v>
      </c>
      <c r="AA95">
        <f t="shared" si="22"/>
        <v>8706857</v>
      </c>
      <c r="AB95">
        <f t="shared" si="23"/>
        <v>308713</v>
      </c>
      <c r="AC95">
        <f t="shared" si="24"/>
        <v>8706857</v>
      </c>
      <c r="AD95">
        <f t="shared" si="25"/>
        <v>-129315</v>
      </c>
      <c r="AE95" s="2">
        <f t="shared" si="26"/>
        <v>-1.4634730967210689E-2</v>
      </c>
      <c r="AF95">
        <f t="shared" si="27"/>
        <v>0.63410179674492995</v>
      </c>
    </row>
    <row r="96" spans="1:32" ht="13.75" customHeight="1" x14ac:dyDescent="0.2">
      <c r="A96" s="34">
        <v>83</v>
      </c>
      <c r="B96">
        <v>1638</v>
      </c>
      <c r="C96">
        <v>1638</v>
      </c>
      <c r="D96" t="s">
        <v>454</v>
      </c>
      <c r="E96" s="134">
        <v>1047209963</v>
      </c>
      <c r="F96" s="135">
        <v>7988</v>
      </c>
      <c r="G96" s="135">
        <v>1450.4</v>
      </c>
      <c r="H96" s="135">
        <v>7988</v>
      </c>
      <c r="I96" s="135">
        <v>11585795</v>
      </c>
      <c r="J96" s="135">
        <v>338572</v>
      </c>
      <c r="K96" s="135">
        <v>917013678</v>
      </c>
      <c r="L96" s="1">
        <v>1427.9</v>
      </c>
      <c r="M96" s="135">
        <f t="shared" si="15"/>
        <v>11924367</v>
      </c>
      <c r="N96" s="34"/>
      <c r="O96" s="34"/>
      <c r="P96" s="135">
        <v>11806304</v>
      </c>
      <c r="Q96" s="135">
        <v>0</v>
      </c>
      <c r="R96" s="135">
        <f t="shared" si="16"/>
        <v>11806304</v>
      </c>
      <c r="S96" s="135">
        <f t="shared" si="17"/>
        <v>118063</v>
      </c>
      <c r="T96" s="35">
        <f t="shared" si="18"/>
        <v>9.9999966119794989E-3</v>
      </c>
      <c r="U96" s="42"/>
      <c r="V96" s="43">
        <f t="shared" si="28"/>
        <v>0.36921150482555837</v>
      </c>
      <c r="X96" s="33">
        <f t="shared" si="19"/>
        <v>8148</v>
      </c>
      <c r="Y96">
        <f t="shared" si="20"/>
        <v>8148</v>
      </c>
      <c r="Z96">
        <f t="shared" si="21"/>
        <v>11634529</v>
      </c>
      <c r="AA96">
        <f t="shared" si="22"/>
        <v>11701653</v>
      </c>
      <c r="AB96">
        <f t="shared" si="23"/>
        <v>67124</v>
      </c>
      <c r="AC96">
        <f t="shared" si="24"/>
        <v>11701653</v>
      </c>
      <c r="AD96">
        <f t="shared" si="25"/>
        <v>-222714</v>
      </c>
      <c r="AE96" s="2">
        <f t="shared" si="26"/>
        <v>-1.8677217834707705E-2</v>
      </c>
      <c r="AF96">
        <f t="shared" si="27"/>
        <v>6.4097938686246053E-2</v>
      </c>
    </row>
    <row r="97" spans="1:32" ht="13.75" customHeight="1" x14ac:dyDescent="0.2">
      <c r="A97" s="34">
        <v>84</v>
      </c>
      <c r="B97">
        <v>1675</v>
      </c>
      <c r="C97">
        <v>1675</v>
      </c>
      <c r="D97" t="s">
        <v>89</v>
      </c>
      <c r="E97" s="134">
        <v>110578625</v>
      </c>
      <c r="F97" s="135">
        <v>7988</v>
      </c>
      <c r="G97" s="135">
        <v>172</v>
      </c>
      <c r="H97" s="135">
        <v>8123</v>
      </c>
      <c r="I97" s="135">
        <v>1397156</v>
      </c>
      <c r="J97" s="135">
        <v>75200</v>
      </c>
      <c r="K97" s="135">
        <v>113193768</v>
      </c>
      <c r="L97">
        <v>172</v>
      </c>
      <c r="M97" s="135">
        <f t="shared" si="15"/>
        <v>1472356</v>
      </c>
      <c r="N97" s="34"/>
      <c r="O97" s="34"/>
      <c r="P97" s="135">
        <v>1457778</v>
      </c>
      <c r="Q97" s="135">
        <v>112772</v>
      </c>
      <c r="R97" s="135">
        <f t="shared" si="16"/>
        <v>1570550</v>
      </c>
      <c r="S97" s="135">
        <f t="shared" si="17"/>
        <v>-98194</v>
      </c>
      <c r="T97" s="35">
        <f t="shared" si="18"/>
        <v>-6.2522046416860336E-2</v>
      </c>
      <c r="U97" s="42"/>
      <c r="V97" s="43">
        <f t="shared" si="28"/>
        <v>0.66434752839043221</v>
      </c>
      <c r="X97" s="33">
        <f t="shared" si="19"/>
        <v>8283</v>
      </c>
      <c r="Y97">
        <f t="shared" si="20"/>
        <v>8283</v>
      </c>
      <c r="Z97">
        <f t="shared" si="21"/>
        <v>1424676</v>
      </c>
      <c r="AA97">
        <f t="shared" si="22"/>
        <v>1411128</v>
      </c>
      <c r="AB97">
        <f t="shared" si="23"/>
        <v>0</v>
      </c>
      <c r="AC97">
        <f t="shared" si="24"/>
        <v>1424676</v>
      </c>
      <c r="AD97">
        <f t="shared" si="25"/>
        <v>-47680</v>
      </c>
      <c r="AE97" s="2">
        <f t="shared" si="26"/>
        <v>-3.2383472475406766E-2</v>
      </c>
      <c r="AF97">
        <f t="shared" si="27"/>
        <v>0</v>
      </c>
    </row>
    <row r="98" spans="1:32" ht="13.75" customHeight="1" x14ac:dyDescent="0.2">
      <c r="A98" s="34">
        <v>85</v>
      </c>
      <c r="B98">
        <v>1701</v>
      </c>
      <c r="C98">
        <v>1701</v>
      </c>
      <c r="D98" t="s">
        <v>90</v>
      </c>
      <c r="E98" s="134">
        <v>570784907</v>
      </c>
      <c r="F98" s="135">
        <v>7988</v>
      </c>
      <c r="G98" s="135">
        <v>1977</v>
      </c>
      <c r="H98" s="135">
        <v>7988</v>
      </c>
      <c r="I98" s="135">
        <v>15792276</v>
      </c>
      <c r="J98" s="135">
        <v>0</v>
      </c>
      <c r="K98" s="135">
        <v>547871923</v>
      </c>
      <c r="L98" s="1">
        <v>1946.4</v>
      </c>
      <c r="M98" s="135">
        <f t="shared" si="15"/>
        <v>15792276</v>
      </c>
      <c r="N98" s="34"/>
      <c r="O98" s="34"/>
      <c r="P98" s="135">
        <v>15327221</v>
      </c>
      <c r="Q98" s="135">
        <v>298288</v>
      </c>
      <c r="R98" s="135">
        <f t="shared" si="16"/>
        <v>15625509</v>
      </c>
      <c r="S98" s="135">
        <f t="shared" si="17"/>
        <v>166767</v>
      </c>
      <c r="T98" s="35">
        <f t="shared" si="18"/>
        <v>1.067274032481118E-2</v>
      </c>
      <c r="U98" s="42"/>
      <c r="V98" s="43">
        <f t="shared" si="28"/>
        <v>0</v>
      </c>
      <c r="X98" s="33">
        <f t="shared" si="19"/>
        <v>8148</v>
      </c>
      <c r="Y98">
        <f t="shared" si="20"/>
        <v>8148</v>
      </c>
      <c r="Z98">
        <f t="shared" si="21"/>
        <v>15859267</v>
      </c>
      <c r="AA98">
        <f t="shared" si="22"/>
        <v>15950199</v>
      </c>
      <c r="AB98">
        <f t="shared" si="23"/>
        <v>90932</v>
      </c>
      <c r="AC98">
        <f t="shared" si="24"/>
        <v>15950199</v>
      </c>
      <c r="AD98">
        <f t="shared" si="25"/>
        <v>157923</v>
      </c>
      <c r="AE98" s="2">
        <f t="shared" si="26"/>
        <v>1.0000015197302783E-2</v>
      </c>
      <c r="AF98">
        <f t="shared" si="27"/>
        <v>0.15931044932132377</v>
      </c>
    </row>
    <row r="99" spans="1:32" ht="13.75" customHeight="1" x14ac:dyDescent="0.2">
      <c r="A99" s="34">
        <v>86</v>
      </c>
      <c r="B99">
        <v>1719</v>
      </c>
      <c r="C99">
        <v>1719</v>
      </c>
      <c r="D99" t="s">
        <v>91</v>
      </c>
      <c r="E99" s="134">
        <v>273418591</v>
      </c>
      <c r="F99" s="135">
        <v>7988</v>
      </c>
      <c r="G99" s="135">
        <v>872.2</v>
      </c>
      <c r="H99" s="135">
        <v>7988</v>
      </c>
      <c r="I99" s="135">
        <v>6967134</v>
      </c>
      <c r="J99" s="135">
        <v>0</v>
      </c>
      <c r="K99" s="135">
        <v>279024712</v>
      </c>
      <c r="L99">
        <v>866.6</v>
      </c>
      <c r="M99" s="135">
        <f t="shared" si="15"/>
        <v>6967134</v>
      </c>
      <c r="N99" s="34"/>
      <c r="O99" s="34"/>
      <c r="P99" s="135">
        <v>6764012</v>
      </c>
      <c r="Q99" s="135">
        <v>0</v>
      </c>
      <c r="R99" s="135">
        <f t="shared" si="16"/>
        <v>6764012</v>
      </c>
      <c r="S99" s="135">
        <f t="shared" si="17"/>
        <v>203122</v>
      </c>
      <c r="T99" s="35">
        <f t="shared" si="18"/>
        <v>3.0029810709975086E-2</v>
      </c>
      <c r="U99" s="42"/>
      <c r="V99" s="43">
        <f t="shared" si="28"/>
        <v>0</v>
      </c>
      <c r="X99" s="33">
        <f t="shared" si="19"/>
        <v>8148</v>
      </c>
      <c r="Y99">
        <f t="shared" si="20"/>
        <v>8148</v>
      </c>
      <c r="Z99">
        <f t="shared" si="21"/>
        <v>7061057</v>
      </c>
      <c r="AA99">
        <f t="shared" si="22"/>
        <v>7036805</v>
      </c>
      <c r="AB99">
        <f t="shared" si="23"/>
        <v>0</v>
      </c>
      <c r="AC99">
        <f t="shared" si="24"/>
        <v>7061057</v>
      </c>
      <c r="AD99">
        <f t="shared" si="25"/>
        <v>93923</v>
      </c>
      <c r="AE99" s="2">
        <f t="shared" si="26"/>
        <v>1.3480866020375093E-2</v>
      </c>
      <c r="AF99">
        <f t="shared" si="27"/>
        <v>0</v>
      </c>
    </row>
    <row r="100" spans="1:32" ht="13.75" customHeight="1" x14ac:dyDescent="0.2">
      <c r="A100" s="34">
        <v>87</v>
      </c>
      <c r="B100">
        <v>1737</v>
      </c>
      <c r="C100">
        <v>1737</v>
      </c>
      <c r="D100" t="s">
        <v>455</v>
      </c>
      <c r="E100" s="134">
        <v>9920105615</v>
      </c>
      <c r="F100" s="135">
        <v>7988</v>
      </c>
      <c r="G100" s="135">
        <v>30836.3</v>
      </c>
      <c r="H100" s="135">
        <v>8016</v>
      </c>
      <c r="I100" s="135">
        <v>247183781</v>
      </c>
      <c r="J100" s="135">
        <v>0</v>
      </c>
      <c r="K100" s="135">
        <v>9295147760</v>
      </c>
      <c r="L100" s="1">
        <v>30159.7</v>
      </c>
      <c r="M100" s="135">
        <f t="shared" si="15"/>
        <v>247183781</v>
      </c>
      <c r="N100" s="34"/>
      <c r="O100" s="34"/>
      <c r="P100" s="135">
        <v>242070560</v>
      </c>
      <c r="Q100" s="135">
        <v>0</v>
      </c>
      <c r="R100" s="135">
        <f t="shared" si="16"/>
        <v>242070560</v>
      </c>
      <c r="S100" s="135">
        <f t="shared" si="17"/>
        <v>5113221</v>
      </c>
      <c r="T100" s="35">
        <f t="shared" si="18"/>
        <v>2.1122853601032689E-2</v>
      </c>
      <c r="U100" s="42"/>
      <c r="V100" s="43">
        <f t="shared" si="28"/>
        <v>0</v>
      </c>
      <c r="X100" s="33">
        <f t="shared" si="19"/>
        <v>8176</v>
      </c>
      <c r="Y100">
        <f t="shared" si="20"/>
        <v>8176</v>
      </c>
      <c r="Z100">
        <f t="shared" si="21"/>
        <v>246585707</v>
      </c>
      <c r="AA100">
        <f t="shared" si="22"/>
        <v>249655619</v>
      </c>
      <c r="AB100">
        <f t="shared" si="23"/>
        <v>3069912</v>
      </c>
      <c r="AC100">
        <f t="shared" si="24"/>
        <v>249655619</v>
      </c>
      <c r="AD100">
        <f t="shared" si="25"/>
        <v>2471838</v>
      </c>
      <c r="AE100" s="2">
        <f t="shared" si="26"/>
        <v>1.0000000768658847E-2</v>
      </c>
      <c r="AF100">
        <f t="shared" si="27"/>
        <v>0.30946364072556298</v>
      </c>
    </row>
    <row r="101" spans="1:32" ht="13.75" customHeight="1" x14ac:dyDescent="0.2">
      <c r="A101" s="34">
        <v>88</v>
      </c>
      <c r="B101">
        <v>1782</v>
      </c>
      <c r="C101">
        <v>1782</v>
      </c>
      <c r="D101" t="s">
        <v>93</v>
      </c>
      <c r="E101" s="134">
        <v>56156576</v>
      </c>
      <c r="F101" s="135">
        <v>7988</v>
      </c>
      <c r="G101" s="135">
        <v>90</v>
      </c>
      <c r="H101" s="135">
        <v>7988</v>
      </c>
      <c r="I101" s="135">
        <v>718920</v>
      </c>
      <c r="J101" s="135">
        <v>0</v>
      </c>
      <c r="K101" s="135">
        <v>53430678</v>
      </c>
      <c r="L101">
        <v>97</v>
      </c>
      <c r="M101" s="135">
        <f t="shared" si="15"/>
        <v>718920</v>
      </c>
      <c r="N101" s="34"/>
      <c r="O101" s="34"/>
      <c r="P101" s="135">
        <v>680862</v>
      </c>
      <c r="Q101" s="135">
        <v>182809</v>
      </c>
      <c r="R101" s="135">
        <f t="shared" si="16"/>
        <v>863671</v>
      </c>
      <c r="S101" s="135">
        <f t="shared" si="17"/>
        <v>-144751</v>
      </c>
      <c r="T101" s="35">
        <f t="shared" si="18"/>
        <v>-0.16759969942258104</v>
      </c>
      <c r="U101" s="42"/>
      <c r="V101" s="43">
        <f t="shared" si="28"/>
        <v>0</v>
      </c>
      <c r="X101" s="33">
        <f t="shared" si="19"/>
        <v>8148</v>
      </c>
      <c r="Y101">
        <f t="shared" si="20"/>
        <v>8148</v>
      </c>
      <c r="Z101">
        <f t="shared" si="21"/>
        <v>790356</v>
      </c>
      <c r="AA101">
        <f t="shared" si="22"/>
        <v>726109</v>
      </c>
      <c r="AB101">
        <f t="shared" si="23"/>
        <v>0</v>
      </c>
      <c r="AC101">
        <f t="shared" si="24"/>
        <v>790356</v>
      </c>
      <c r="AD101">
        <f t="shared" si="25"/>
        <v>71436</v>
      </c>
      <c r="AE101" s="2">
        <f t="shared" si="26"/>
        <v>9.9365715239525962E-2</v>
      </c>
      <c r="AF101">
        <f t="shared" si="27"/>
        <v>0</v>
      </c>
    </row>
    <row r="102" spans="1:32" ht="13.75" customHeight="1" x14ac:dyDescent="0.2">
      <c r="A102" s="34">
        <v>89</v>
      </c>
      <c r="B102">
        <v>1791</v>
      </c>
      <c r="C102">
        <v>1791</v>
      </c>
      <c r="D102" t="s">
        <v>94</v>
      </c>
      <c r="E102" s="134">
        <v>393978173</v>
      </c>
      <c r="F102" s="135">
        <v>7988</v>
      </c>
      <c r="G102" s="135">
        <v>851.6</v>
      </c>
      <c r="H102" s="135">
        <v>7988</v>
      </c>
      <c r="I102" s="135">
        <v>6802581</v>
      </c>
      <c r="J102" s="135">
        <v>93886</v>
      </c>
      <c r="K102" s="135">
        <v>358672005</v>
      </c>
      <c r="L102">
        <v>832.1</v>
      </c>
      <c r="M102" s="135">
        <f t="shared" si="15"/>
        <v>6896467</v>
      </c>
      <c r="N102" s="34"/>
      <c r="O102" s="34"/>
      <c r="P102" s="135">
        <v>6828185</v>
      </c>
      <c r="Q102" s="135">
        <v>0</v>
      </c>
      <c r="R102" s="135">
        <f t="shared" si="16"/>
        <v>6828185</v>
      </c>
      <c r="S102" s="135">
        <f t="shared" si="17"/>
        <v>68282</v>
      </c>
      <c r="T102" s="35">
        <f t="shared" si="18"/>
        <v>1.0000021967770351E-2</v>
      </c>
      <c r="U102" s="42"/>
      <c r="V102" s="43">
        <f t="shared" si="28"/>
        <v>0.26176004452870527</v>
      </c>
      <c r="X102" s="33">
        <f t="shared" si="19"/>
        <v>8148</v>
      </c>
      <c r="Y102">
        <f t="shared" si="20"/>
        <v>8148</v>
      </c>
      <c r="Z102">
        <f t="shared" si="21"/>
        <v>6779951</v>
      </c>
      <c r="AA102">
        <f t="shared" si="22"/>
        <v>6870607</v>
      </c>
      <c r="AB102">
        <f t="shared" si="23"/>
        <v>90656</v>
      </c>
      <c r="AC102">
        <f t="shared" si="24"/>
        <v>6870607</v>
      </c>
      <c r="AD102">
        <f t="shared" si="25"/>
        <v>-25860</v>
      </c>
      <c r="AE102" s="2">
        <f t="shared" si="26"/>
        <v>-3.7497460656304164E-3</v>
      </c>
      <c r="AF102">
        <f t="shared" si="27"/>
        <v>0.23010411797609914</v>
      </c>
    </row>
    <row r="103" spans="1:32" ht="13.75" customHeight="1" x14ac:dyDescent="0.2">
      <c r="A103" s="34">
        <v>90</v>
      </c>
      <c r="B103">
        <v>1863</v>
      </c>
      <c r="C103">
        <v>1863</v>
      </c>
      <c r="D103" t="s">
        <v>95</v>
      </c>
      <c r="E103" s="134">
        <v>4527029748</v>
      </c>
      <c r="F103" s="135">
        <v>7988</v>
      </c>
      <c r="G103" s="135">
        <v>9862.9</v>
      </c>
      <c r="H103" s="135">
        <v>7988</v>
      </c>
      <c r="I103" s="135">
        <v>78784845</v>
      </c>
      <c r="J103" s="135">
        <v>226138</v>
      </c>
      <c r="K103" s="135">
        <v>4383035339</v>
      </c>
      <c r="L103" s="1">
        <v>9665.7000000000007</v>
      </c>
      <c r="M103" s="135">
        <f t="shared" si="15"/>
        <v>79010983</v>
      </c>
      <c r="N103" s="34"/>
      <c r="O103" s="34"/>
      <c r="P103" s="135">
        <v>78228696</v>
      </c>
      <c r="Q103" s="135">
        <v>0</v>
      </c>
      <c r="R103" s="135">
        <f t="shared" si="16"/>
        <v>78228696</v>
      </c>
      <c r="S103" s="135">
        <f t="shared" si="17"/>
        <v>782287</v>
      </c>
      <c r="T103" s="35">
        <f t="shared" si="18"/>
        <v>1.0000000511321319E-2</v>
      </c>
      <c r="U103" s="42"/>
      <c r="V103" s="43">
        <f t="shared" si="28"/>
        <v>5.1593925786506192E-2</v>
      </c>
      <c r="X103" s="33">
        <f t="shared" si="19"/>
        <v>8148</v>
      </c>
      <c r="Y103">
        <f t="shared" si="20"/>
        <v>8148</v>
      </c>
      <c r="Z103">
        <f t="shared" si="21"/>
        <v>78756124</v>
      </c>
      <c r="AA103">
        <f t="shared" si="22"/>
        <v>79572693</v>
      </c>
      <c r="AB103">
        <f t="shared" si="23"/>
        <v>816569</v>
      </c>
      <c r="AC103">
        <f t="shared" si="24"/>
        <v>79572693</v>
      </c>
      <c r="AD103">
        <f t="shared" si="25"/>
        <v>561710</v>
      </c>
      <c r="AE103" s="2">
        <f t="shared" si="26"/>
        <v>7.1092647967688242E-3</v>
      </c>
      <c r="AF103">
        <f t="shared" si="27"/>
        <v>0.1803763274055693</v>
      </c>
    </row>
    <row r="104" spans="1:32" ht="13.75" customHeight="1" x14ac:dyDescent="0.2">
      <c r="A104" s="34">
        <v>91</v>
      </c>
      <c r="B104">
        <v>1908</v>
      </c>
      <c r="C104">
        <v>1908</v>
      </c>
      <c r="D104" t="s">
        <v>96</v>
      </c>
      <c r="E104" s="134">
        <v>189964131</v>
      </c>
      <c r="F104" s="135">
        <v>7988</v>
      </c>
      <c r="G104" s="135">
        <v>344.5</v>
      </c>
      <c r="H104" s="135">
        <v>7988</v>
      </c>
      <c r="I104" s="135">
        <v>2751866</v>
      </c>
      <c r="J104" s="135">
        <v>88925</v>
      </c>
      <c r="K104" s="135">
        <v>197203572</v>
      </c>
      <c r="L104">
        <v>331.4</v>
      </c>
      <c r="M104" s="135">
        <f t="shared" si="15"/>
        <v>2840791</v>
      </c>
      <c r="N104" s="34"/>
      <c r="O104" s="34"/>
      <c r="P104" s="135">
        <v>2812664</v>
      </c>
      <c r="Q104" s="135">
        <v>10462</v>
      </c>
      <c r="R104" s="135">
        <f t="shared" si="16"/>
        <v>2823126</v>
      </c>
      <c r="S104" s="135">
        <f t="shared" si="17"/>
        <v>17665</v>
      </c>
      <c r="T104" s="35">
        <f t="shared" si="18"/>
        <v>6.2572481709990985E-3</v>
      </c>
      <c r="U104" s="42"/>
      <c r="V104" s="43">
        <f t="shared" si="28"/>
        <v>0.45092996591359918</v>
      </c>
      <c r="X104" s="33">
        <f t="shared" si="19"/>
        <v>8148</v>
      </c>
      <c r="Y104">
        <f t="shared" si="20"/>
        <v>8148</v>
      </c>
      <c r="Z104">
        <f t="shared" si="21"/>
        <v>2700247</v>
      </c>
      <c r="AA104">
        <f t="shared" si="22"/>
        <v>2779385</v>
      </c>
      <c r="AB104">
        <f t="shared" si="23"/>
        <v>79138</v>
      </c>
      <c r="AC104">
        <f t="shared" si="24"/>
        <v>2779385</v>
      </c>
      <c r="AD104">
        <f t="shared" si="25"/>
        <v>-61406</v>
      </c>
      <c r="AE104" s="2">
        <f t="shared" si="26"/>
        <v>-2.1615810526011945E-2</v>
      </c>
      <c r="AF104">
        <f t="shared" si="27"/>
        <v>0.41659443592538004</v>
      </c>
    </row>
    <row r="105" spans="1:32" ht="13.75" customHeight="1" x14ac:dyDescent="0.2">
      <c r="A105" s="34">
        <v>92</v>
      </c>
      <c r="B105">
        <v>1917</v>
      </c>
      <c r="C105">
        <v>1917</v>
      </c>
      <c r="D105" t="s">
        <v>97</v>
      </c>
      <c r="E105" s="134">
        <v>317250286</v>
      </c>
      <c r="F105" s="135">
        <v>7988</v>
      </c>
      <c r="G105" s="135">
        <v>387.2</v>
      </c>
      <c r="H105" s="135">
        <v>7988</v>
      </c>
      <c r="I105" s="135">
        <v>3092954</v>
      </c>
      <c r="J105" s="135">
        <v>0</v>
      </c>
      <c r="K105" s="135">
        <v>294280870</v>
      </c>
      <c r="L105">
        <v>395.3</v>
      </c>
      <c r="M105" s="135">
        <f t="shared" si="15"/>
        <v>3092954</v>
      </c>
      <c r="N105" s="34"/>
      <c r="O105" s="34"/>
      <c r="P105" s="135">
        <v>3017706</v>
      </c>
      <c r="Q105" s="135">
        <v>0</v>
      </c>
      <c r="R105" s="135">
        <f t="shared" si="16"/>
        <v>3017706</v>
      </c>
      <c r="S105" s="135">
        <f t="shared" si="17"/>
        <v>75248</v>
      </c>
      <c r="T105" s="35">
        <f t="shared" si="18"/>
        <v>2.4935497361240625E-2</v>
      </c>
      <c r="U105" s="42"/>
      <c r="V105" s="43">
        <f t="shared" si="28"/>
        <v>0</v>
      </c>
      <c r="X105" s="33">
        <f t="shared" si="19"/>
        <v>8148</v>
      </c>
      <c r="Y105">
        <f t="shared" si="20"/>
        <v>8148</v>
      </c>
      <c r="Z105">
        <f t="shared" si="21"/>
        <v>3220904</v>
      </c>
      <c r="AA105">
        <f t="shared" si="22"/>
        <v>3123884</v>
      </c>
      <c r="AB105">
        <f t="shared" si="23"/>
        <v>0</v>
      </c>
      <c r="AC105">
        <f t="shared" si="24"/>
        <v>3220904</v>
      </c>
      <c r="AD105">
        <f t="shared" si="25"/>
        <v>127950</v>
      </c>
      <c r="AE105" s="2">
        <f t="shared" si="26"/>
        <v>4.1368219507952594E-2</v>
      </c>
      <c r="AF105">
        <f t="shared" si="27"/>
        <v>0</v>
      </c>
    </row>
    <row r="106" spans="1:32" ht="13.75" customHeight="1" x14ac:dyDescent="0.2">
      <c r="A106" s="34">
        <v>93</v>
      </c>
      <c r="B106">
        <v>1926</v>
      </c>
      <c r="C106">
        <v>1926</v>
      </c>
      <c r="D106" t="s">
        <v>98</v>
      </c>
      <c r="E106" s="134">
        <v>299830181</v>
      </c>
      <c r="F106" s="135">
        <v>7988</v>
      </c>
      <c r="G106" s="135">
        <v>470.7</v>
      </c>
      <c r="H106" s="135">
        <v>7994</v>
      </c>
      <c r="I106" s="135">
        <v>3762776</v>
      </c>
      <c r="J106" s="135">
        <v>118130</v>
      </c>
      <c r="K106" s="135">
        <v>301757539</v>
      </c>
      <c r="L106">
        <v>443.7</v>
      </c>
      <c r="M106" s="135">
        <f t="shared" si="15"/>
        <v>3880906</v>
      </c>
      <c r="N106" s="34"/>
      <c r="O106" s="34"/>
      <c r="P106" s="135">
        <v>3842481</v>
      </c>
      <c r="Q106" s="135">
        <v>45778</v>
      </c>
      <c r="R106" s="135">
        <f t="shared" si="16"/>
        <v>3888259</v>
      </c>
      <c r="S106" s="135">
        <f t="shared" si="17"/>
        <v>-7353</v>
      </c>
      <c r="T106" s="35">
        <f t="shared" si="18"/>
        <v>-1.8910777291327558E-3</v>
      </c>
      <c r="U106" s="42"/>
      <c r="V106" s="43">
        <f t="shared" si="28"/>
        <v>0.39147323507301002</v>
      </c>
      <c r="X106" s="33">
        <f t="shared" si="19"/>
        <v>8154</v>
      </c>
      <c r="Y106">
        <f t="shared" si="20"/>
        <v>8154</v>
      </c>
      <c r="Z106">
        <f t="shared" si="21"/>
        <v>3617930</v>
      </c>
      <c r="AA106">
        <f t="shared" si="22"/>
        <v>3800404</v>
      </c>
      <c r="AB106">
        <f t="shared" si="23"/>
        <v>182474</v>
      </c>
      <c r="AC106">
        <f t="shared" si="24"/>
        <v>3800404</v>
      </c>
      <c r="AD106">
        <f t="shared" si="25"/>
        <v>-80502</v>
      </c>
      <c r="AE106" s="2">
        <f t="shared" si="26"/>
        <v>-2.0743094524835179E-2</v>
      </c>
      <c r="AF106">
        <f t="shared" si="27"/>
        <v>0.60859116781175537</v>
      </c>
    </row>
    <row r="107" spans="1:32" ht="13.75" customHeight="1" x14ac:dyDescent="0.2">
      <c r="A107" s="34">
        <v>94</v>
      </c>
      <c r="B107">
        <v>1935</v>
      </c>
      <c r="C107">
        <v>6536</v>
      </c>
      <c r="D107" t="s">
        <v>99</v>
      </c>
      <c r="E107" s="134">
        <v>525487083</v>
      </c>
      <c r="F107" s="135">
        <v>7988</v>
      </c>
      <c r="G107" s="135">
        <v>908.9</v>
      </c>
      <c r="H107" s="135">
        <v>8030</v>
      </c>
      <c r="I107" s="135">
        <v>7298467</v>
      </c>
      <c r="J107" s="135">
        <v>214327</v>
      </c>
      <c r="K107" s="135">
        <v>493516181</v>
      </c>
      <c r="L107">
        <v>915</v>
      </c>
      <c r="M107" s="135">
        <f t="shared" si="15"/>
        <v>7512794</v>
      </c>
      <c r="N107" s="34"/>
      <c r="O107" s="34"/>
      <c r="P107" s="135">
        <v>7438410</v>
      </c>
      <c r="Q107" s="135">
        <v>52731</v>
      </c>
      <c r="R107" s="135">
        <f t="shared" si="16"/>
        <v>7491141</v>
      </c>
      <c r="S107" s="135">
        <f t="shared" si="17"/>
        <v>21653</v>
      </c>
      <c r="T107" s="35">
        <f t="shared" si="18"/>
        <v>2.8904809027089466E-3</v>
      </c>
      <c r="U107" s="42"/>
      <c r="V107" s="43">
        <f t="shared" si="28"/>
        <v>0.4342856592173216</v>
      </c>
      <c r="X107" s="33">
        <f t="shared" si="19"/>
        <v>8190</v>
      </c>
      <c r="Y107">
        <f t="shared" si="20"/>
        <v>8190</v>
      </c>
      <c r="Z107">
        <f t="shared" si="21"/>
        <v>7493850</v>
      </c>
      <c r="AA107">
        <f t="shared" si="22"/>
        <v>7371452</v>
      </c>
      <c r="AB107">
        <f t="shared" si="23"/>
        <v>0</v>
      </c>
      <c r="AC107">
        <f t="shared" si="24"/>
        <v>7493850</v>
      </c>
      <c r="AD107">
        <f t="shared" si="25"/>
        <v>-18944</v>
      </c>
      <c r="AE107" s="2">
        <f t="shared" si="26"/>
        <v>-2.5215652126226273E-3</v>
      </c>
      <c r="AF107">
        <f t="shared" si="27"/>
        <v>0</v>
      </c>
    </row>
    <row r="108" spans="1:32" ht="13.75" customHeight="1" x14ac:dyDescent="0.2">
      <c r="A108" s="34">
        <v>95</v>
      </c>
      <c r="B108">
        <v>1944</v>
      </c>
      <c r="C108">
        <v>1944</v>
      </c>
      <c r="D108" t="s">
        <v>100</v>
      </c>
      <c r="E108" s="134">
        <v>394368475</v>
      </c>
      <c r="F108" s="135">
        <v>7988</v>
      </c>
      <c r="G108" s="135">
        <v>975.1</v>
      </c>
      <c r="H108" s="135">
        <v>8066</v>
      </c>
      <c r="I108" s="135">
        <v>7865157</v>
      </c>
      <c r="J108" s="135">
        <v>0</v>
      </c>
      <c r="K108" s="135">
        <v>399518008</v>
      </c>
      <c r="L108">
        <v>913.7</v>
      </c>
      <c r="M108" s="135">
        <f t="shared" si="15"/>
        <v>7865157</v>
      </c>
      <c r="N108" s="34"/>
      <c r="O108" s="34"/>
      <c r="P108" s="135">
        <v>7749238</v>
      </c>
      <c r="Q108" s="135">
        <v>0</v>
      </c>
      <c r="R108" s="135">
        <f t="shared" si="16"/>
        <v>7749238</v>
      </c>
      <c r="S108" s="135">
        <f t="shared" si="17"/>
        <v>115919</v>
      </c>
      <c r="T108" s="35">
        <f t="shared" si="18"/>
        <v>1.4958761106575898E-2</v>
      </c>
      <c r="U108" s="42"/>
      <c r="V108" s="43">
        <f t="shared" si="28"/>
        <v>0</v>
      </c>
      <c r="X108" s="33">
        <f t="shared" si="19"/>
        <v>8226</v>
      </c>
      <c r="Y108">
        <f t="shared" si="20"/>
        <v>8226</v>
      </c>
      <c r="Z108">
        <f t="shared" si="21"/>
        <v>7516096</v>
      </c>
      <c r="AA108">
        <f t="shared" si="22"/>
        <v>7943809</v>
      </c>
      <c r="AB108">
        <f t="shared" si="23"/>
        <v>427713</v>
      </c>
      <c r="AC108">
        <f t="shared" si="24"/>
        <v>7943809</v>
      </c>
      <c r="AD108">
        <f t="shared" si="25"/>
        <v>78652</v>
      </c>
      <c r="AE108" s="2">
        <f t="shared" si="26"/>
        <v>1.0000054671508782E-2</v>
      </c>
      <c r="AF108">
        <f t="shared" si="27"/>
        <v>1.0845517000312968</v>
      </c>
    </row>
    <row r="109" spans="1:32" ht="13.75" customHeight="1" x14ac:dyDescent="0.2">
      <c r="A109" s="34">
        <v>96</v>
      </c>
      <c r="B109">
        <v>1953</v>
      </c>
      <c r="C109">
        <v>1953</v>
      </c>
      <c r="D109" t="s">
        <v>101</v>
      </c>
      <c r="E109" s="134">
        <v>259629669</v>
      </c>
      <c r="F109" s="135">
        <v>7988</v>
      </c>
      <c r="G109" s="135">
        <v>573.79999999999995</v>
      </c>
      <c r="H109" s="135">
        <v>7988</v>
      </c>
      <c r="I109" s="135">
        <v>4583514</v>
      </c>
      <c r="J109" s="135">
        <v>0</v>
      </c>
      <c r="K109" s="135">
        <v>254304907</v>
      </c>
      <c r="L109">
        <v>573.4</v>
      </c>
      <c r="M109" s="135">
        <f t="shared" si="15"/>
        <v>4583514</v>
      </c>
      <c r="N109" s="34"/>
      <c r="O109" s="34"/>
      <c r="P109" s="135">
        <v>4512472</v>
      </c>
      <c r="Q109" s="135">
        <v>0</v>
      </c>
      <c r="R109" s="135">
        <f t="shared" si="16"/>
        <v>4512472</v>
      </c>
      <c r="S109" s="135">
        <f t="shared" si="17"/>
        <v>71042</v>
      </c>
      <c r="T109" s="35">
        <f t="shared" si="18"/>
        <v>1.574347718944295E-2</v>
      </c>
      <c r="U109" s="42"/>
      <c r="V109" s="43">
        <f t="shared" si="28"/>
        <v>0</v>
      </c>
      <c r="X109" s="33">
        <f t="shared" si="19"/>
        <v>8148</v>
      </c>
      <c r="Y109">
        <f t="shared" si="20"/>
        <v>8148</v>
      </c>
      <c r="Z109">
        <f t="shared" si="21"/>
        <v>4672063</v>
      </c>
      <c r="AA109">
        <f t="shared" si="22"/>
        <v>4629349</v>
      </c>
      <c r="AB109">
        <f t="shared" si="23"/>
        <v>0</v>
      </c>
      <c r="AC109">
        <f t="shared" si="24"/>
        <v>4672063</v>
      </c>
      <c r="AD109">
        <f t="shared" si="25"/>
        <v>88549</v>
      </c>
      <c r="AE109" s="2">
        <f t="shared" si="26"/>
        <v>1.9319020297527183E-2</v>
      </c>
      <c r="AF109">
        <f t="shared" si="27"/>
        <v>0</v>
      </c>
    </row>
    <row r="110" spans="1:32" ht="13.75" customHeight="1" x14ac:dyDescent="0.2">
      <c r="A110" s="34">
        <v>97</v>
      </c>
      <c r="B110">
        <v>1963</v>
      </c>
      <c r="C110">
        <v>1963</v>
      </c>
      <c r="D110" t="s">
        <v>102</v>
      </c>
      <c r="E110" s="134">
        <v>270588418</v>
      </c>
      <c r="F110" s="135">
        <v>7988</v>
      </c>
      <c r="G110" s="135">
        <v>509.2</v>
      </c>
      <c r="H110" s="135">
        <v>7988</v>
      </c>
      <c r="I110" s="135">
        <v>4067490</v>
      </c>
      <c r="J110" s="135">
        <v>157337</v>
      </c>
      <c r="K110" s="135">
        <v>254744399</v>
      </c>
      <c r="L110">
        <v>484.9</v>
      </c>
      <c r="M110" s="135">
        <f t="shared" si="15"/>
        <v>4224827</v>
      </c>
      <c r="N110" s="34"/>
      <c r="O110" s="34"/>
      <c r="P110" s="135">
        <v>4182997</v>
      </c>
      <c r="Q110" s="135">
        <v>0</v>
      </c>
      <c r="R110" s="135">
        <f t="shared" si="16"/>
        <v>4182997</v>
      </c>
      <c r="S110" s="135">
        <f t="shared" si="17"/>
        <v>41830</v>
      </c>
      <c r="T110" s="35">
        <f t="shared" si="18"/>
        <v>1.000000717189135E-2</v>
      </c>
      <c r="U110" s="42"/>
      <c r="V110" s="43">
        <f t="shared" si="28"/>
        <v>0.61762692572487132</v>
      </c>
      <c r="X110" s="33">
        <f t="shared" si="19"/>
        <v>8148</v>
      </c>
      <c r="Y110">
        <f t="shared" si="20"/>
        <v>8148</v>
      </c>
      <c r="Z110">
        <f t="shared" si="21"/>
        <v>3950965</v>
      </c>
      <c r="AA110">
        <f t="shared" si="22"/>
        <v>4108165</v>
      </c>
      <c r="AB110">
        <f t="shared" si="23"/>
        <v>157200</v>
      </c>
      <c r="AC110">
        <f t="shared" si="24"/>
        <v>4108165</v>
      </c>
      <c r="AD110">
        <f t="shared" si="25"/>
        <v>-116662</v>
      </c>
      <c r="AE110" s="2">
        <f t="shared" si="26"/>
        <v>-2.7613438372742837E-2</v>
      </c>
      <c r="AF110">
        <f t="shared" si="27"/>
        <v>0.58095612946744823</v>
      </c>
    </row>
    <row r="111" spans="1:32" ht="13.75" customHeight="1" x14ac:dyDescent="0.2">
      <c r="A111" s="34">
        <v>98</v>
      </c>
      <c r="B111">
        <v>1965</v>
      </c>
      <c r="C111">
        <v>1965</v>
      </c>
      <c r="D111" t="s">
        <v>103</v>
      </c>
      <c r="E111" s="134">
        <v>293225291</v>
      </c>
      <c r="F111" s="135">
        <v>7988</v>
      </c>
      <c r="G111" s="135">
        <v>531.6</v>
      </c>
      <c r="H111" s="135">
        <v>7988</v>
      </c>
      <c r="I111" s="135">
        <v>4246421</v>
      </c>
      <c r="J111" s="135">
        <v>134911</v>
      </c>
      <c r="K111" s="135">
        <v>291857784</v>
      </c>
      <c r="L111">
        <v>519.1</v>
      </c>
      <c r="M111" s="135">
        <f t="shared" si="15"/>
        <v>4381332</v>
      </c>
      <c r="N111" s="34"/>
      <c r="O111" s="34"/>
      <c r="P111" s="135">
        <v>4337952</v>
      </c>
      <c r="Q111" s="135">
        <v>0</v>
      </c>
      <c r="R111" s="135">
        <f t="shared" si="16"/>
        <v>4337952</v>
      </c>
      <c r="S111" s="135">
        <f t="shared" si="17"/>
        <v>43380</v>
      </c>
      <c r="T111" s="35">
        <f t="shared" si="18"/>
        <v>1.0000110651293513E-2</v>
      </c>
      <c r="U111" s="42"/>
      <c r="V111" s="43">
        <f t="shared" si="28"/>
        <v>0.46224910691434568</v>
      </c>
      <c r="X111" s="33">
        <f t="shared" si="19"/>
        <v>8148</v>
      </c>
      <c r="Y111">
        <f t="shared" si="20"/>
        <v>8148</v>
      </c>
      <c r="Z111">
        <f t="shared" si="21"/>
        <v>4229627</v>
      </c>
      <c r="AA111">
        <f t="shared" si="22"/>
        <v>4288885</v>
      </c>
      <c r="AB111">
        <f t="shared" si="23"/>
        <v>59258</v>
      </c>
      <c r="AC111">
        <f t="shared" si="24"/>
        <v>4288885</v>
      </c>
      <c r="AD111">
        <f t="shared" si="25"/>
        <v>-92447</v>
      </c>
      <c r="AE111" s="2">
        <f t="shared" si="26"/>
        <v>-2.1100204230129101E-2</v>
      </c>
      <c r="AF111">
        <f t="shared" si="27"/>
        <v>0.20209034424660183</v>
      </c>
    </row>
    <row r="112" spans="1:32" ht="13.75" customHeight="1" x14ac:dyDescent="0.2">
      <c r="A112" s="34">
        <v>99</v>
      </c>
      <c r="B112">
        <v>1970</v>
      </c>
      <c r="C112">
        <v>1970</v>
      </c>
      <c r="D112" t="s">
        <v>104</v>
      </c>
      <c r="E112" s="134">
        <v>179684323</v>
      </c>
      <c r="F112" s="135">
        <v>7988</v>
      </c>
      <c r="G112" s="135">
        <v>449</v>
      </c>
      <c r="H112" s="135">
        <v>7988</v>
      </c>
      <c r="I112" s="135">
        <v>3586612</v>
      </c>
      <c r="J112" s="135">
        <v>0</v>
      </c>
      <c r="K112" s="135">
        <v>193315826</v>
      </c>
      <c r="L112">
        <v>444.8</v>
      </c>
      <c r="M112" s="135">
        <f t="shared" si="15"/>
        <v>3586612</v>
      </c>
      <c r="N112" s="34"/>
      <c r="O112" s="34"/>
      <c r="P112" s="135">
        <v>3408223</v>
      </c>
      <c r="Q112" s="135">
        <v>235390</v>
      </c>
      <c r="R112" s="135">
        <f t="shared" si="16"/>
        <v>3643613</v>
      </c>
      <c r="S112" s="135">
        <f t="shared" si="17"/>
        <v>-57001</v>
      </c>
      <c r="T112" s="35">
        <f t="shared" si="18"/>
        <v>-1.5644087338583981E-2</v>
      </c>
      <c r="U112" s="42"/>
      <c r="V112" s="43">
        <f t="shared" si="28"/>
        <v>0</v>
      </c>
      <c r="X112" s="33">
        <f t="shared" si="19"/>
        <v>8148</v>
      </c>
      <c r="Y112">
        <f t="shared" si="20"/>
        <v>8148</v>
      </c>
      <c r="Z112">
        <f t="shared" si="21"/>
        <v>3624230</v>
      </c>
      <c r="AA112">
        <f t="shared" si="22"/>
        <v>3622478</v>
      </c>
      <c r="AB112">
        <f t="shared" si="23"/>
        <v>0</v>
      </c>
      <c r="AC112">
        <f t="shared" si="24"/>
        <v>3624230</v>
      </c>
      <c r="AD112">
        <f t="shared" si="25"/>
        <v>37618</v>
      </c>
      <c r="AE112" s="2">
        <f t="shared" si="26"/>
        <v>1.0488449823956424E-2</v>
      </c>
      <c r="AF112">
        <f t="shared" si="27"/>
        <v>0</v>
      </c>
    </row>
    <row r="113" spans="1:32" ht="13.75" customHeight="1" x14ac:dyDescent="0.2">
      <c r="A113" s="34">
        <v>100</v>
      </c>
      <c r="B113">
        <v>1972</v>
      </c>
      <c r="C113">
        <v>1972</v>
      </c>
      <c r="D113" t="s">
        <v>105</v>
      </c>
      <c r="E113" s="134">
        <v>245176690</v>
      </c>
      <c r="F113" s="135">
        <v>7988</v>
      </c>
      <c r="G113" s="135">
        <v>307</v>
      </c>
      <c r="H113" s="135">
        <v>7988</v>
      </c>
      <c r="I113" s="135">
        <v>2452316</v>
      </c>
      <c r="J113" s="135">
        <v>0</v>
      </c>
      <c r="K113" s="135">
        <v>214280188</v>
      </c>
      <c r="L113">
        <v>305</v>
      </c>
      <c r="M113" s="135">
        <f t="shared" si="15"/>
        <v>2452316</v>
      </c>
      <c r="N113" s="34"/>
      <c r="O113" s="34"/>
      <c r="P113" s="135">
        <v>2357974</v>
      </c>
      <c r="Q113" s="135">
        <v>196797</v>
      </c>
      <c r="R113" s="135">
        <f t="shared" si="16"/>
        <v>2554771</v>
      </c>
      <c r="S113" s="135">
        <f t="shared" si="17"/>
        <v>-102455</v>
      </c>
      <c r="T113" s="35">
        <f t="shared" si="18"/>
        <v>-4.0103398699922618E-2</v>
      </c>
      <c r="U113" s="42"/>
      <c r="V113" s="43">
        <f t="shared" si="28"/>
        <v>0</v>
      </c>
      <c r="X113" s="33">
        <f t="shared" si="19"/>
        <v>8148</v>
      </c>
      <c r="Y113">
        <f t="shared" si="20"/>
        <v>8148</v>
      </c>
      <c r="Z113">
        <f t="shared" si="21"/>
        <v>2485140</v>
      </c>
      <c r="AA113">
        <f t="shared" si="22"/>
        <v>2476839</v>
      </c>
      <c r="AB113">
        <f t="shared" si="23"/>
        <v>0</v>
      </c>
      <c r="AC113">
        <f t="shared" si="24"/>
        <v>2485140</v>
      </c>
      <c r="AD113">
        <f t="shared" si="25"/>
        <v>32824</v>
      </c>
      <c r="AE113" s="2">
        <f t="shared" si="26"/>
        <v>1.3384898194196833E-2</v>
      </c>
      <c r="AF113">
        <f t="shared" si="27"/>
        <v>0</v>
      </c>
    </row>
    <row r="114" spans="1:32" ht="13.75" customHeight="1" x14ac:dyDescent="0.2">
      <c r="A114" s="34">
        <v>101</v>
      </c>
      <c r="B114">
        <v>1975</v>
      </c>
      <c r="C114">
        <v>1975</v>
      </c>
      <c r="D114" t="s">
        <v>106</v>
      </c>
      <c r="E114" s="134">
        <v>288349795</v>
      </c>
      <c r="F114" s="135">
        <v>7988</v>
      </c>
      <c r="G114" s="135">
        <v>362.1</v>
      </c>
      <c r="H114" s="135">
        <v>7988</v>
      </c>
      <c r="I114" s="135">
        <v>2892455</v>
      </c>
      <c r="J114" s="135">
        <v>40816</v>
      </c>
      <c r="K114" s="135">
        <v>280017492</v>
      </c>
      <c r="L114">
        <v>335</v>
      </c>
      <c r="M114" s="135">
        <f t="shared" si="15"/>
        <v>2933271</v>
      </c>
      <c r="N114" s="34"/>
      <c r="O114" s="34"/>
      <c r="P114" s="135">
        <v>2904229</v>
      </c>
      <c r="Q114" s="135">
        <v>0</v>
      </c>
      <c r="R114" s="135">
        <f t="shared" si="16"/>
        <v>2904229</v>
      </c>
      <c r="S114" s="135">
        <f t="shared" si="17"/>
        <v>29042</v>
      </c>
      <c r="T114" s="35">
        <f t="shared" si="18"/>
        <v>9.9999001456152394E-3</v>
      </c>
      <c r="U114" s="42"/>
      <c r="V114" s="43">
        <f t="shared" si="28"/>
        <v>0.14576232259090441</v>
      </c>
      <c r="X114" s="33">
        <f t="shared" si="19"/>
        <v>8148</v>
      </c>
      <c r="Y114">
        <f t="shared" si="20"/>
        <v>8148</v>
      </c>
      <c r="Z114">
        <f t="shared" si="21"/>
        <v>2729580</v>
      </c>
      <c r="AA114">
        <f t="shared" si="22"/>
        <v>2921380</v>
      </c>
      <c r="AB114">
        <f t="shared" si="23"/>
        <v>191800</v>
      </c>
      <c r="AC114">
        <f t="shared" si="24"/>
        <v>2921380</v>
      </c>
      <c r="AD114">
        <f t="shared" si="25"/>
        <v>-11891</v>
      </c>
      <c r="AE114" s="2">
        <f t="shared" si="26"/>
        <v>-4.0538361440180604E-3</v>
      </c>
      <c r="AF114">
        <f t="shared" si="27"/>
        <v>0.66516433625347293</v>
      </c>
    </row>
    <row r="115" spans="1:32" ht="13.75" customHeight="1" x14ac:dyDescent="0.2">
      <c r="A115" s="34">
        <v>102</v>
      </c>
      <c r="B115">
        <v>1989</v>
      </c>
      <c r="C115">
        <v>1989</v>
      </c>
      <c r="D115" t="s">
        <v>107</v>
      </c>
      <c r="E115" s="134">
        <v>211660975</v>
      </c>
      <c r="F115" s="135">
        <v>7988</v>
      </c>
      <c r="G115" s="135">
        <v>378</v>
      </c>
      <c r="H115" s="135">
        <v>7988</v>
      </c>
      <c r="I115" s="135">
        <v>3019464</v>
      </c>
      <c r="J115" s="135">
        <v>79006</v>
      </c>
      <c r="K115" s="135">
        <v>203365980</v>
      </c>
      <c r="L115">
        <v>382</v>
      </c>
      <c r="M115" s="135">
        <f t="shared" si="15"/>
        <v>3098470</v>
      </c>
      <c r="N115" s="34"/>
      <c r="O115" s="34"/>
      <c r="P115" s="135">
        <v>3067792</v>
      </c>
      <c r="Q115" s="135">
        <v>24459</v>
      </c>
      <c r="R115" s="135">
        <f t="shared" si="16"/>
        <v>3092251</v>
      </c>
      <c r="S115" s="135">
        <f t="shared" si="17"/>
        <v>6219</v>
      </c>
      <c r="T115" s="35">
        <f t="shared" si="18"/>
        <v>2.0111562741834347E-3</v>
      </c>
      <c r="U115" s="42"/>
      <c r="V115" s="43">
        <f t="shared" si="28"/>
        <v>0.38849172314858166</v>
      </c>
      <c r="X115" s="33">
        <f t="shared" si="19"/>
        <v>8148</v>
      </c>
      <c r="Y115">
        <f t="shared" si="20"/>
        <v>8148</v>
      </c>
      <c r="Z115">
        <f t="shared" si="21"/>
        <v>3112536</v>
      </c>
      <c r="AA115">
        <f t="shared" si="22"/>
        <v>3049659</v>
      </c>
      <c r="AB115">
        <f t="shared" si="23"/>
        <v>0</v>
      </c>
      <c r="AC115">
        <f t="shared" si="24"/>
        <v>3112536</v>
      </c>
      <c r="AD115">
        <f t="shared" si="25"/>
        <v>14066</v>
      </c>
      <c r="AE115" s="2">
        <f t="shared" si="26"/>
        <v>4.5396598966586732E-3</v>
      </c>
      <c r="AF115">
        <f t="shared" si="27"/>
        <v>0</v>
      </c>
    </row>
    <row r="116" spans="1:32" ht="13.75" customHeight="1" x14ac:dyDescent="0.2">
      <c r="A116" s="34">
        <v>103</v>
      </c>
      <c r="B116">
        <v>2007</v>
      </c>
      <c r="C116">
        <v>2007</v>
      </c>
      <c r="D116" t="s">
        <v>108</v>
      </c>
      <c r="E116" s="134">
        <v>261778194</v>
      </c>
      <c r="F116" s="135">
        <v>7988</v>
      </c>
      <c r="G116" s="135">
        <v>528.79999999999995</v>
      </c>
      <c r="H116" s="135">
        <v>7988</v>
      </c>
      <c r="I116" s="135">
        <v>4224054</v>
      </c>
      <c r="J116" s="135">
        <v>50570</v>
      </c>
      <c r="K116" s="135">
        <v>251885480</v>
      </c>
      <c r="L116">
        <v>515.70000000000005</v>
      </c>
      <c r="M116" s="135">
        <f t="shared" si="15"/>
        <v>4274624</v>
      </c>
      <c r="N116" s="34"/>
      <c r="O116" s="34"/>
      <c r="P116" s="135">
        <v>4232301</v>
      </c>
      <c r="Q116" s="135">
        <v>91453</v>
      </c>
      <c r="R116" s="135">
        <f t="shared" si="16"/>
        <v>4323754</v>
      </c>
      <c r="S116" s="135">
        <f t="shared" si="17"/>
        <v>-49130</v>
      </c>
      <c r="T116" s="35">
        <f t="shared" si="18"/>
        <v>-1.1362811112750632E-2</v>
      </c>
      <c r="U116" s="42"/>
      <c r="V116" s="43">
        <f t="shared" si="28"/>
        <v>0.20076584009526868</v>
      </c>
      <c r="X116" s="33">
        <f t="shared" si="19"/>
        <v>8148</v>
      </c>
      <c r="Y116">
        <f t="shared" si="20"/>
        <v>8148</v>
      </c>
      <c r="Z116">
        <f t="shared" si="21"/>
        <v>4201924</v>
      </c>
      <c r="AA116">
        <f t="shared" si="22"/>
        <v>4266295</v>
      </c>
      <c r="AB116">
        <f t="shared" si="23"/>
        <v>64371</v>
      </c>
      <c r="AC116">
        <f t="shared" si="24"/>
        <v>4266295</v>
      </c>
      <c r="AD116">
        <f t="shared" si="25"/>
        <v>-8329</v>
      </c>
      <c r="AE116" s="2">
        <f t="shared" si="26"/>
        <v>-1.9484754682517105E-3</v>
      </c>
      <c r="AF116">
        <f t="shared" si="27"/>
        <v>0.24589901479723711</v>
      </c>
    </row>
    <row r="117" spans="1:32" ht="13.75" customHeight="1" x14ac:dyDescent="0.2">
      <c r="A117" s="34">
        <v>104</v>
      </c>
      <c r="B117">
        <v>2088</v>
      </c>
      <c r="C117">
        <v>2088</v>
      </c>
      <c r="D117" t="s">
        <v>109</v>
      </c>
      <c r="E117" s="134">
        <v>445893522</v>
      </c>
      <c r="F117" s="135">
        <v>7988</v>
      </c>
      <c r="G117" s="135">
        <v>603.6</v>
      </c>
      <c r="H117" s="135">
        <v>8071</v>
      </c>
      <c r="I117" s="135">
        <v>4871656</v>
      </c>
      <c r="J117" s="135">
        <v>262338</v>
      </c>
      <c r="K117" s="135">
        <v>446073860</v>
      </c>
      <c r="L117">
        <v>584.70000000000005</v>
      </c>
      <c r="M117" s="135">
        <f t="shared" si="15"/>
        <v>5133994</v>
      </c>
      <c r="N117" s="34"/>
      <c r="O117" s="34"/>
      <c r="P117" s="135">
        <v>5083162</v>
      </c>
      <c r="Q117" s="135">
        <v>105551</v>
      </c>
      <c r="R117" s="135">
        <f t="shared" si="16"/>
        <v>5188713</v>
      </c>
      <c r="S117" s="135">
        <f t="shared" si="17"/>
        <v>-54719</v>
      </c>
      <c r="T117" s="35">
        <f t="shared" si="18"/>
        <v>-1.0545775031303524E-2</v>
      </c>
      <c r="U117" s="42"/>
      <c r="V117" s="43">
        <f t="shared" si="28"/>
        <v>0.58810440046856816</v>
      </c>
      <c r="X117" s="33">
        <f t="shared" si="19"/>
        <v>8231</v>
      </c>
      <c r="Y117">
        <f t="shared" si="20"/>
        <v>8231</v>
      </c>
      <c r="Z117">
        <f t="shared" si="21"/>
        <v>4812666</v>
      </c>
      <c r="AA117">
        <f t="shared" si="22"/>
        <v>4920373</v>
      </c>
      <c r="AB117">
        <f t="shared" si="23"/>
        <v>107707</v>
      </c>
      <c r="AC117">
        <f t="shared" si="24"/>
        <v>4920373</v>
      </c>
      <c r="AD117">
        <f t="shared" si="25"/>
        <v>-213621</v>
      </c>
      <c r="AE117" s="2">
        <f t="shared" si="26"/>
        <v>-4.1609125371007444E-2</v>
      </c>
      <c r="AF117">
        <f t="shared" si="27"/>
        <v>0.24155318408057069</v>
      </c>
    </row>
    <row r="118" spans="1:32" ht="13.75" customHeight="1" x14ac:dyDescent="0.2">
      <c r="A118" s="34">
        <v>105</v>
      </c>
      <c r="B118">
        <v>2097</v>
      </c>
      <c r="C118">
        <v>2097</v>
      </c>
      <c r="D118" t="s">
        <v>110</v>
      </c>
      <c r="E118" s="134">
        <v>256693932</v>
      </c>
      <c r="F118" s="135">
        <v>7988</v>
      </c>
      <c r="G118" s="135">
        <v>443.4</v>
      </c>
      <c r="H118" s="135">
        <v>8021</v>
      </c>
      <c r="I118" s="135">
        <v>3556511</v>
      </c>
      <c r="J118" s="135">
        <v>12912</v>
      </c>
      <c r="K118" s="135">
        <v>249807696</v>
      </c>
      <c r="L118">
        <v>440.5</v>
      </c>
      <c r="M118" s="135">
        <f t="shared" si="15"/>
        <v>3569423</v>
      </c>
      <c r="N118" s="34"/>
      <c r="O118" s="34"/>
      <c r="P118" s="135">
        <v>3534082</v>
      </c>
      <c r="Q118" s="135">
        <v>46293</v>
      </c>
      <c r="R118" s="135">
        <f t="shared" si="16"/>
        <v>3580375</v>
      </c>
      <c r="S118" s="135">
        <f t="shared" si="17"/>
        <v>-10952</v>
      </c>
      <c r="T118" s="35">
        <f t="shared" si="18"/>
        <v>-3.0588974618580454E-3</v>
      </c>
      <c r="U118" s="42"/>
      <c r="V118" s="43">
        <f t="shared" si="28"/>
        <v>5.1687759051266373E-2</v>
      </c>
      <c r="X118" s="33">
        <f t="shared" si="19"/>
        <v>8181</v>
      </c>
      <c r="Y118">
        <f t="shared" si="20"/>
        <v>8181</v>
      </c>
      <c r="Z118">
        <f t="shared" si="21"/>
        <v>3603731</v>
      </c>
      <c r="AA118">
        <f t="shared" si="22"/>
        <v>3592076</v>
      </c>
      <c r="AB118">
        <f t="shared" si="23"/>
        <v>0</v>
      </c>
      <c r="AC118">
        <f t="shared" si="24"/>
        <v>3603731</v>
      </c>
      <c r="AD118">
        <f t="shared" si="25"/>
        <v>34308</v>
      </c>
      <c r="AE118" s="2">
        <f t="shared" si="26"/>
        <v>9.6116375111607675E-3</v>
      </c>
      <c r="AF118">
        <f t="shared" si="27"/>
        <v>0</v>
      </c>
    </row>
    <row r="119" spans="1:32" ht="13.75" customHeight="1" x14ac:dyDescent="0.2">
      <c r="A119" s="34">
        <v>106</v>
      </c>
      <c r="B119">
        <v>2113</v>
      </c>
      <c r="C119">
        <v>2113</v>
      </c>
      <c r="D119" t="s">
        <v>111</v>
      </c>
      <c r="E119" s="134">
        <v>118003078</v>
      </c>
      <c r="F119" s="135">
        <v>7988</v>
      </c>
      <c r="G119" s="135">
        <v>163</v>
      </c>
      <c r="H119" s="135">
        <v>7988</v>
      </c>
      <c r="I119" s="135">
        <v>1302044</v>
      </c>
      <c r="J119" s="135">
        <v>90686</v>
      </c>
      <c r="K119" s="135">
        <v>114405453</v>
      </c>
      <c r="L119">
        <v>178.1</v>
      </c>
      <c r="M119" s="135">
        <f t="shared" si="15"/>
        <v>1392730</v>
      </c>
      <c r="N119" s="34"/>
      <c r="O119" s="34"/>
      <c r="P119" s="135">
        <v>1378941</v>
      </c>
      <c r="Q119" s="135">
        <v>51515</v>
      </c>
      <c r="R119" s="135">
        <f t="shared" si="16"/>
        <v>1430456</v>
      </c>
      <c r="S119" s="135">
        <f t="shared" si="17"/>
        <v>-37726</v>
      </c>
      <c r="T119" s="35">
        <f t="shared" si="18"/>
        <v>-2.6373408199902689E-2</v>
      </c>
      <c r="U119" s="42"/>
      <c r="V119" s="43">
        <f t="shared" si="28"/>
        <v>0.79267200663940374</v>
      </c>
      <c r="X119" s="33">
        <f t="shared" si="19"/>
        <v>8148</v>
      </c>
      <c r="Y119">
        <f t="shared" si="20"/>
        <v>8148</v>
      </c>
      <c r="Z119">
        <f t="shared" si="21"/>
        <v>1451159</v>
      </c>
      <c r="AA119">
        <f t="shared" si="22"/>
        <v>1315064</v>
      </c>
      <c r="AB119">
        <f t="shared" si="23"/>
        <v>0</v>
      </c>
      <c r="AC119">
        <f t="shared" si="24"/>
        <v>1451159</v>
      </c>
      <c r="AD119">
        <f t="shared" si="25"/>
        <v>58429</v>
      </c>
      <c r="AE119" s="2">
        <f t="shared" si="26"/>
        <v>4.1952855183703945E-2</v>
      </c>
      <c r="AF119">
        <f t="shared" si="27"/>
        <v>0</v>
      </c>
    </row>
    <row r="120" spans="1:32" ht="13.75" customHeight="1" x14ac:dyDescent="0.2">
      <c r="A120" s="34">
        <v>107</v>
      </c>
      <c r="B120">
        <v>2124</v>
      </c>
      <c r="C120">
        <v>2124</v>
      </c>
      <c r="D120" t="s">
        <v>497</v>
      </c>
      <c r="E120" s="134">
        <v>478888740</v>
      </c>
      <c r="F120" s="135">
        <v>7988</v>
      </c>
      <c r="G120" s="135">
        <v>1147.7</v>
      </c>
      <c r="H120" s="135">
        <v>7988</v>
      </c>
      <c r="I120" s="135">
        <v>9167828</v>
      </c>
      <c r="J120" s="135">
        <v>65139</v>
      </c>
      <c r="K120" s="135">
        <v>450004372</v>
      </c>
      <c r="L120" s="1">
        <v>1151.3</v>
      </c>
      <c r="M120" s="135">
        <f t="shared" si="15"/>
        <v>9232967</v>
      </c>
      <c r="N120" s="34"/>
      <c r="O120" s="34"/>
      <c r="P120" s="135">
        <v>9141551</v>
      </c>
      <c r="Q120" s="135">
        <v>127492</v>
      </c>
      <c r="R120" s="135">
        <f t="shared" si="16"/>
        <v>9269043</v>
      </c>
      <c r="S120" s="135">
        <f t="shared" si="17"/>
        <v>-36076</v>
      </c>
      <c r="T120" s="35">
        <f t="shared" si="18"/>
        <v>-3.8920954407051516E-3</v>
      </c>
      <c r="U120" s="42"/>
      <c r="V120" s="43">
        <f t="shared" si="28"/>
        <v>0.14475192698794492</v>
      </c>
      <c r="X120" s="33">
        <f t="shared" si="19"/>
        <v>8148</v>
      </c>
      <c r="Y120">
        <f t="shared" si="20"/>
        <v>8148</v>
      </c>
      <c r="Z120">
        <f t="shared" si="21"/>
        <v>9380792</v>
      </c>
      <c r="AA120">
        <f t="shared" si="22"/>
        <v>9259506</v>
      </c>
      <c r="AB120">
        <f t="shared" si="23"/>
        <v>0</v>
      </c>
      <c r="AC120">
        <f t="shared" si="24"/>
        <v>9380792</v>
      </c>
      <c r="AD120">
        <f t="shared" si="25"/>
        <v>147825</v>
      </c>
      <c r="AE120" s="2">
        <f t="shared" si="26"/>
        <v>1.6010563018366685E-2</v>
      </c>
      <c r="AF120">
        <f t="shared" si="27"/>
        <v>0</v>
      </c>
    </row>
    <row r="121" spans="1:32" ht="13.75" customHeight="1" x14ac:dyDescent="0.2">
      <c r="A121" s="34">
        <v>108</v>
      </c>
      <c r="B121">
        <v>2151</v>
      </c>
      <c r="C121">
        <v>2151</v>
      </c>
      <c r="D121" t="s">
        <v>503</v>
      </c>
      <c r="E121" s="134">
        <v>299043965</v>
      </c>
      <c r="F121" s="135">
        <v>7988</v>
      </c>
      <c r="G121" s="135">
        <v>423.5</v>
      </c>
      <c r="H121" s="135">
        <v>8032</v>
      </c>
      <c r="I121" s="135">
        <v>3401552</v>
      </c>
      <c r="J121" s="135">
        <v>0</v>
      </c>
      <c r="K121" s="135">
        <v>296423877</v>
      </c>
      <c r="L121">
        <v>400.8</v>
      </c>
      <c r="M121" s="135">
        <f t="shared" si="15"/>
        <v>3401552</v>
      </c>
      <c r="N121" s="34"/>
      <c r="O121" s="34"/>
      <c r="P121" s="135">
        <v>3283875</v>
      </c>
      <c r="Q121" s="135">
        <v>26123</v>
      </c>
      <c r="R121" s="135">
        <f t="shared" si="16"/>
        <v>3309998</v>
      </c>
      <c r="S121" s="135">
        <f t="shared" si="17"/>
        <v>91554</v>
      </c>
      <c r="T121" s="35">
        <f t="shared" si="18"/>
        <v>2.7659835444009333E-2</v>
      </c>
      <c r="U121" s="42"/>
      <c r="V121" s="43">
        <f t="shared" si="28"/>
        <v>0</v>
      </c>
      <c r="X121" s="33">
        <f t="shared" si="19"/>
        <v>8192</v>
      </c>
      <c r="Y121">
        <f t="shared" si="20"/>
        <v>8192</v>
      </c>
      <c r="Z121">
        <f t="shared" si="21"/>
        <v>3283354</v>
      </c>
      <c r="AA121">
        <f t="shared" si="22"/>
        <v>3435568</v>
      </c>
      <c r="AB121">
        <f t="shared" si="23"/>
        <v>152214</v>
      </c>
      <c r="AC121">
        <f t="shared" si="24"/>
        <v>3435568</v>
      </c>
      <c r="AD121">
        <f t="shared" si="25"/>
        <v>34016</v>
      </c>
      <c r="AE121" s="2">
        <f t="shared" si="26"/>
        <v>1.0000141112057085E-2</v>
      </c>
      <c r="AF121">
        <f t="shared" si="27"/>
        <v>0.5090020793430825</v>
      </c>
    </row>
    <row r="122" spans="1:32" ht="13.75" customHeight="1" x14ac:dyDescent="0.2">
      <c r="A122" s="34">
        <v>109</v>
      </c>
      <c r="B122">
        <v>2169</v>
      </c>
      <c r="C122">
        <v>2169</v>
      </c>
      <c r="D122" t="s">
        <v>114</v>
      </c>
      <c r="E122" s="134">
        <v>973488590</v>
      </c>
      <c r="F122" s="135">
        <v>7988</v>
      </c>
      <c r="G122" s="135">
        <v>1479.7</v>
      </c>
      <c r="H122" s="135">
        <v>7988</v>
      </c>
      <c r="I122" s="135">
        <v>11819844</v>
      </c>
      <c r="J122" s="135">
        <v>240476</v>
      </c>
      <c r="K122" s="135">
        <v>972345470</v>
      </c>
      <c r="L122" s="1">
        <v>1484</v>
      </c>
      <c r="M122" s="135">
        <f t="shared" si="15"/>
        <v>12060320</v>
      </c>
      <c r="N122" s="34"/>
      <c r="O122" s="34"/>
      <c r="P122" s="135">
        <v>11940911</v>
      </c>
      <c r="Q122" s="135">
        <v>152800</v>
      </c>
      <c r="R122" s="135">
        <f t="shared" si="16"/>
        <v>12093711</v>
      </c>
      <c r="S122" s="135">
        <f t="shared" si="17"/>
        <v>-33391</v>
      </c>
      <c r="T122" s="35">
        <f t="shared" si="18"/>
        <v>-2.7610218236569402E-3</v>
      </c>
      <c r="U122" s="42"/>
      <c r="V122" s="43">
        <f t="shared" si="28"/>
        <v>0.24731539089702348</v>
      </c>
      <c r="X122" s="33">
        <f t="shared" si="19"/>
        <v>8148</v>
      </c>
      <c r="Y122">
        <f t="shared" si="20"/>
        <v>8148</v>
      </c>
      <c r="Z122">
        <f t="shared" si="21"/>
        <v>12091632</v>
      </c>
      <c r="AA122">
        <f t="shared" si="22"/>
        <v>11938042</v>
      </c>
      <c r="AB122">
        <f t="shared" si="23"/>
        <v>0</v>
      </c>
      <c r="AC122">
        <f t="shared" si="24"/>
        <v>12091632</v>
      </c>
      <c r="AD122">
        <f t="shared" si="25"/>
        <v>31312</v>
      </c>
      <c r="AE122" s="2">
        <f t="shared" si="26"/>
        <v>2.596282685699882E-3</v>
      </c>
      <c r="AF122">
        <f t="shared" si="27"/>
        <v>0</v>
      </c>
    </row>
    <row r="123" spans="1:32" ht="13.75" customHeight="1" x14ac:dyDescent="0.2">
      <c r="A123" s="34">
        <v>110</v>
      </c>
      <c r="B123">
        <v>2295</v>
      </c>
      <c r="C123">
        <v>2295</v>
      </c>
      <c r="D123" t="s">
        <v>116</v>
      </c>
      <c r="E123" s="134">
        <v>490876753</v>
      </c>
      <c r="F123" s="135">
        <v>7988</v>
      </c>
      <c r="G123" s="135">
        <v>1018.8</v>
      </c>
      <c r="H123" s="135">
        <v>7988</v>
      </c>
      <c r="I123" s="135">
        <v>8138174</v>
      </c>
      <c r="J123" s="135">
        <v>206353</v>
      </c>
      <c r="K123" s="135">
        <v>512543845</v>
      </c>
      <c r="L123" s="1">
        <v>1055.2</v>
      </c>
      <c r="M123" s="135">
        <f t="shared" si="15"/>
        <v>8344527</v>
      </c>
      <c r="N123" s="34"/>
      <c r="O123" s="34"/>
      <c r="P123" s="135">
        <v>8261908</v>
      </c>
      <c r="Q123" s="135">
        <v>0</v>
      </c>
      <c r="R123" s="135">
        <f t="shared" si="16"/>
        <v>8261908</v>
      </c>
      <c r="S123" s="135">
        <f t="shared" si="17"/>
        <v>82619</v>
      </c>
      <c r="T123" s="35">
        <f t="shared" si="18"/>
        <v>9.9999903170066764E-3</v>
      </c>
      <c r="U123" s="42"/>
      <c r="V123" s="43">
        <f t="shared" si="28"/>
        <v>0.40260555660365016</v>
      </c>
      <c r="X123" s="33">
        <f t="shared" si="19"/>
        <v>8148</v>
      </c>
      <c r="Y123">
        <f t="shared" si="20"/>
        <v>8148</v>
      </c>
      <c r="Z123">
        <f t="shared" si="21"/>
        <v>8597770</v>
      </c>
      <c r="AA123">
        <f t="shared" si="22"/>
        <v>8219556</v>
      </c>
      <c r="AB123">
        <f t="shared" si="23"/>
        <v>0</v>
      </c>
      <c r="AC123">
        <f t="shared" si="24"/>
        <v>8597770</v>
      </c>
      <c r="AD123">
        <f t="shared" si="25"/>
        <v>253243</v>
      </c>
      <c r="AE123" s="2">
        <f t="shared" si="26"/>
        <v>3.0348394822139111E-2</v>
      </c>
      <c r="AF123">
        <f t="shared" si="27"/>
        <v>0</v>
      </c>
    </row>
    <row r="124" spans="1:32" ht="13.75" customHeight="1" x14ac:dyDescent="0.2">
      <c r="A124" s="34">
        <v>111</v>
      </c>
      <c r="B124">
        <v>2313</v>
      </c>
      <c r="C124">
        <v>2313</v>
      </c>
      <c r="D124" t="s">
        <v>117</v>
      </c>
      <c r="E124" s="134">
        <v>1265058392</v>
      </c>
      <c r="F124" s="135">
        <v>7988</v>
      </c>
      <c r="G124" s="135">
        <v>3422.9</v>
      </c>
      <c r="H124" s="135">
        <v>7988</v>
      </c>
      <c r="I124" s="135">
        <v>27342125</v>
      </c>
      <c r="J124" s="135">
        <v>495098</v>
      </c>
      <c r="K124" s="135">
        <v>1175256551</v>
      </c>
      <c r="L124" s="1">
        <v>3331.3</v>
      </c>
      <c r="M124" s="135">
        <f t="shared" si="15"/>
        <v>27837223</v>
      </c>
      <c r="N124" s="34"/>
      <c r="O124" s="34"/>
      <c r="P124" s="135">
        <v>27561607</v>
      </c>
      <c r="Q124" s="135">
        <v>0</v>
      </c>
      <c r="R124" s="135">
        <f t="shared" si="16"/>
        <v>27561607</v>
      </c>
      <c r="S124" s="135">
        <f t="shared" si="17"/>
        <v>275616</v>
      </c>
      <c r="T124" s="35">
        <f t="shared" si="18"/>
        <v>9.9999974602351747E-3</v>
      </c>
      <c r="U124" s="42"/>
      <c r="V124" s="43">
        <f t="shared" si="28"/>
        <v>0.42126801980276729</v>
      </c>
      <c r="X124" s="33">
        <f t="shared" si="19"/>
        <v>8148</v>
      </c>
      <c r="Y124">
        <f t="shared" si="20"/>
        <v>8148</v>
      </c>
      <c r="Z124">
        <f t="shared" si="21"/>
        <v>27143432</v>
      </c>
      <c r="AA124">
        <f t="shared" si="22"/>
        <v>27615546</v>
      </c>
      <c r="AB124">
        <f t="shared" si="23"/>
        <v>472114</v>
      </c>
      <c r="AC124">
        <f t="shared" si="24"/>
        <v>27615546</v>
      </c>
      <c r="AD124">
        <f t="shared" si="25"/>
        <v>-221677</v>
      </c>
      <c r="AE124" s="2">
        <f t="shared" si="26"/>
        <v>-7.9633302502911292E-3</v>
      </c>
      <c r="AF124">
        <f t="shared" si="27"/>
        <v>0.37319542163868752</v>
      </c>
    </row>
    <row r="125" spans="1:32" ht="13.75" customHeight="1" x14ac:dyDescent="0.2">
      <c r="A125" s="34">
        <v>112</v>
      </c>
      <c r="B125">
        <v>2322</v>
      </c>
      <c r="C125">
        <v>2322</v>
      </c>
      <c r="D125" t="s">
        <v>118</v>
      </c>
      <c r="E125" s="134">
        <v>880640698</v>
      </c>
      <c r="F125" s="135">
        <v>7988</v>
      </c>
      <c r="G125" s="135">
        <v>2080.5</v>
      </c>
      <c r="H125" s="135">
        <v>7988</v>
      </c>
      <c r="I125" s="135">
        <v>16619034</v>
      </c>
      <c r="J125" s="135">
        <v>0</v>
      </c>
      <c r="K125" s="135">
        <v>869022653</v>
      </c>
      <c r="L125" s="1">
        <v>2038.6</v>
      </c>
      <c r="M125" s="135">
        <f t="shared" si="15"/>
        <v>16619034</v>
      </c>
      <c r="N125" s="34"/>
      <c r="O125" s="34"/>
      <c r="P125" s="135">
        <v>16157560</v>
      </c>
      <c r="Q125" s="135">
        <v>52469</v>
      </c>
      <c r="R125" s="135">
        <f t="shared" si="16"/>
        <v>16210029</v>
      </c>
      <c r="S125" s="135">
        <f t="shared" si="17"/>
        <v>409005</v>
      </c>
      <c r="T125" s="35">
        <f t="shared" si="18"/>
        <v>2.5231601991581878E-2</v>
      </c>
      <c r="U125" s="42"/>
      <c r="V125" s="43">
        <f t="shared" si="28"/>
        <v>0</v>
      </c>
      <c r="X125" s="33">
        <f t="shared" si="19"/>
        <v>8148</v>
      </c>
      <c r="Y125">
        <f t="shared" si="20"/>
        <v>8148</v>
      </c>
      <c r="Z125">
        <f t="shared" si="21"/>
        <v>16610513</v>
      </c>
      <c r="AA125">
        <f t="shared" si="22"/>
        <v>16785224</v>
      </c>
      <c r="AB125">
        <f t="shared" si="23"/>
        <v>174711</v>
      </c>
      <c r="AC125">
        <f t="shared" si="24"/>
        <v>16785224</v>
      </c>
      <c r="AD125">
        <f t="shared" si="25"/>
        <v>166190</v>
      </c>
      <c r="AE125" s="2">
        <f t="shared" si="26"/>
        <v>9.9999795415305123E-3</v>
      </c>
      <c r="AF125">
        <f t="shared" si="27"/>
        <v>0.19839078570497773</v>
      </c>
    </row>
    <row r="126" spans="1:32" ht="13.75" customHeight="1" x14ac:dyDescent="0.2">
      <c r="A126" s="34">
        <v>113</v>
      </c>
      <c r="B126">
        <v>2369</v>
      </c>
      <c r="C126">
        <v>2369</v>
      </c>
      <c r="D126" t="s">
        <v>119</v>
      </c>
      <c r="E126" s="134">
        <v>233524722</v>
      </c>
      <c r="F126" s="135">
        <v>7988</v>
      </c>
      <c r="G126" s="135">
        <v>440</v>
      </c>
      <c r="H126" s="135">
        <v>7988</v>
      </c>
      <c r="I126" s="135">
        <v>3514720</v>
      </c>
      <c r="J126" s="135">
        <v>3467</v>
      </c>
      <c r="K126" s="135">
        <v>242841220</v>
      </c>
      <c r="L126">
        <v>437</v>
      </c>
      <c r="M126" s="135">
        <f t="shared" si="15"/>
        <v>3518187</v>
      </c>
      <c r="N126" s="34"/>
      <c r="O126" s="34"/>
      <c r="P126" s="135">
        <v>3483353</v>
      </c>
      <c r="Q126" s="135">
        <v>0</v>
      </c>
      <c r="R126" s="135">
        <f t="shared" si="16"/>
        <v>3483353</v>
      </c>
      <c r="S126" s="135">
        <f t="shared" si="17"/>
        <v>34834</v>
      </c>
      <c r="T126" s="35">
        <f t="shared" si="18"/>
        <v>1.0000134927467874E-2</v>
      </c>
      <c r="U126" s="42"/>
      <c r="V126" s="43">
        <f t="shared" si="28"/>
        <v>1.4276818408341054E-2</v>
      </c>
      <c r="X126" s="33">
        <f t="shared" si="19"/>
        <v>8148</v>
      </c>
      <c r="Y126">
        <f t="shared" si="20"/>
        <v>8148</v>
      </c>
      <c r="Z126">
        <f t="shared" si="21"/>
        <v>3560676</v>
      </c>
      <c r="AA126">
        <f t="shared" si="22"/>
        <v>3549867</v>
      </c>
      <c r="AB126">
        <f t="shared" si="23"/>
        <v>0</v>
      </c>
      <c r="AC126">
        <f t="shared" si="24"/>
        <v>3560676</v>
      </c>
      <c r="AD126">
        <f t="shared" si="25"/>
        <v>42489</v>
      </c>
      <c r="AE126" s="2">
        <f t="shared" si="26"/>
        <v>1.2076958956417042E-2</v>
      </c>
      <c r="AF126">
        <f t="shared" si="27"/>
        <v>0</v>
      </c>
    </row>
    <row r="127" spans="1:32" ht="13.75" customHeight="1" x14ac:dyDescent="0.2">
      <c r="A127" s="34">
        <v>114</v>
      </c>
      <c r="B127">
        <v>2376</v>
      </c>
      <c r="C127">
        <v>2376</v>
      </c>
      <c r="D127" t="s">
        <v>120</v>
      </c>
      <c r="E127" s="134">
        <v>332810116</v>
      </c>
      <c r="F127" s="135">
        <v>7988</v>
      </c>
      <c r="G127" s="135">
        <v>470.4</v>
      </c>
      <c r="H127" s="135">
        <v>7988</v>
      </c>
      <c r="I127" s="135">
        <v>3757555</v>
      </c>
      <c r="J127" s="135">
        <v>0</v>
      </c>
      <c r="K127" s="135">
        <v>323487693</v>
      </c>
      <c r="L127">
        <v>452.7</v>
      </c>
      <c r="M127" s="135">
        <f t="shared" si="15"/>
        <v>3757555</v>
      </c>
      <c r="N127" s="34"/>
      <c r="O127" s="34"/>
      <c r="P127" s="135">
        <v>3584308</v>
      </c>
      <c r="Q127" s="135">
        <v>0</v>
      </c>
      <c r="R127" s="135">
        <f t="shared" si="16"/>
        <v>3584308</v>
      </c>
      <c r="S127" s="135">
        <f t="shared" si="17"/>
        <v>173247</v>
      </c>
      <c r="T127" s="35">
        <f t="shared" si="18"/>
        <v>4.8334852920005757E-2</v>
      </c>
      <c r="U127" s="42"/>
      <c r="V127" s="43">
        <f t="shared" si="28"/>
        <v>0</v>
      </c>
      <c r="X127" s="33">
        <f t="shared" si="19"/>
        <v>8148</v>
      </c>
      <c r="Y127">
        <f t="shared" si="20"/>
        <v>8148</v>
      </c>
      <c r="Z127">
        <f t="shared" si="21"/>
        <v>3688600</v>
      </c>
      <c r="AA127">
        <f t="shared" si="22"/>
        <v>3795131</v>
      </c>
      <c r="AB127">
        <f t="shared" si="23"/>
        <v>106531</v>
      </c>
      <c r="AC127">
        <f t="shared" si="24"/>
        <v>3795131</v>
      </c>
      <c r="AD127">
        <f t="shared" si="25"/>
        <v>37576</v>
      </c>
      <c r="AE127" s="2">
        <f t="shared" si="26"/>
        <v>1.0000119758726087E-2</v>
      </c>
      <c r="AF127">
        <f t="shared" si="27"/>
        <v>0.32009543844514632</v>
      </c>
    </row>
    <row r="128" spans="1:32" ht="13.75" customHeight="1" x14ac:dyDescent="0.2">
      <c r="A128" s="34">
        <v>115</v>
      </c>
      <c r="B128">
        <v>2403</v>
      </c>
      <c r="C128">
        <v>2403</v>
      </c>
      <c r="D128" t="s">
        <v>416</v>
      </c>
      <c r="E128" s="134">
        <v>704077389</v>
      </c>
      <c r="F128" s="135">
        <v>7988</v>
      </c>
      <c r="G128" s="135">
        <v>824.3</v>
      </c>
      <c r="H128" s="135">
        <v>7988</v>
      </c>
      <c r="I128" s="135">
        <v>6584508</v>
      </c>
      <c r="J128" s="135">
        <v>95383</v>
      </c>
      <c r="K128" s="135">
        <v>698938628</v>
      </c>
      <c r="L128">
        <v>825.4</v>
      </c>
      <c r="M128" s="135">
        <f t="shared" si="15"/>
        <v>6679891</v>
      </c>
      <c r="N128" s="34"/>
      <c r="O128" s="34"/>
      <c r="P128" s="135">
        <v>6613753</v>
      </c>
      <c r="Q128" s="135">
        <v>0</v>
      </c>
      <c r="R128" s="135">
        <f t="shared" si="16"/>
        <v>6613753</v>
      </c>
      <c r="S128" s="135">
        <f t="shared" si="17"/>
        <v>66138</v>
      </c>
      <c r="T128" s="35">
        <f t="shared" si="18"/>
        <v>1.0000071064038829E-2</v>
      </c>
      <c r="U128" s="42"/>
      <c r="V128" s="43">
        <f t="shared" si="28"/>
        <v>0.13646834811940028</v>
      </c>
      <c r="X128" s="33">
        <f t="shared" si="19"/>
        <v>8148</v>
      </c>
      <c r="Y128">
        <f t="shared" si="20"/>
        <v>8148</v>
      </c>
      <c r="Z128">
        <f t="shared" si="21"/>
        <v>6725359</v>
      </c>
      <c r="AA128">
        <f t="shared" si="22"/>
        <v>6650353</v>
      </c>
      <c r="AB128">
        <f t="shared" si="23"/>
        <v>0</v>
      </c>
      <c r="AC128">
        <f t="shared" si="24"/>
        <v>6725359</v>
      </c>
      <c r="AD128">
        <f t="shared" si="25"/>
        <v>45468</v>
      </c>
      <c r="AE128" s="2">
        <f t="shared" si="26"/>
        <v>6.8066978937231159E-3</v>
      </c>
      <c r="AF128">
        <f t="shared" si="27"/>
        <v>0</v>
      </c>
    </row>
    <row r="129" spans="1:32" ht="13.75" customHeight="1" x14ac:dyDescent="0.2">
      <c r="A129" s="34">
        <v>116</v>
      </c>
      <c r="B129">
        <v>2457</v>
      </c>
      <c r="C129">
        <v>2457</v>
      </c>
      <c r="D129" t="s">
        <v>122</v>
      </c>
      <c r="E129" s="134">
        <v>302047844</v>
      </c>
      <c r="F129" s="135">
        <v>7988</v>
      </c>
      <c r="G129" s="135">
        <v>413.2</v>
      </c>
      <c r="H129" s="135">
        <v>7988</v>
      </c>
      <c r="I129" s="135">
        <v>3300642</v>
      </c>
      <c r="J129" s="135">
        <v>287892</v>
      </c>
      <c r="K129" s="135">
        <v>307167054</v>
      </c>
      <c r="L129">
        <v>405.2</v>
      </c>
      <c r="M129" s="135">
        <f t="shared" si="15"/>
        <v>3588534</v>
      </c>
      <c r="N129" s="34"/>
      <c r="O129" s="34"/>
      <c r="P129" s="135">
        <v>3553004</v>
      </c>
      <c r="Q129" s="135">
        <v>0</v>
      </c>
      <c r="R129" s="135">
        <f t="shared" si="16"/>
        <v>3553004</v>
      </c>
      <c r="S129" s="135">
        <f t="shared" si="17"/>
        <v>35530</v>
      </c>
      <c r="T129" s="35">
        <f t="shared" si="18"/>
        <v>9.9999887419209219E-3</v>
      </c>
      <c r="U129" s="42"/>
      <c r="V129" s="43">
        <f t="shared" si="28"/>
        <v>0.93724895378916517</v>
      </c>
      <c r="X129" s="33">
        <f t="shared" si="19"/>
        <v>8148</v>
      </c>
      <c r="Y129">
        <f t="shared" si="20"/>
        <v>8148</v>
      </c>
      <c r="Z129">
        <f t="shared" si="21"/>
        <v>3301570</v>
      </c>
      <c r="AA129">
        <f t="shared" si="22"/>
        <v>3333648</v>
      </c>
      <c r="AB129">
        <f t="shared" si="23"/>
        <v>32078</v>
      </c>
      <c r="AC129">
        <f t="shared" si="24"/>
        <v>3333648</v>
      </c>
      <c r="AD129">
        <f t="shared" si="25"/>
        <v>-254886</v>
      </c>
      <c r="AE129" s="2">
        <f t="shared" si="26"/>
        <v>-7.1027890497902479E-2</v>
      </c>
      <c r="AF129">
        <f t="shared" si="27"/>
        <v>0.10620171816223922</v>
      </c>
    </row>
    <row r="130" spans="1:32" ht="13.75" customHeight="1" x14ac:dyDescent="0.2">
      <c r="A130" s="34">
        <v>117</v>
      </c>
      <c r="B130">
        <v>2466</v>
      </c>
      <c r="C130">
        <v>2466</v>
      </c>
      <c r="D130" t="s">
        <v>123</v>
      </c>
      <c r="E130" s="134">
        <v>775089883</v>
      </c>
      <c r="F130" s="135">
        <v>7988</v>
      </c>
      <c r="G130" s="135">
        <v>1590.5</v>
      </c>
      <c r="H130" s="135">
        <v>7988</v>
      </c>
      <c r="I130" s="135">
        <v>12704914</v>
      </c>
      <c r="J130" s="135">
        <v>1975</v>
      </c>
      <c r="K130" s="135">
        <v>761486529</v>
      </c>
      <c r="L130" s="1">
        <v>1593</v>
      </c>
      <c r="M130" s="135">
        <f t="shared" si="15"/>
        <v>12706889</v>
      </c>
      <c r="N130" s="34"/>
      <c r="O130" s="34"/>
      <c r="P130" s="135">
        <v>12581078</v>
      </c>
      <c r="Q130" s="135">
        <v>0</v>
      </c>
      <c r="R130" s="135">
        <f t="shared" si="16"/>
        <v>12581078</v>
      </c>
      <c r="S130" s="135">
        <f t="shared" si="17"/>
        <v>125811</v>
      </c>
      <c r="T130" s="35">
        <f t="shared" si="18"/>
        <v>1.000001748657786E-2</v>
      </c>
      <c r="U130" s="42"/>
      <c r="V130" s="43">
        <f t="shared" si="28"/>
        <v>2.5936112127861424E-3</v>
      </c>
      <c r="X130" s="33">
        <f t="shared" si="19"/>
        <v>8148</v>
      </c>
      <c r="Y130">
        <f t="shared" si="20"/>
        <v>8148</v>
      </c>
      <c r="Z130">
        <f t="shared" si="21"/>
        <v>12979764</v>
      </c>
      <c r="AA130">
        <f t="shared" si="22"/>
        <v>12831963</v>
      </c>
      <c r="AB130">
        <f t="shared" si="23"/>
        <v>0</v>
      </c>
      <c r="AC130">
        <f t="shared" si="24"/>
        <v>12979764</v>
      </c>
      <c r="AD130">
        <f t="shared" si="25"/>
        <v>272875</v>
      </c>
      <c r="AE130" s="2">
        <f t="shared" si="26"/>
        <v>2.1474571785430722E-2</v>
      </c>
      <c r="AF130">
        <f t="shared" si="27"/>
        <v>0</v>
      </c>
    </row>
    <row r="131" spans="1:32" ht="13.75" customHeight="1" x14ac:dyDescent="0.2">
      <c r="A131" s="34">
        <v>118</v>
      </c>
      <c r="B131">
        <v>2493</v>
      </c>
      <c r="C131">
        <v>2493</v>
      </c>
      <c r="D131" t="s">
        <v>124</v>
      </c>
      <c r="E131" s="134">
        <v>139780330</v>
      </c>
      <c r="F131" s="135">
        <v>7988</v>
      </c>
      <c r="G131" s="135">
        <v>158.1</v>
      </c>
      <c r="H131" s="135">
        <v>8115</v>
      </c>
      <c r="I131" s="135">
        <v>1282982</v>
      </c>
      <c r="J131" s="135">
        <v>0</v>
      </c>
      <c r="K131" s="135">
        <v>137759281</v>
      </c>
      <c r="L131">
        <v>164</v>
      </c>
      <c r="M131" s="135">
        <f t="shared" si="15"/>
        <v>1282982</v>
      </c>
      <c r="N131" s="34"/>
      <c r="O131" s="34"/>
      <c r="P131" s="135">
        <v>1268505</v>
      </c>
      <c r="Q131" s="135">
        <v>96468</v>
      </c>
      <c r="R131" s="135">
        <f t="shared" si="16"/>
        <v>1364973</v>
      </c>
      <c r="S131" s="135">
        <f t="shared" si="17"/>
        <v>-81991</v>
      </c>
      <c r="T131" s="35">
        <f t="shared" si="18"/>
        <v>-6.0067854822036776E-2</v>
      </c>
      <c r="U131" s="42"/>
      <c r="V131" s="43">
        <f t="shared" si="28"/>
        <v>0</v>
      </c>
      <c r="X131" s="33">
        <f t="shared" si="19"/>
        <v>8275</v>
      </c>
      <c r="Y131">
        <f t="shared" si="20"/>
        <v>8275</v>
      </c>
      <c r="Z131">
        <f t="shared" si="21"/>
        <v>1357100</v>
      </c>
      <c r="AA131">
        <f t="shared" si="22"/>
        <v>1295812</v>
      </c>
      <c r="AB131">
        <f t="shared" si="23"/>
        <v>0</v>
      </c>
      <c r="AC131">
        <f t="shared" si="24"/>
        <v>1357100</v>
      </c>
      <c r="AD131">
        <f t="shared" si="25"/>
        <v>74118</v>
      </c>
      <c r="AE131" s="2">
        <f t="shared" si="26"/>
        <v>5.7770101217320277E-2</v>
      </c>
      <c r="AF131">
        <f t="shared" si="27"/>
        <v>0</v>
      </c>
    </row>
    <row r="132" spans="1:32" ht="13.75" customHeight="1" x14ac:dyDescent="0.2">
      <c r="A132" s="34">
        <v>119</v>
      </c>
      <c r="B132">
        <v>2502</v>
      </c>
      <c r="C132">
        <v>2502</v>
      </c>
      <c r="D132" t="s">
        <v>125</v>
      </c>
      <c r="E132" s="134">
        <v>431961547</v>
      </c>
      <c r="F132" s="135">
        <v>7988</v>
      </c>
      <c r="G132" s="135">
        <v>615.5</v>
      </c>
      <c r="H132" s="135">
        <v>8048</v>
      </c>
      <c r="I132" s="135">
        <v>4953544</v>
      </c>
      <c r="J132" s="135">
        <v>0</v>
      </c>
      <c r="K132" s="135">
        <v>381633472</v>
      </c>
      <c r="L132">
        <v>657.9</v>
      </c>
      <c r="M132" s="135">
        <f t="shared" si="15"/>
        <v>4953544</v>
      </c>
      <c r="N132" s="34"/>
      <c r="O132" s="34"/>
      <c r="P132" s="135">
        <v>4847441</v>
      </c>
      <c r="Q132" s="135">
        <v>0</v>
      </c>
      <c r="R132" s="135">
        <f t="shared" si="16"/>
        <v>4847441</v>
      </c>
      <c r="S132" s="135">
        <f t="shared" si="17"/>
        <v>106103</v>
      </c>
      <c r="T132" s="35">
        <f t="shared" si="18"/>
        <v>2.1888456197816538E-2</v>
      </c>
      <c r="U132" s="42"/>
      <c r="V132" s="43">
        <f t="shared" si="28"/>
        <v>0</v>
      </c>
      <c r="X132" s="33">
        <f t="shared" si="19"/>
        <v>8208</v>
      </c>
      <c r="Y132">
        <f t="shared" si="20"/>
        <v>8208</v>
      </c>
      <c r="Z132">
        <f t="shared" si="21"/>
        <v>5400043</v>
      </c>
      <c r="AA132">
        <f t="shared" si="22"/>
        <v>5003079</v>
      </c>
      <c r="AB132">
        <f t="shared" si="23"/>
        <v>0</v>
      </c>
      <c r="AC132">
        <f t="shared" si="24"/>
        <v>5400043</v>
      </c>
      <c r="AD132">
        <f t="shared" si="25"/>
        <v>446499</v>
      </c>
      <c r="AE132" s="2">
        <f t="shared" si="26"/>
        <v>9.0137283528722065E-2</v>
      </c>
      <c r="AF132">
        <f t="shared" si="27"/>
        <v>0</v>
      </c>
    </row>
    <row r="133" spans="1:32" ht="13.75" customHeight="1" x14ac:dyDescent="0.2">
      <c r="A133" s="34">
        <v>120</v>
      </c>
      <c r="B133">
        <v>2511</v>
      </c>
      <c r="C133">
        <v>2511</v>
      </c>
      <c r="D133" t="s">
        <v>126</v>
      </c>
      <c r="E133" s="134">
        <v>853720349</v>
      </c>
      <c r="F133" s="135">
        <v>7988</v>
      </c>
      <c r="G133" s="135">
        <v>1864.1</v>
      </c>
      <c r="H133" s="135">
        <v>7988</v>
      </c>
      <c r="I133" s="135">
        <v>14890431</v>
      </c>
      <c r="J133" s="135">
        <v>352934</v>
      </c>
      <c r="K133" s="135">
        <v>823485547</v>
      </c>
      <c r="L133" s="1">
        <v>1906</v>
      </c>
      <c r="M133" s="135">
        <f t="shared" si="15"/>
        <v>15243365</v>
      </c>
      <c r="N133" s="34"/>
      <c r="O133" s="34"/>
      <c r="P133" s="135">
        <v>15092441</v>
      </c>
      <c r="Q133" s="135">
        <v>0</v>
      </c>
      <c r="R133" s="135">
        <f t="shared" si="16"/>
        <v>15092441</v>
      </c>
      <c r="S133" s="135">
        <f t="shared" si="17"/>
        <v>150924</v>
      </c>
      <c r="T133" s="35">
        <f t="shared" si="18"/>
        <v>9.9999728340829687E-3</v>
      </c>
      <c r="U133" s="42"/>
      <c r="V133" s="43">
        <f t="shared" si="28"/>
        <v>0.42858554261912263</v>
      </c>
      <c r="X133" s="33">
        <f t="shared" si="19"/>
        <v>8148</v>
      </c>
      <c r="Y133">
        <f t="shared" si="20"/>
        <v>8148</v>
      </c>
      <c r="Z133">
        <f t="shared" si="21"/>
        <v>15530088</v>
      </c>
      <c r="AA133">
        <f t="shared" si="22"/>
        <v>15039335</v>
      </c>
      <c r="AB133">
        <f t="shared" si="23"/>
        <v>0</v>
      </c>
      <c r="AC133">
        <f t="shared" si="24"/>
        <v>15530088</v>
      </c>
      <c r="AD133">
        <f t="shared" si="25"/>
        <v>286723</v>
      </c>
      <c r="AE133" s="2">
        <f t="shared" si="26"/>
        <v>1.8809691954499549E-2</v>
      </c>
      <c r="AF133">
        <f t="shared" si="27"/>
        <v>0</v>
      </c>
    </row>
    <row r="134" spans="1:32" ht="13.75" customHeight="1" x14ac:dyDescent="0.2">
      <c r="A134" s="34">
        <v>121</v>
      </c>
      <c r="B134">
        <v>2520</v>
      </c>
      <c r="C134">
        <v>2520</v>
      </c>
      <c r="D134" t="s">
        <v>127</v>
      </c>
      <c r="E134" s="134">
        <v>236629512</v>
      </c>
      <c r="F134" s="135">
        <v>7988</v>
      </c>
      <c r="G134" s="135">
        <v>313.3</v>
      </c>
      <c r="H134" s="135">
        <v>7988</v>
      </c>
      <c r="I134" s="135">
        <v>2502640</v>
      </c>
      <c r="J134" s="135">
        <v>0</v>
      </c>
      <c r="K134" s="135">
        <v>209125483</v>
      </c>
      <c r="L134">
        <v>302.3</v>
      </c>
      <c r="M134" s="135">
        <f t="shared" si="15"/>
        <v>2502640</v>
      </c>
      <c r="N134" s="34"/>
      <c r="O134" s="34"/>
      <c r="P134" s="135">
        <v>2404930</v>
      </c>
      <c r="Q134" s="135">
        <v>0</v>
      </c>
      <c r="R134" s="135">
        <f t="shared" si="16"/>
        <v>2404930</v>
      </c>
      <c r="S134" s="135">
        <f t="shared" si="17"/>
        <v>97710</v>
      </c>
      <c r="T134" s="35">
        <f t="shared" si="18"/>
        <v>4.0629041177913702E-2</v>
      </c>
      <c r="U134" s="42"/>
      <c r="V134" s="43">
        <f t="shared" si="28"/>
        <v>0</v>
      </c>
      <c r="X134" s="33">
        <f t="shared" si="19"/>
        <v>8148</v>
      </c>
      <c r="Y134">
        <f t="shared" si="20"/>
        <v>8148</v>
      </c>
      <c r="Z134">
        <f t="shared" si="21"/>
        <v>2463140</v>
      </c>
      <c r="AA134">
        <f t="shared" si="22"/>
        <v>2527666</v>
      </c>
      <c r="AB134">
        <f t="shared" si="23"/>
        <v>64526</v>
      </c>
      <c r="AC134">
        <f t="shared" si="24"/>
        <v>2527666</v>
      </c>
      <c r="AD134">
        <f t="shared" si="25"/>
        <v>25026</v>
      </c>
      <c r="AE134" s="2">
        <f t="shared" si="26"/>
        <v>9.9998401687817658E-3</v>
      </c>
      <c r="AF134">
        <f t="shared" si="27"/>
        <v>0.2726878801153087</v>
      </c>
    </row>
    <row r="135" spans="1:32" ht="13.75" customHeight="1" x14ac:dyDescent="0.2">
      <c r="A135" s="34">
        <v>122</v>
      </c>
      <c r="B135">
        <v>2556</v>
      </c>
      <c r="C135">
        <v>2556</v>
      </c>
      <c r="D135" t="s">
        <v>128</v>
      </c>
      <c r="E135" s="134">
        <v>300443977</v>
      </c>
      <c r="F135" s="135">
        <v>7988</v>
      </c>
      <c r="G135" s="135">
        <v>376.3</v>
      </c>
      <c r="H135" s="135">
        <v>7988</v>
      </c>
      <c r="I135" s="135">
        <v>3005884</v>
      </c>
      <c r="J135" s="135">
        <v>0</v>
      </c>
      <c r="K135" s="135">
        <v>303436002</v>
      </c>
      <c r="L135">
        <v>376.5</v>
      </c>
      <c r="M135" s="135">
        <f t="shared" si="15"/>
        <v>3005884</v>
      </c>
      <c r="N135" s="34"/>
      <c r="O135" s="34"/>
      <c r="P135" s="135">
        <v>2939446</v>
      </c>
      <c r="Q135" s="135">
        <v>0</v>
      </c>
      <c r="R135" s="135">
        <f t="shared" si="16"/>
        <v>2939446</v>
      </c>
      <c r="S135" s="135">
        <f t="shared" si="17"/>
        <v>66438</v>
      </c>
      <c r="T135" s="35">
        <f t="shared" si="18"/>
        <v>2.2602218241124346E-2</v>
      </c>
      <c r="U135" s="42"/>
      <c r="V135" s="43">
        <f t="shared" si="28"/>
        <v>0</v>
      </c>
      <c r="X135" s="33">
        <f t="shared" si="19"/>
        <v>8148</v>
      </c>
      <c r="Y135">
        <f t="shared" si="20"/>
        <v>8148</v>
      </c>
      <c r="Z135">
        <f t="shared" si="21"/>
        <v>3067722</v>
      </c>
      <c r="AA135">
        <f t="shared" si="22"/>
        <v>3035943</v>
      </c>
      <c r="AB135">
        <f t="shared" si="23"/>
        <v>0</v>
      </c>
      <c r="AC135">
        <f t="shared" si="24"/>
        <v>3067722</v>
      </c>
      <c r="AD135">
        <f t="shared" si="25"/>
        <v>61838</v>
      </c>
      <c r="AE135" s="2">
        <f t="shared" si="26"/>
        <v>2.0572317494620553E-2</v>
      </c>
      <c r="AF135">
        <f t="shared" si="27"/>
        <v>0</v>
      </c>
    </row>
    <row r="136" spans="1:32" ht="13.75" customHeight="1" x14ac:dyDescent="0.2">
      <c r="A136" s="34">
        <v>123</v>
      </c>
      <c r="B136">
        <v>2673</v>
      </c>
      <c r="C136">
        <v>2673</v>
      </c>
      <c r="D136" t="s">
        <v>129</v>
      </c>
      <c r="E136" s="134">
        <v>339480028</v>
      </c>
      <c r="F136" s="135">
        <v>7988</v>
      </c>
      <c r="G136" s="135">
        <v>635.1</v>
      </c>
      <c r="H136" s="135">
        <v>7988</v>
      </c>
      <c r="I136" s="135">
        <v>5073179</v>
      </c>
      <c r="J136" s="135">
        <v>178962</v>
      </c>
      <c r="K136" s="135">
        <v>327312718</v>
      </c>
      <c r="L136">
        <v>656.7</v>
      </c>
      <c r="M136" s="135">
        <f t="shared" si="15"/>
        <v>5252141</v>
      </c>
      <c r="N136" s="34"/>
      <c r="O136" s="34"/>
      <c r="P136" s="135">
        <v>5200140</v>
      </c>
      <c r="Q136" s="135">
        <v>0</v>
      </c>
      <c r="R136" s="135">
        <f t="shared" si="16"/>
        <v>5200140</v>
      </c>
      <c r="S136" s="135">
        <f t="shared" si="17"/>
        <v>52001</v>
      </c>
      <c r="T136" s="35">
        <f t="shared" si="18"/>
        <v>9.9999230789940274E-3</v>
      </c>
      <c r="U136" s="42"/>
      <c r="V136" s="43">
        <f t="shared" si="28"/>
        <v>0.54676152241661435</v>
      </c>
      <c r="X136" s="33">
        <f t="shared" si="19"/>
        <v>8148</v>
      </c>
      <c r="Y136">
        <f t="shared" si="20"/>
        <v>8148</v>
      </c>
      <c r="Z136">
        <f t="shared" si="21"/>
        <v>5350792</v>
      </c>
      <c r="AA136">
        <f t="shared" si="22"/>
        <v>5123911</v>
      </c>
      <c r="AB136">
        <f t="shared" si="23"/>
        <v>0</v>
      </c>
      <c r="AC136">
        <f t="shared" si="24"/>
        <v>5350792</v>
      </c>
      <c r="AD136">
        <f t="shared" si="25"/>
        <v>98651</v>
      </c>
      <c r="AE136" s="2">
        <f t="shared" si="26"/>
        <v>1.8783006777616976E-2</v>
      </c>
      <c r="AF136">
        <f t="shared" si="27"/>
        <v>0</v>
      </c>
    </row>
    <row r="137" spans="1:32" ht="13.75" customHeight="1" x14ac:dyDescent="0.2">
      <c r="A137" s="34">
        <v>124</v>
      </c>
      <c r="B137">
        <v>2682</v>
      </c>
      <c r="C137">
        <v>2682</v>
      </c>
      <c r="D137" t="s">
        <v>130</v>
      </c>
      <c r="E137" s="134">
        <v>219689488</v>
      </c>
      <c r="F137" s="135">
        <v>7988</v>
      </c>
      <c r="G137" s="135">
        <v>249.3</v>
      </c>
      <c r="H137" s="135">
        <v>7988</v>
      </c>
      <c r="I137" s="135">
        <v>1991408</v>
      </c>
      <c r="J137" s="135">
        <v>0</v>
      </c>
      <c r="K137" s="135">
        <v>207904653</v>
      </c>
      <c r="L137">
        <v>230.1</v>
      </c>
      <c r="M137" s="135">
        <f t="shared" si="15"/>
        <v>1991408</v>
      </c>
      <c r="N137" s="34"/>
      <c r="O137" s="34"/>
      <c r="P137" s="135">
        <v>1927544</v>
      </c>
      <c r="Q137" s="135">
        <v>34995</v>
      </c>
      <c r="R137" s="135">
        <f t="shared" si="16"/>
        <v>1962539</v>
      </c>
      <c r="S137" s="135">
        <f t="shared" si="17"/>
        <v>28869</v>
      </c>
      <c r="T137" s="35">
        <f t="shared" si="18"/>
        <v>1.4710026144703367E-2</v>
      </c>
      <c r="U137" s="42"/>
      <c r="V137" s="43">
        <f t="shared" si="28"/>
        <v>0</v>
      </c>
      <c r="X137" s="33">
        <f t="shared" si="19"/>
        <v>8148</v>
      </c>
      <c r="Y137">
        <f t="shared" si="20"/>
        <v>8148</v>
      </c>
      <c r="Z137">
        <f t="shared" si="21"/>
        <v>1874855</v>
      </c>
      <c r="AA137">
        <f t="shared" si="22"/>
        <v>2011322</v>
      </c>
      <c r="AB137">
        <f t="shared" si="23"/>
        <v>136467</v>
      </c>
      <c r="AC137">
        <f t="shared" si="24"/>
        <v>2011322</v>
      </c>
      <c r="AD137">
        <f t="shared" si="25"/>
        <v>19914</v>
      </c>
      <c r="AE137" s="2">
        <f t="shared" si="26"/>
        <v>9.9999598274185895E-3</v>
      </c>
      <c r="AF137">
        <f t="shared" si="27"/>
        <v>0.62118129202431382</v>
      </c>
    </row>
    <row r="138" spans="1:32" ht="13.75" customHeight="1" x14ac:dyDescent="0.2">
      <c r="A138" s="34">
        <v>125</v>
      </c>
      <c r="B138">
        <v>2709</v>
      </c>
      <c r="C138">
        <v>2709</v>
      </c>
      <c r="D138" t="s">
        <v>131</v>
      </c>
      <c r="E138" s="134">
        <v>813849864</v>
      </c>
      <c r="F138" s="135">
        <v>7988</v>
      </c>
      <c r="G138" s="135">
        <v>1502.2</v>
      </c>
      <c r="H138" s="135">
        <v>7988</v>
      </c>
      <c r="I138" s="135">
        <v>11999574</v>
      </c>
      <c r="J138" s="135">
        <v>0</v>
      </c>
      <c r="K138" s="135">
        <v>661733141</v>
      </c>
      <c r="L138" s="1">
        <v>1467.7</v>
      </c>
      <c r="M138" s="135">
        <f t="shared" si="15"/>
        <v>11999574</v>
      </c>
      <c r="N138" s="34"/>
      <c r="O138" s="34"/>
      <c r="P138" s="135">
        <v>11703000</v>
      </c>
      <c r="Q138" s="135">
        <v>0</v>
      </c>
      <c r="R138" s="135">
        <f t="shared" si="16"/>
        <v>11703000</v>
      </c>
      <c r="S138" s="135">
        <f t="shared" si="17"/>
        <v>296574</v>
      </c>
      <c r="T138" s="35">
        <f t="shared" si="18"/>
        <v>2.5341707254550115E-2</v>
      </c>
      <c r="U138" s="42"/>
      <c r="V138" s="43">
        <f t="shared" si="28"/>
        <v>0</v>
      </c>
      <c r="X138" s="33">
        <f t="shared" si="19"/>
        <v>8148</v>
      </c>
      <c r="Y138">
        <f t="shared" si="20"/>
        <v>8148</v>
      </c>
      <c r="Z138">
        <f t="shared" si="21"/>
        <v>11958820</v>
      </c>
      <c r="AA138">
        <f t="shared" si="22"/>
        <v>12119570</v>
      </c>
      <c r="AB138">
        <f t="shared" si="23"/>
        <v>160750</v>
      </c>
      <c r="AC138">
        <f t="shared" si="24"/>
        <v>12119570</v>
      </c>
      <c r="AD138">
        <f t="shared" si="25"/>
        <v>119996</v>
      </c>
      <c r="AE138" s="2">
        <f t="shared" si="26"/>
        <v>1.0000021667435861E-2</v>
      </c>
      <c r="AF138">
        <f t="shared" si="27"/>
        <v>0.19751800314855122</v>
      </c>
    </row>
    <row r="139" spans="1:32" ht="13.75" customHeight="1" x14ac:dyDescent="0.2">
      <c r="A139" s="34">
        <v>126</v>
      </c>
      <c r="B139">
        <v>2718</v>
      </c>
      <c r="C139">
        <v>2718</v>
      </c>
      <c r="D139" t="s">
        <v>132</v>
      </c>
      <c r="E139" s="134">
        <v>346431310</v>
      </c>
      <c r="F139" s="135">
        <v>7988</v>
      </c>
      <c r="G139" s="135">
        <v>443.1</v>
      </c>
      <c r="H139" s="135">
        <v>8013</v>
      </c>
      <c r="I139" s="135">
        <v>3550560</v>
      </c>
      <c r="J139" s="135">
        <v>96957</v>
      </c>
      <c r="K139" s="135">
        <v>344208977</v>
      </c>
      <c r="L139">
        <v>415.6</v>
      </c>
      <c r="M139" s="135">
        <f t="shared" si="15"/>
        <v>3647517</v>
      </c>
      <c r="N139" s="34"/>
      <c r="O139" s="34"/>
      <c r="P139" s="135">
        <v>3611403</v>
      </c>
      <c r="Q139" s="135">
        <v>0</v>
      </c>
      <c r="R139" s="135">
        <f t="shared" si="16"/>
        <v>3611403</v>
      </c>
      <c r="S139" s="135">
        <f t="shared" si="17"/>
        <v>36114</v>
      </c>
      <c r="T139" s="35">
        <f t="shared" si="18"/>
        <v>9.9999916929791547E-3</v>
      </c>
      <c r="U139" s="42"/>
      <c r="V139" s="43">
        <f t="shared" si="28"/>
        <v>0.28168062566247365</v>
      </c>
      <c r="X139" s="33">
        <f t="shared" si="19"/>
        <v>8173</v>
      </c>
      <c r="Y139">
        <f t="shared" si="20"/>
        <v>8173</v>
      </c>
      <c r="Z139">
        <f t="shared" si="21"/>
        <v>3396699</v>
      </c>
      <c r="AA139">
        <f t="shared" si="22"/>
        <v>3586066</v>
      </c>
      <c r="AB139">
        <f t="shared" si="23"/>
        <v>189367</v>
      </c>
      <c r="AC139">
        <f t="shared" si="24"/>
        <v>3586066</v>
      </c>
      <c r="AD139">
        <f t="shared" si="25"/>
        <v>-61451</v>
      </c>
      <c r="AE139" s="2">
        <f t="shared" si="26"/>
        <v>-1.6847351225504913E-2</v>
      </c>
      <c r="AF139">
        <f t="shared" si="27"/>
        <v>0.54662207062057988</v>
      </c>
    </row>
    <row r="140" spans="1:32" ht="13.75" customHeight="1" x14ac:dyDescent="0.2">
      <c r="A140" s="34">
        <v>127</v>
      </c>
      <c r="B140">
        <v>2727</v>
      </c>
      <c r="C140">
        <v>2727</v>
      </c>
      <c r="D140" t="s">
        <v>133</v>
      </c>
      <c r="E140" s="134">
        <v>336608612</v>
      </c>
      <c r="F140" s="135">
        <v>7988</v>
      </c>
      <c r="G140" s="135">
        <v>681</v>
      </c>
      <c r="H140" s="135">
        <v>7988</v>
      </c>
      <c r="I140" s="135">
        <v>5439828</v>
      </c>
      <c r="J140" s="135">
        <v>0</v>
      </c>
      <c r="K140" s="135">
        <v>302528306</v>
      </c>
      <c r="L140">
        <v>661.1</v>
      </c>
      <c r="M140" s="135">
        <f t="shared" si="15"/>
        <v>5439828</v>
      </c>
      <c r="N140" s="34"/>
      <c r="O140" s="34"/>
      <c r="P140" s="135">
        <v>5244985</v>
      </c>
      <c r="Q140" s="135">
        <v>0</v>
      </c>
      <c r="R140" s="135">
        <f t="shared" si="16"/>
        <v>5244985</v>
      </c>
      <c r="S140" s="135">
        <f t="shared" si="17"/>
        <v>194843</v>
      </c>
      <c r="T140" s="35">
        <f t="shared" si="18"/>
        <v>3.7148437984093376E-2</v>
      </c>
      <c r="U140" s="42"/>
      <c r="V140" s="43">
        <f t="shared" si="28"/>
        <v>0</v>
      </c>
      <c r="X140" s="33">
        <f t="shared" si="19"/>
        <v>8148</v>
      </c>
      <c r="Y140">
        <f t="shared" si="20"/>
        <v>8148</v>
      </c>
      <c r="Z140">
        <f t="shared" si="21"/>
        <v>5386643</v>
      </c>
      <c r="AA140">
        <f t="shared" si="22"/>
        <v>5494226</v>
      </c>
      <c r="AB140">
        <f t="shared" si="23"/>
        <v>107583</v>
      </c>
      <c r="AC140">
        <f t="shared" si="24"/>
        <v>5494226</v>
      </c>
      <c r="AD140">
        <f t="shared" si="25"/>
        <v>54398</v>
      </c>
      <c r="AE140" s="2">
        <f t="shared" si="26"/>
        <v>9.9999485277843352E-3</v>
      </c>
      <c r="AF140">
        <f t="shared" si="27"/>
        <v>0.31960857852323754</v>
      </c>
    </row>
    <row r="141" spans="1:32" ht="13.75" customHeight="1" x14ac:dyDescent="0.2">
      <c r="A141" s="34">
        <v>128</v>
      </c>
      <c r="B141">
        <v>2754</v>
      </c>
      <c r="C141">
        <v>2754</v>
      </c>
      <c r="D141" t="s">
        <v>134</v>
      </c>
      <c r="E141" s="134">
        <v>248618910</v>
      </c>
      <c r="F141" s="135">
        <v>7988</v>
      </c>
      <c r="G141" s="135">
        <v>388.2</v>
      </c>
      <c r="H141" s="135">
        <v>7988</v>
      </c>
      <c r="I141" s="135">
        <v>3100942</v>
      </c>
      <c r="J141" s="135">
        <v>24402</v>
      </c>
      <c r="K141" s="135">
        <v>232408724</v>
      </c>
      <c r="L141">
        <v>384.9</v>
      </c>
      <c r="M141" s="135">
        <f t="shared" si="15"/>
        <v>3125344</v>
      </c>
      <c r="N141" s="34"/>
      <c r="O141" s="34"/>
      <c r="P141" s="135">
        <v>3094400</v>
      </c>
      <c r="Q141" s="135">
        <v>0</v>
      </c>
      <c r="R141" s="135">
        <f t="shared" si="16"/>
        <v>3094400</v>
      </c>
      <c r="S141" s="135">
        <f t="shared" si="17"/>
        <v>30944</v>
      </c>
      <c r="T141" s="35">
        <f t="shared" si="18"/>
        <v>0.01</v>
      </c>
      <c r="U141" s="42"/>
      <c r="V141" s="43">
        <f t="shared" si="28"/>
        <v>0.10499605858169077</v>
      </c>
      <c r="X141" s="33">
        <f t="shared" si="19"/>
        <v>8148</v>
      </c>
      <c r="Y141">
        <f t="shared" si="20"/>
        <v>8148</v>
      </c>
      <c r="Z141">
        <f t="shared" si="21"/>
        <v>3136165</v>
      </c>
      <c r="AA141">
        <f t="shared" si="22"/>
        <v>3131951</v>
      </c>
      <c r="AB141">
        <f t="shared" si="23"/>
        <v>0</v>
      </c>
      <c r="AC141">
        <f t="shared" si="24"/>
        <v>3136165</v>
      </c>
      <c r="AD141">
        <f t="shared" si="25"/>
        <v>10821</v>
      </c>
      <c r="AE141" s="2">
        <f t="shared" si="26"/>
        <v>3.4623388657376596E-3</v>
      </c>
      <c r="AF141">
        <f t="shared" si="27"/>
        <v>0</v>
      </c>
    </row>
    <row r="142" spans="1:32" ht="13.75" customHeight="1" x14ac:dyDescent="0.2">
      <c r="A142" s="34">
        <v>129</v>
      </c>
      <c r="B142">
        <v>2763</v>
      </c>
      <c r="C142">
        <v>2763</v>
      </c>
      <c r="D142" t="s">
        <v>135</v>
      </c>
      <c r="E142" s="134">
        <v>411522709</v>
      </c>
      <c r="F142" s="135">
        <v>7988</v>
      </c>
      <c r="G142" s="135">
        <v>638</v>
      </c>
      <c r="H142" s="135">
        <v>8040</v>
      </c>
      <c r="I142" s="135">
        <v>5129520</v>
      </c>
      <c r="J142" s="135">
        <v>0</v>
      </c>
      <c r="K142" s="135">
        <v>403640359</v>
      </c>
      <c r="L142">
        <v>625.1</v>
      </c>
      <c r="M142" s="135">
        <f t="shared" si="15"/>
        <v>5129520</v>
      </c>
      <c r="N142" s="34"/>
      <c r="O142" s="34"/>
      <c r="P142" s="135">
        <v>4950524</v>
      </c>
      <c r="Q142" s="135">
        <v>36346</v>
      </c>
      <c r="R142" s="135">
        <f t="shared" si="16"/>
        <v>4986870</v>
      </c>
      <c r="S142" s="135">
        <f t="shared" si="17"/>
        <v>142650</v>
      </c>
      <c r="T142" s="35">
        <f t="shared" si="18"/>
        <v>2.8605117037340054E-2</v>
      </c>
      <c r="U142" s="42"/>
      <c r="V142" s="43">
        <f t="shared" si="28"/>
        <v>0</v>
      </c>
      <c r="X142" s="33">
        <f t="shared" si="19"/>
        <v>8200</v>
      </c>
      <c r="Y142">
        <f t="shared" si="20"/>
        <v>8200</v>
      </c>
      <c r="Z142">
        <f t="shared" si="21"/>
        <v>5125820</v>
      </c>
      <c r="AA142">
        <f t="shared" si="22"/>
        <v>5180815</v>
      </c>
      <c r="AB142">
        <f t="shared" si="23"/>
        <v>54995</v>
      </c>
      <c r="AC142">
        <f t="shared" si="24"/>
        <v>5180815</v>
      </c>
      <c r="AD142">
        <f t="shared" si="25"/>
        <v>51295</v>
      </c>
      <c r="AE142" s="2">
        <f t="shared" si="26"/>
        <v>9.9999610099970361E-3</v>
      </c>
      <c r="AF142">
        <f t="shared" si="27"/>
        <v>0.13363782556165085</v>
      </c>
    </row>
    <row r="143" spans="1:32" ht="13.75" customHeight="1" x14ac:dyDescent="0.2">
      <c r="A143" s="34">
        <v>130</v>
      </c>
      <c r="B143">
        <v>2766</v>
      </c>
      <c r="C143">
        <v>2766</v>
      </c>
      <c r="D143" t="s">
        <v>456</v>
      </c>
      <c r="E143" s="134">
        <v>201303602</v>
      </c>
      <c r="F143" s="135">
        <v>7988</v>
      </c>
      <c r="G143" s="135">
        <v>308</v>
      </c>
      <c r="H143" s="135">
        <v>8048</v>
      </c>
      <c r="I143" s="135">
        <v>2478784</v>
      </c>
      <c r="J143" s="135">
        <v>38114</v>
      </c>
      <c r="K143" s="135">
        <v>191222060</v>
      </c>
      <c r="L143">
        <v>308</v>
      </c>
      <c r="M143" s="135">
        <f t="shared" ref="M143:M206" si="29">SUM(I143:J143)</f>
        <v>2516898</v>
      </c>
      <c r="N143" s="34"/>
      <c r="O143" s="34"/>
      <c r="P143" s="135">
        <v>2491978</v>
      </c>
      <c r="Q143" s="135">
        <v>0</v>
      </c>
      <c r="R143" s="135">
        <f t="shared" ref="R143:R206" si="30">SUM(P143:Q143)</f>
        <v>2491978</v>
      </c>
      <c r="S143" s="135">
        <f t="shared" ref="S143:S206" si="31">M143-R143</f>
        <v>24920</v>
      </c>
      <c r="T143" s="35">
        <f t="shared" ref="T143:T206" si="32">S143/R143</f>
        <v>1.0000088283283399E-2</v>
      </c>
      <c r="U143" s="42"/>
      <c r="V143" s="43">
        <f t="shared" si="28"/>
        <v>0.19931800755624116</v>
      </c>
      <c r="X143" s="33">
        <f t="shared" ref="X143:X206" si="33">X$5+H143</f>
        <v>8208</v>
      </c>
      <c r="Y143">
        <f t="shared" ref="Y143:Y206" si="34">IF(X143&lt;X$7,X$7,X143)</f>
        <v>8208</v>
      </c>
      <c r="Z143">
        <f t="shared" ref="Z143:Z206" si="35">ROUND(Y143*L143,0)</f>
        <v>2528064</v>
      </c>
      <c r="AA143">
        <f t="shared" ref="AA143:AA206" si="36">ROUND(I143*$AA$13,0)</f>
        <v>2503572</v>
      </c>
      <c r="AB143">
        <f t="shared" ref="AB143:AB206" si="37">IF(AA143&gt;Z143,AA143-Z143,0)</f>
        <v>0</v>
      </c>
      <c r="AC143">
        <f t="shared" ref="AC143:AC206" si="38">AB143+Z143</f>
        <v>2528064</v>
      </c>
      <c r="AD143">
        <f t="shared" ref="AD143:AD206" si="39">AC143-M143</f>
        <v>11166</v>
      </c>
      <c r="AE143" s="2">
        <f t="shared" ref="AE143:AE206" si="40">AD143/M143</f>
        <v>4.4364133945833323E-3</v>
      </c>
      <c r="AF143">
        <f t="shared" ref="AF143:AF206" si="41">AB143/E143*1000</f>
        <v>0</v>
      </c>
    </row>
    <row r="144" spans="1:32" ht="13.75" customHeight="1" x14ac:dyDescent="0.2">
      <c r="A144" s="34">
        <v>131</v>
      </c>
      <c r="B144">
        <v>2772</v>
      </c>
      <c r="C144">
        <v>2772</v>
      </c>
      <c r="D144" t="s">
        <v>137</v>
      </c>
      <c r="E144" s="134">
        <v>155402181</v>
      </c>
      <c r="F144" s="135">
        <v>7988</v>
      </c>
      <c r="G144" s="135">
        <v>203</v>
      </c>
      <c r="H144" s="135">
        <v>8089</v>
      </c>
      <c r="I144" s="135">
        <v>1642067</v>
      </c>
      <c r="J144" s="135">
        <v>24288</v>
      </c>
      <c r="K144" s="135">
        <v>172384488</v>
      </c>
      <c r="L144">
        <v>215</v>
      </c>
      <c r="M144" s="135">
        <f t="shared" si="29"/>
        <v>1666355</v>
      </c>
      <c r="N144" s="34"/>
      <c r="O144" s="34"/>
      <c r="P144" s="135">
        <v>1649856</v>
      </c>
      <c r="Q144" s="135">
        <v>117105</v>
      </c>
      <c r="R144" s="135">
        <f t="shared" si="30"/>
        <v>1766961</v>
      </c>
      <c r="S144" s="135">
        <f t="shared" si="31"/>
        <v>-100606</v>
      </c>
      <c r="T144" s="35">
        <f t="shared" si="32"/>
        <v>-5.6937306482712412E-2</v>
      </c>
      <c r="U144" s="42"/>
      <c r="V144" s="43">
        <f t="shared" si="28"/>
        <v>0.14089434775593032</v>
      </c>
      <c r="X144" s="33">
        <f t="shared" si="33"/>
        <v>8249</v>
      </c>
      <c r="Y144">
        <f t="shared" si="34"/>
        <v>8249</v>
      </c>
      <c r="Z144">
        <f t="shared" si="35"/>
        <v>1773535</v>
      </c>
      <c r="AA144">
        <f t="shared" si="36"/>
        <v>1658488</v>
      </c>
      <c r="AB144">
        <f t="shared" si="37"/>
        <v>0</v>
      </c>
      <c r="AC144">
        <f t="shared" si="38"/>
        <v>1773535</v>
      </c>
      <c r="AD144">
        <f t="shared" si="39"/>
        <v>107180</v>
      </c>
      <c r="AE144" s="2">
        <f t="shared" si="40"/>
        <v>6.4320027845207059E-2</v>
      </c>
      <c r="AF144">
        <f t="shared" si="41"/>
        <v>0</v>
      </c>
    </row>
    <row r="145" spans="1:32" ht="13.75" customHeight="1" x14ac:dyDescent="0.2">
      <c r="A145" s="34">
        <v>132</v>
      </c>
      <c r="B145">
        <v>2781</v>
      </c>
      <c r="C145">
        <v>2781</v>
      </c>
      <c r="D145" t="s">
        <v>138</v>
      </c>
      <c r="E145" s="134">
        <v>475645476</v>
      </c>
      <c r="F145" s="135">
        <v>7988</v>
      </c>
      <c r="G145" s="135">
        <v>1087.8</v>
      </c>
      <c r="H145" s="135">
        <v>7988</v>
      </c>
      <c r="I145" s="135">
        <v>8689346</v>
      </c>
      <c r="J145" s="135">
        <v>0</v>
      </c>
      <c r="K145" s="135">
        <v>474328468</v>
      </c>
      <c r="L145" s="1">
        <v>1044.5</v>
      </c>
      <c r="M145" s="135">
        <f t="shared" si="29"/>
        <v>8689346</v>
      </c>
      <c r="N145" s="34"/>
      <c r="O145" s="34"/>
      <c r="P145" s="135">
        <v>8538949</v>
      </c>
      <c r="Q145" s="135">
        <v>93908</v>
      </c>
      <c r="R145" s="135">
        <f t="shared" si="30"/>
        <v>8632857</v>
      </c>
      <c r="S145" s="135">
        <f t="shared" si="31"/>
        <v>56489</v>
      </c>
      <c r="T145" s="35">
        <f t="shared" si="32"/>
        <v>6.5434884418912537E-3</v>
      </c>
      <c r="U145" s="42"/>
      <c r="V145" s="43">
        <f t="shared" si="28"/>
        <v>0</v>
      </c>
      <c r="X145" s="33">
        <f t="shared" si="33"/>
        <v>8148</v>
      </c>
      <c r="Y145">
        <f t="shared" si="34"/>
        <v>8148</v>
      </c>
      <c r="Z145">
        <f t="shared" si="35"/>
        <v>8510586</v>
      </c>
      <c r="AA145">
        <f t="shared" si="36"/>
        <v>8776239</v>
      </c>
      <c r="AB145">
        <f t="shared" si="37"/>
        <v>265653</v>
      </c>
      <c r="AC145">
        <f t="shared" si="38"/>
        <v>8776239</v>
      </c>
      <c r="AD145">
        <f t="shared" si="39"/>
        <v>86893</v>
      </c>
      <c r="AE145" s="2">
        <f t="shared" si="40"/>
        <v>9.9999470616085485E-3</v>
      </c>
      <c r="AF145">
        <f t="shared" si="41"/>
        <v>0.55851051550840358</v>
      </c>
    </row>
    <row r="146" spans="1:32" ht="13.75" customHeight="1" x14ac:dyDescent="0.2">
      <c r="A146" s="34">
        <v>133</v>
      </c>
      <c r="B146">
        <v>2826</v>
      </c>
      <c r="C146">
        <v>2826</v>
      </c>
      <c r="D146" t="s">
        <v>139</v>
      </c>
      <c r="E146" s="134">
        <v>696363200</v>
      </c>
      <c r="F146" s="135">
        <v>7988</v>
      </c>
      <c r="G146" s="135">
        <v>1346.7</v>
      </c>
      <c r="H146" s="135">
        <v>7988</v>
      </c>
      <c r="I146" s="135">
        <v>10757440</v>
      </c>
      <c r="J146" s="135">
        <v>32441</v>
      </c>
      <c r="K146" s="135">
        <v>672716792</v>
      </c>
      <c r="L146" s="1">
        <v>1292.0999999999999</v>
      </c>
      <c r="M146" s="135">
        <f t="shared" si="29"/>
        <v>10789881</v>
      </c>
      <c r="N146" s="34"/>
      <c r="O146" s="34"/>
      <c r="P146" s="135">
        <v>10683050</v>
      </c>
      <c r="Q146" s="135">
        <v>0</v>
      </c>
      <c r="R146" s="135">
        <f t="shared" si="30"/>
        <v>10683050</v>
      </c>
      <c r="S146" s="135">
        <f t="shared" si="31"/>
        <v>106831</v>
      </c>
      <c r="T146" s="35">
        <f t="shared" si="32"/>
        <v>1.0000046803113343E-2</v>
      </c>
      <c r="U146" s="42"/>
      <c r="V146" s="43">
        <f t="shared" si="28"/>
        <v>4.822385940977076E-2</v>
      </c>
      <c r="X146" s="33">
        <f t="shared" si="33"/>
        <v>8148</v>
      </c>
      <c r="Y146">
        <f t="shared" si="34"/>
        <v>8148</v>
      </c>
      <c r="Z146">
        <f t="shared" si="35"/>
        <v>10528031</v>
      </c>
      <c r="AA146">
        <f t="shared" si="36"/>
        <v>10865014</v>
      </c>
      <c r="AB146">
        <f t="shared" si="37"/>
        <v>336983</v>
      </c>
      <c r="AC146">
        <f t="shared" si="38"/>
        <v>10865014</v>
      </c>
      <c r="AD146">
        <f t="shared" si="39"/>
        <v>75133</v>
      </c>
      <c r="AE146" s="2">
        <f t="shared" si="40"/>
        <v>6.9632834690206502E-3</v>
      </c>
      <c r="AF146">
        <f t="shared" si="41"/>
        <v>0.48391844945281426</v>
      </c>
    </row>
    <row r="147" spans="1:32" ht="13.75" customHeight="1" x14ac:dyDescent="0.2">
      <c r="A147" s="34">
        <v>134</v>
      </c>
      <c r="B147">
        <v>2846</v>
      </c>
      <c r="C147">
        <v>2846</v>
      </c>
      <c r="D147" t="s">
        <v>141</v>
      </c>
      <c r="E147" s="134">
        <v>300181817</v>
      </c>
      <c r="F147" s="135">
        <v>7988</v>
      </c>
      <c r="G147" s="135">
        <v>299</v>
      </c>
      <c r="H147" s="135">
        <v>8019</v>
      </c>
      <c r="I147" s="135">
        <v>2397681</v>
      </c>
      <c r="J147" s="135">
        <v>0</v>
      </c>
      <c r="K147" s="135">
        <v>315773008</v>
      </c>
      <c r="L147">
        <v>284</v>
      </c>
      <c r="M147" s="135">
        <f t="shared" si="29"/>
        <v>2397681</v>
      </c>
      <c r="N147" s="34"/>
      <c r="O147" s="34"/>
      <c r="P147" s="135">
        <v>2342876</v>
      </c>
      <c r="Q147" s="135">
        <v>0</v>
      </c>
      <c r="R147" s="135">
        <f t="shared" si="30"/>
        <v>2342876</v>
      </c>
      <c r="S147" s="135">
        <f t="shared" si="31"/>
        <v>54805</v>
      </c>
      <c r="T147" s="35">
        <f t="shared" si="32"/>
        <v>2.33921897701799E-2</v>
      </c>
      <c r="U147" s="42"/>
      <c r="V147" s="43">
        <f t="shared" si="28"/>
        <v>0</v>
      </c>
      <c r="X147" s="33">
        <f t="shared" si="33"/>
        <v>8179</v>
      </c>
      <c r="Y147">
        <f t="shared" si="34"/>
        <v>8179</v>
      </c>
      <c r="Z147">
        <f t="shared" si="35"/>
        <v>2322836</v>
      </c>
      <c r="AA147">
        <f t="shared" si="36"/>
        <v>2421658</v>
      </c>
      <c r="AB147">
        <f t="shared" si="37"/>
        <v>98822</v>
      </c>
      <c r="AC147">
        <f t="shared" si="38"/>
        <v>2421658</v>
      </c>
      <c r="AD147">
        <f t="shared" si="39"/>
        <v>23977</v>
      </c>
      <c r="AE147" s="2">
        <f t="shared" si="40"/>
        <v>1.0000079243235442E-2</v>
      </c>
      <c r="AF147">
        <f t="shared" si="41"/>
        <v>0.3292071484796163</v>
      </c>
    </row>
    <row r="148" spans="1:32" ht="13.75" customHeight="1" x14ac:dyDescent="0.2">
      <c r="A148" s="34">
        <v>135</v>
      </c>
      <c r="B148">
        <v>2862</v>
      </c>
      <c r="C148">
        <v>2862</v>
      </c>
      <c r="D148" t="s">
        <v>142</v>
      </c>
      <c r="E148" s="134">
        <v>647233003</v>
      </c>
      <c r="F148" s="135">
        <v>7988</v>
      </c>
      <c r="G148" s="135">
        <v>633.1</v>
      </c>
      <c r="H148" s="135">
        <v>7995</v>
      </c>
      <c r="I148" s="135">
        <v>5061635</v>
      </c>
      <c r="J148" s="135">
        <v>0</v>
      </c>
      <c r="K148" s="135">
        <v>583096565</v>
      </c>
      <c r="L148">
        <v>606.1</v>
      </c>
      <c r="M148" s="135">
        <f t="shared" si="29"/>
        <v>5061635</v>
      </c>
      <c r="N148" s="34"/>
      <c r="O148" s="34"/>
      <c r="P148" s="135">
        <v>4989671</v>
      </c>
      <c r="Q148" s="135">
        <v>0</v>
      </c>
      <c r="R148" s="135">
        <f t="shared" si="30"/>
        <v>4989671</v>
      </c>
      <c r="S148" s="135">
        <f t="shared" si="31"/>
        <v>71964</v>
      </c>
      <c r="T148" s="35">
        <f t="shared" si="32"/>
        <v>1.4422594195088213E-2</v>
      </c>
      <c r="U148" s="42"/>
      <c r="V148" s="43">
        <f t="shared" ref="V148:V211" si="42">J148/K148*1000</f>
        <v>0</v>
      </c>
      <c r="X148" s="33">
        <f t="shared" si="33"/>
        <v>8155</v>
      </c>
      <c r="Y148">
        <f t="shared" si="34"/>
        <v>8155</v>
      </c>
      <c r="Z148">
        <f t="shared" si="35"/>
        <v>4942746</v>
      </c>
      <c r="AA148">
        <f t="shared" si="36"/>
        <v>5112251</v>
      </c>
      <c r="AB148">
        <f t="shared" si="37"/>
        <v>169505</v>
      </c>
      <c r="AC148">
        <f t="shared" si="38"/>
        <v>5112251</v>
      </c>
      <c r="AD148">
        <f t="shared" si="39"/>
        <v>50616</v>
      </c>
      <c r="AE148" s="2">
        <f t="shared" si="40"/>
        <v>9.999930852382679E-3</v>
      </c>
      <c r="AF148">
        <f t="shared" si="41"/>
        <v>0.26189177500888344</v>
      </c>
    </row>
    <row r="149" spans="1:32" ht="13.75" customHeight="1" x14ac:dyDescent="0.2">
      <c r="A149" s="34">
        <v>136</v>
      </c>
      <c r="B149">
        <v>2977</v>
      </c>
      <c r="C149">
        <v>2977</v>
      </c>
      <c r="D149" t="s">
        <v>143</v>
      </c>
      <c r="E149" s="134">
        <v>378617131</v>
      </c>
      <c r="F149" s="135">
        <v>7988</v>
      </c>
      <c r="G149" s="135">
        <v>553.79999999999995</v>
      </c>
      <c r="H149" s="135">
        <v>7988</v>
      </c>
      <c r="I149" s="135">
        <v>4423754</v>
      </c>
      <c r="J149" s="135">
        <v>233436</v>
      </c>
      <c r="K149" s="135">
        <v>379847834</v>
      </c>
      <c r="L149">
        <v>563.70000000000005</v>
      </c>
      <c r="M149" s="135">
        <f t="shared" si="29"/>
        <v>4657190</v>
      </c>
      <c r="N149" s="34"/>
      <c r="O149" s="34"/>
      <c r="P149" s="135">
        <v>4611079</v>
      </c>
      <c r="Q149" s="135">
        <v>0</v>
      </c>
      <c r="R149" s="135">
        <f t="shared" si="30"/>
        <v>4611079</v>
      </c>
      <c r="S149" s="135">
        <f t="shared" si="31"/>
        <v>46111</v>
      </c>
      <c r="T149" s="35">
        <f t="shared" si="32"/>
        <v>1.0000045542485826E-2</v>
      </c>
      <c r="U149" s="42"/>
      <c r="V149" s="43">
        <f t="shared" si="42"/>
        <v>0.61455135216066548</v>
      </c>
      <c r="X149" s="33">
        <f t="shared" si="33"/>
        <v>8148</v>
      </c>
      <c r="Y149">
        <f t="shared" si="34"/>
        <v>8148</v>
      </c>
      <c r="Z149">
        <f t="shared" si="35"/>
        <v>4593028</v>
      </c>
      <c r="AA149">
        <f t="shared" si="36"/>
        <v>4467992</v>
      </c>
      <c r="AB149">
        <f t="shared" si="37"/>
        <v>0</v>
      </c>
      <c r="AC149">
        <f t="shared" si="38"/>
        <v>4593028</v>
      </c>
      <c r="AD149">
        <f t="shared" si="39"/>
        <v>-64162</v>
      </c>
      <c r="AE149" s="2">
        <f t="shared" si="40"/>
        <v>-1.3776977104219497E-2</v>
      </c>
      <c r="AF149">
        <f t="shared" si="41"/>
        <v>0</v>
      </c>
    </row>
    <row r="150" spans="1:32" ht="13.75" customHeight="1" x14ac:dyDescent="0.2">
      <c r="A150" s="34">
        <v>137</v>
      </c>
      <c r="B150">
        <v>2988</v>
      </c>
      <c r="C150">
        <v>2988</v>
      </c>
      <c r="D150" t="s">
        <v>144</v>
      </c>
      <c r="E150" s="134">
        <v>296233117</v>
      </c>
      <c r="F150" s="135">
        <v>7988</v>
      </c>
      <c r="G150" s="135">
        <v>572.29999999999995</v>
      </c>
      <c r="H150" s="135">
        <v>7988</v>
      </c>
      <c r="I150" s="135">
        <v>4571532</v>
      </c>
      <c r="J150" s="135">
        <v>0</v>
      </c>
      <c r="K150" s="135">
        <v>297455542</v>
      </c>
      <c r="L150">
        <v>559.70000000000005</v>
      </c>
      <c r="M150" s="135">
        <f t="shared" si="29"/>
        <v>4571532</v>
      </c>
      <c r="N150" s="34"/>
      <c r="O150" s="34"/>
      <c r="P150" s="135">
        <v>4398995</v>
      </c>
      <c r="Q150" s="135">
        <v>0</v>
      </c>
      <c r="R150" s="135">
        <f t="shared" si="30"/>
        <v>4398995</v>
      </c>
      <c r="S150" s="135">
        <f t="shared" si="31"/>
        <v>172537</v>
      </c>
      <c r="T150" s="35">
        <f t="shared" si="32"/>
        <v>3.9221913186989303E-2</v>
      </c>
      <c r="U150" s="42"/>
      <c r="V150" s="43">
        <f t="shared" si="42"/>
        <v>0</v>
      </c>
      <c r="X150" s="33">
        <f t="shared" si="33"/>
        <v>8148</v>
      </c>
      <c r="Y150">
        <f t="shared" si="34"/>
        <v>8148</v>
      </c>
      <c r="Z150">
        <f t="shared" si="35"/>
        <v>4560436</v>
      </c>
      <c r="AA150">
        <f t="shared" si="36"/>
        <v>4617247</v>
      </c>
      <c r="AB150">
        <f t="shared" si="37"/>
        <v>56811</v>
      </c>
      <c r="AC150">
        <f t="shared" si="38"/>
        <v>4617247</v>
      </c>
      <c r="AD150">
        <f t="shared" si="39"/>
        <v>45715</v>
      </c>
      <c r="AE150" s="2">
        <f t="shared" si="40"/>
        <v>9.9999300015837147E-3</v>
      </c>
      <c r="AF150">
        <f t="shared" si="41"/>
        <v>0.19177801785071855</v>
      </c>
    </row>
    <row r="151" spans="1:32" ht="13.75" customHeight="1" x14ac:dyDescent="0.2">
      <c r="A151" s="34">
        <v>138</v>
      </c>
      <c r="B151">
        <v>3029</v>
      </c>
      <c r="C151">
        <v>3029</v>
      </c>
      <c r="D151" t="s">
        <v>145</v>
      </c>
      <c r="E151" s="134">
        <v>657570913</v>
      </c>
      <c r="F151" s="135">
        <v>7988</v>
      </c>
      <c r="G151" s="135">
        <v>1147</v>
      </c>
      <c r="H151" s="135">
        <v>8071</v>
      </c>
      <c r="I151" s="135">
        <v>9257437</v>
      </c>
      <c r="J151" s="135">
        <v>0</v>
      </c>
      <c r="K151" s="135">
        <v>671528655</v>
      </c>
      <c r="L151" s="1">
        <v>1124.3</v>
      </c>
      <c r="M151" s="135">
        <f t="shared" si="29"/>
        <v>9257437</v>
      </c>
      <c r="N151" s="34"/>
      <c r="O151" s="34"/>
      <c r="P151" s="135">
        <v>8982390</v>
      </c>
      <c r="Q151" s="135">
        <v>1135</v>
      </c>
      <c r="R151" s="135">
        <f t="shared" si="30"/>
        <v>8983525</v>
      </c>
      <c r="S151" s="135">
        <f t="shared" si="31"/>
        <v>273912</v>
      </c>
      <c r="T151" s="35">
        <f t="shared" si="32"/>
        <v>3.0490481186393983E-2</v>
      </c>
      <c r="U151" s="42"/>
      <c r="V151" s="43">
        <f t="shared" si="42"/>
        <v>0</v>
      </c>
      <c r="X151" s="33">
        <f t="shared" si="33"/>
        <v>8231</v>
      </c>
      <c r="Y151">
        <f t="shared" si="34"/>
        <v>8231</v>
      </c>
      <c r="Z151">
        <f t="shared" si="35"/>
        <v>9254113</v>
      </c>
      <c r="AA151">
        <f t="shared" si="36"/>
        <v>9350011</v>
      </c>
      <c r="AB151">
        <f t="shared" si="37"/>
        <v>95898</v>
      </c>
      <c r="AC151">
        <f t="shared" si="38"/>
        <v>9350011</v>
      </c>
      <c r="AD151">
        <f t="shared" si="39"/>
        <v>92574</v>
      </c>
      <c r="AE151" s="2">
        <f t="shared" si="40"/>
        <v>9.9999600321341638E-3</v>
      </c>
      <c r="AF151">
        <f t="shared" si="41"/>
        <v>0.14583674262976409</v>
      </c>
    </row>
    <row r="152" spans="1:32" ht="13.75" customHeight="1" x14ac:dyDescent="0.2">
      <c r="A152" s="34">
        <v>139</v>
      </c>
      <c r="B152">
        <v>3033</v>
      </c>
      <c r="C152">
        <v>3033</v>
      </c>
      <c r="D152" t="s">
        <v>146</v>
      </c>
      <c r="E152" s="134">
        <v>409101942</v>
      </c>
      <c r="F152" s="135">
        <v>7988</v>
      </c>
      <c r="G152" s="135">
        <v>408.3</v>
      </c>
      <c r="H152" s="135">
        <v>8060</v>
      </c>
      <c r="I152" s="135">
        <v>3290898</v>
      </c>
      <c r="J152" s="135">
        <v>0</v>
      </c>
      <c r="K152" s="135">
        <v>341849022</v>
      </c>
      <c r="L152">
        <v>388.4</v>
      </c>
      <c r="M152" s="135">
        <f t="shared" si="29"/>
        <v>3290898</v>
      </c>
      <c r="N152" s="34"/>
      <c r="O152" s="34"/>
      <c r="P152" s="135">
        <v>3250504</v>
      </c>
      <c r="Q152" s="135">
        <v>0</v>
      </c>
      <c r="R152" s="135">
        <f t="shared" si="30"/>
        <v>3250504</v>
      </c>
      <c r="S152" s="135">
        <f t="shared" si="31"/>
        <v>40394</v>
      </c>
      <c r="T152" s="35">
        <f t="shared" si="32"/>
        <v>1.2426995936630134E-2</v>
      </c>
      <c r="U152" s="42"/>
      <c r="V152" s="43">
        <f t="shared" si="42"/>
        <v>0</v>
      </c>
      <c r="X152" s="33">
        <f t="shared" si="33"/>
        <v>8220</v>
      </c>
      <c r="Y152">
        <f t="shared" si="34"/>
        <v>8220</v>
      </c>
      <c r="Z152">
        <f t="shared" si="35"/>
        <v>3192648</v>
      </c>
      <c r="AA152">
        <f t="shared" si="36"/>
        <v>3323807</v>
      </c>
      <c r="AB152">
        <f t="shared" si="37"/>
        <v>131159</v>
      </c>
      <c r="AC152">
        <f t="shared" si="38"/>
        <v>3323807</v>
      </c>
      <c r="AD152">
        <f t="shared" si="39"/>
        <v>32909</v>
      </c>
      <c r="AE152" s="2">
        <f t="shared" si="40"/>
        <v>1.0000006077368548E-2</v>
      </c>
      <c r="AF152">
        <f t="shared" si="41"/>
        <v>0.32060224246014457</v>
      </c>
    </row>
    <row r="153" spans="1:32" ht="13.75" customHeight="1" x14ac:dyDescent="0.2">
      <c r="A153" s="34">
        <v>140</v>
      </c>
      <c r="B153">
        <v>3042</v>
      </c>
      <c r="C153">
        <v>3042</v>
      </c>
      <c r="D153" t="s">
        <v>147</v>
      </c>
      <c r="E153" s="134">
        <v>253521782</v>
      </c>
      <c r="F153" s="135">
        <v>7988</v>
      </c>
      <c r="G153" s="135">
        <v>776.5</v>
      </c>
      <c r="H153" s="135">
        <v>8123</v>
      </c>
      <c r="I153" s="135">
        <v>6307510</v>
      </c>
      <c r="J153" s="135">
        <v>0</v>
      </c>
      <c r="K153" s="135">
        <v>230832704</v>
      </c>
      <c r="L153">
        <v>767.9</v>
      </c>
      <c r="M153" s="135">
        <f t="shared" si="29"/>
        <v>6307510</v>
      </c>
      <c r="N153" s="34"/>
      <c r="O153" s="34"/>
      <c r="P153" s="135">
        <v>5780926</v>
      </c>
      <c r="Q153" s="135">
        <v>0</v>
      </c>
      <c r="R153" s="135">
        <f t="shared" si="30"/>
        <v>5780926</v>
      </c>
      <c r="S153" s="135">
        <f t="shared" si="31"/>
        <v>526584</v>
      </c>
      <c r="T153" s="35">
        <f t="shared" si="32"/>
        <v>9.1089904973701438E-2</v>
      </c>
      <c r="U153" s="42"/>
      <c r="V153" s="43">
        <f t="shared" si="42"/>
        <v>0</v>
      </c>
      <c r="X153" s="33">
        <f t="shared" si="33"/>
        <v>8283</v>
      </c>
      <c r="Y153">
        <f t="shared" si="34"/>
        <v>8283</v>
      </c>
      <c r="Z153">
        <f t="shared" si="35"/>
        <v>6360516</v>
      </c>
      <c r="AA153">
        <f t="shared" si="36"/>
        <v>6370585</v>
      </c>
      <c r="AB153">
        <f t="shared" si="37"/>
        <v>10069</v>
      </c>
      <c r="AC153">
        <f t="shared" si="38"/>
        <v>6370585</v>
      </c>
      <c r="AD153">
        <f t="shared" si="39"/>
        <v>63075</v>
      </c>
      <c r="AE153" s="2">
        <f t="shared" si="40"/>
        <v>9.9999841458832412E-3</v>
      </c>
      <c r="AF153">
        <f t="shared" si="41"/>
        <v>3.9716508461588515E-2</v>
      </c>
    </row>
    <row r="154" spans="1:32" ht="13.75" customHeight="1" x14ac:dyDescent="0.2">
      <c r="A154" s="34">
        <v>141</v>
      </c>
      <c r="B154">
        <v>3060</v>
      </c>
      <c r="C154">
        <v>3060</v>
      </c>
      <c r="D154" t="s">
        <v>148</v>
      </c>
      <c r="E154" s="134">
        <v>639789160</v>
      </c>
      <c r="F154" s="135">
        <v>7988</v>
      </c>
      <c r="G154" s="135">
        <v>1199.2</v>
      </c>
      <c r="H154" s="135">
        <v>7988</v>
      </c>
      <c r="I154" s="135">
        <v>9579210</v>
      </c>
      <c r="J154" s="135">
        <v>22094</v>
      </c>
      <c r="K154" s="135">
        <v>608273341</v>
      </c>
      <c r="L154" s="1">
        <v>1166</v>
      </c>
      <c r="M154" s="135">
        <f t="shared" si="29"/>
        <v>9601304</v>
      </c>
      <c r="N154" s="34"/>
      <c r="O154" s="34"/>
      <c r="P154" s="135">
        <v>9506242</v>
      </c>
      <c r="Q154" s="135">
        <v>108269</v>
      </c>
      <c r="R154" s="135">
        <f t="shared" si="30"/>
        <v>9614511</v>
      </c>
      <c r="S154" s="135">
        <f t="shared" si="31"/>
        <v>-13207</v>
      </c>
      <c r="T154" s="35">
        <f t="shared" si="32"/>
        <v>-1.3736528045992147E-3</v>
      </c>
      <c r="U154" s="42"/>
      <c r="V154" s="43">
        <f t="shared" si="42"/>
        <v>3.6322486143610229E-2</v>
      </c>
      <c r="X154" s="33">
        <f t="shared" si="33"/>
        <v>8148</v>
      </c>
      <c r="Y154">
        <f t="shared" si="34"/>
        <v>8148</v>
      </c>
      <c r="Z154">
        <f t="shared" si="35"/>
        <v>9500568</v>
      </c>
      <c r="AA154">
        <f t="shared" si="36"/>
        <v>9675002</v>
      </c>
      <c r="AB154">
        <f t="shared" si="37"/>
        <v>174434</v>
      </c>
      <c r="AC154">
        <f t="shared" si="38"/>
        <v>9675002</v>
      </c>
      <c r="AD154">
        <f t="shared" si="39"/>
        <v>73698</v>
      </c>
      <c r="AE154" s="2">
        <f t="shared" si="40"/>
        <v>7.6758323661036045E-3</v>
      </c>
      <c r="AF154">
        <f t="shared" si="41"/>
        <v>0.27264294380980131</v>
      </c>
    </row>
    <row r="155" spans="1:32" ht="13.75" customHeight="1" x14ac:dyDescent="0.2">
      <c r="A155" s="34">
        <v>142</v>
      </c>
      <c r="B155">
        <v>3105</v>
      </c>
      <c r="C155">
        <v>3105</v>
      </c>
      <c r="D155" t="s">
        <v>149</v>
      </c>
      <c r="E155" s="134">
        <v>576074929</v>
      </c>
      <c r="F155" s="135">
        <v>7988</v>
      </c>
      <c r="G155" s="135">
        <v>1354.8</v>
      </c>
      <c r="H155" s="135">
        <v>7988</v>
      </c>
      <c r="I155" s="135">
        <v>10822142</v>
      </c>
      <c r="J155" s="135">
        <v>67557</v>
      </c>
      <c r="K155" s="135">
        <v>539956712</v>
      </c>
      <c r="L155" s="1">
        <v>1335.3</v>
      </c>
      <c r="M155" s="135">
        <f t="shared" si="29"/>
        <v>10889699</v>
      </c>
      <c r="N155" s="34"/>
      <c r="O155" s="34"/>
      <c r="P155" s="135">
        <v>10781880</v>
      </c>
      <c r="Q155" s="135">
        <v>0</v>
      </c>
      <c r="R155" s="135">
        <f t="shared" si="30"/>
        <v>10781880</v>
      </c>
      <c r="S155" s="135">
        <f t="shared" si="31"/>
        <v>107819</v>
      </c>
      <c r="T155" s="35">
        <f t="shared" si="32"/>
        <v>1.0000018549640693E-2</v>
      </c>
      <c r="U155" s="42"/>
      <c r="V155" s="43">
        <f t="shared" si="42"/>
        <v>0.12511558519157734</v>
      </c>
      <c r="X155" s="33">
        <f t="shared" si="33"/>
        <v>8148</v>
      </c>
      <c r="Y155">
        <f t="shared" si="34"/>
        <v>8148</v>
      </c>
      <c r="Z155">
        <f t="shared" si="35"/>
        <v>10880024</v>
      </c>
      <c r="AA155">
        <f t="shared" si="36"/>
        <v>10930363</v>
      </c>
      <c r="AB155">
        <f t="shared" si="37"/>
        <v>50339</v>
      </c>
      <c r="AC155">
        <f t="shared" si="38"/>
        <v>10930363</v>
      </c>
      <c r="AD155">
        <f t="shared" si="39"/>
        <v>40664</v>
      </c>
      <c r="AE155" s="2">
        <f t="shared" si="40"/>
        <v>3.7341711648779274E-3</v>
      </c>
      <c r="AF155">
        <f t="shared" si="41"/>
        <v>8.7382730033717548E-2</v>
      </c>
    </row>
    <row r="156" spans="1:32" ht="13.75" customHeight="1" x14ac:dyDescent="0.2">
      <c r="A156" s="34">
        <v>143</v>
      </c>
      <c r="B156">
        <v>3114</v>
      </c>
      <c r="C156">
        <v>3114</v>
      </c>
      <c r="D156" t="s">
        <v>150</v>
      </c>
      <c r="E156" s="134">
        <v>1220468899</v>
      </c>
      <c r="F156" s="135">
        <v>7988</v>
      </c>
      <c r="G156" s="135">
        <v>3430.2</v>
      </c>
      <c r="H156" s="135">
        <v>7988</v>
      </c>
      <c r="I156" s="135">
        <v>27400438</v>
      </c>
      <c r="J156" s="135">
        <v>0</v>
      </c>
      <c r="K156" s="135">
        <v>1150494495</v>
      </c>
      <c r="L156" s="1">
        <v>3337.8</v>
      </c>
      <c r="M156" s="135">
        <f t="shared" si="29"/>
        <v>27400438</v>
      </c>
      <c r="N156" s="34"/>
      <c r="O156" s="34"/>
      <c r="P156" s="135">
        <v>26786050</v>
      </c>
      <c r="Q156" s="135">
        <v>0</v>
      </c>
      <c r="R156" s="135">
        <f t="shared" si="30"/>
        <v>26786050</v>
      </c>
      <c r="S156" s="135">
        <f t="shared" si="31"/>
        <v>614388</v>
      </c>
      <c r="T156" s="35">
        <f t="shared" si="32"/>
        <v>2.2936864524631291E-2</v>
      </c>
      <c r="U156" s="42"/>
      <c r="V156" s="43">
        <f t="shared" si="42"/>
        <v>0</v>
      </c>
      <c r="X156" s="33">
        <f t="shared" si="33"/>
        <v>8148</v>
      </c>
      <c r="Y156">
        <f t="shared" si="34"/>
        <v>8148</v>
      </c>
      <c r="Z156">
        <f t="shared" si="35"/>
        <v>27196394</v>
      </c>
      <c r="AA156">
        <f t="shared" si="36"/>
        <v>27674442</v>
      </c>
      <c r="AB156">
        <f t="shared" si="37"/>
        <v>478048</v>
      </c>
      <c r="AC156">
        <f t="shared" si="38"/>
        <v>27674442</v>
      </c>
      <c r="AD156">
        <f t="shared" si="39"/>
        <v>274004</v>
      </c>
      <c r="AE156" s="2">
        <f t="shared" si="40"/>
        <v>9.9999861316085528E-3</v>
      </c>
      <c r="AF156">
        <f t="shared" si="41"/>
        <v>0.39169207866885597</v>
      </c>
    </row>
    <row r="157" spans="1:32" ht="13.75" customHeight="1" x14ac:dyDescent="0.2">
      <c r="A157" s="34">
        <v>144</v>
      </c>
      <c r="B157">
        <v>3119</v>
      </c>
      <c r="C157">
        <v>3119</v>
      </c>
      <c r="D157" t="s">
        <v>151</v>
      </c>
      <c r="E157" s="134">
        <v>354754863</v>
      </c>
      <c r="F157" s="135">
        <v>7988</v>
      </c>
      <c r="G157" s="135">
        <v>820.3</v>
      </c>
      <c r="H157" s="135">
        <v>7988</v>
      </c>
      <c r="I157" s="135">
        <v>6552556</v>
      </c>
      <c r="J157" s="135">
        <v>0</v>
      </c>
      <c r="K157" s="135">
        <v>337810430</v>
      </c>
      <c r="L157">
        <v>798.9</v>
      </c>
      <c r="M157" s="135">
        <f t="shared" si="29"/>
        <v>6552556</v>
      </c>
      <c r="N157" s="34"/>
      <c r="O157" s="34"/>
      <c r="P157" s="135">
        <v>6456450</v>
      </c>
      <c r="Q157" s="135">
        <v>11830</v>
      </c>
      <c r="R157" s="135">
        <f t="shared" si="30"/>
        <v>6468280</v>
      </c>
      <c r="S157" s="135">
        <f t="shared" si="31"/>
        <v>84276</v>
      </c>
      <c r="T157" s="35">
        <f t="shared" si="32"/>
        <v>1.3029120569919669E-2</v>
      </c>
      <c r="U157" s="42"/>
      <c r="V157" s="43">
        <f t="shared" si="42"/>
        <v>0</v>
      </c>
      <c r="X157" s="33">
        <f t="shared" si="33"/>
        <v>8148</v>
      </c>
      <c r="Y157">
        <f t="shared" si="34"/>
        <v>8148</v>
      </c>
      <c r="Z157">
        <f t="shared" si="35"/>
        <v>6509437</v>
      </c>
      <c r="AA157">
        <f t="shared" si="36"/>
        <v>6618082</v>
      </c>
      <c r="AB157">
        <f t="shared" si="37"/>
        <v>108645</v>
      </c>
      <c r="AC157">
        <f t="shared" si="38"/>
        <v>6618082</v>
      </c>
      <c r="AD157">
        <f t="shared" si="39"/>
        <v>65526</v>
      </c>
      <c r="AE157" s="2">
        <f t="shared" si="40"/>
        <v>1.0000067149368887E-2</v>
      </c>
      <c r="AF157">
        <f t="shared" si="41"/>
        <v>0.30625372991715694</v>
      </c>
    </row>
    <row r="158" spans="1:32" ht="13.75" customHeight="1" x14ac:dyDescent="0.2">
      <c r="A158" s="34">
        <v>145</v>
      </c>
      <c r="B158">
        <v>3141</v>
      </c>
      <c r="C158">
        <v>3141</v>
      </c>
      <c r="D158" t="s">
        <v>152</v>
      </c>
      <c r="E158" s="134">
        <v>7781559975</v>
      </c>
      <c r="F158" s="135">
        <v>7988</v>
      </c>
      <c r="G158" s="135">
        <v>14550.6</v>
      </c>
      <c r="H158" s="135">
        <v>7988</v>
      </c>
      <c r="I158" s="135">
        <v>116230193</v>
      </c>
      <c r="J158" s="135">
        <v>0</v>
      </c>
      <c r="K158" s="135">
        <v>7442897206</v>
      </c>
      <c r="L158" s="1">
        <v>14369.6</v>
      </c>
      <c r="M158" s="135">
        <f t="shared" si="29"/>
        <v>116230193</v>
      </c>
      <c r="N158" s="34"/>
      <c r="O158" s="34"/>
      <c r="P158" s="135">
        <v>112527706</v>
      </c>
      <c r="Q158" s="135">
        <v>0</v>
      </c>
      <c r="R158" s="135">
        <f t="shared" si="30"/>
        <v>112527706</v>
      </c>
      <c r="S158" s="135">
        <f t="shared" si="31"/>
        <v>3702487</v>
      </c>
      <c r="T158" s="35">
        <f t="shared" si="32"/>
        <v>3.290289237745591E-2</v>
      </c>
      <c r="U158" s="42"/>
      <c r="V158" s="43">
        <f t="shared" si="42"/>
        <v>0</v>
      </c>
      <c r="X158" s="33">
        <f t="shared" si="33"/>
        <v>8148</v>
      </c>
      <c r="Y158">
        <f t="shared" si="34"/>
        <v>8148</v>
      </c>
      <c r="Z158">
        <f t="shared" si="35"/>
        <v>117083501</v>
      </c>
      <c r="AA158">
        <f t="shared" si="36"/>
        <v>117392495</v>
      </c>
      <c r="AB158">
        <f t="shared" si="37"/>
        <v>308994</v>
      </c>
      <c r="AC158">
        <f t="shared" si="38"/>
        <v>117392495</v>
      </c>
      <c r="AD158">
        <f t="shared" si="39"/>
        <v>1162302</v>
      </c>
      <c r="AE158" s="2">
        <f t="shared" si="40"/>
        <v>1.0000000602253152E-2</v>
      </c>
      <c r="AF158">
        <f t="shared" si="41"/>
        <v>3.9708490455989835E-2</v>
      </c>
    </row>
    <row r="159" spans="1:32" ht="13.75" customHeight="1" x14ac:dyDescent="0.2">
      <c r="A159" s="34">
        <v>146</v>
      </c>
      <c r="B159">
        <v>3150</v>
      </c>
      <c r="C159">
        <v>3150</v>
      </c>
      <c r="D159" t="s">
        <v>153</v>
      </c>
      <c r="E159" s="134">
        <v>468893739</v>
      </c>
      <c r="F159" s="135">
        <v>7988</v>
      </c>
      <c r="G159" s="135">
        <v>965.8</v>
      </c>
      <c r="H159" s="135">
        <v>7988</v>
      </c>
      <c r="I159" s="135">
        <v>7714810</v>
      </c>
      <c r="J159" s="135">
        <v>218696</v>
      </c>
      <c r="K159" s="135">
        <v>438076218</v>
      </c>
      <c r="L159">
        <v>974.7</v>
      </c>
      <c r="M159" s="135">
        <f t="shared" si="29"/>
        <v>7933506</v>
      </c>
      <c r="N159" s="34"/>
      <c r="O159" s="34"/>
      <c r="P159" s="135">
        <v>7854956</v>
      </c>
      <c r="Q159" s="135">
        <v>0</v>
      </c>
      <c r="R159" s="135">
        <f t="shared" si="30"/>
        <v>7854956</v>
      </c>
      <c r="S159" s="135">
        <f t="shared" si="31"/>
        <v>78550</v>
      </c>
      <c r="T159" s="35">
        <f t="shared" si="32"/>
        <v>1.0000056015590666E-2</v>
      </c>
      <c r="U159" s="42"/>
      <c r="V159" s="43">
        <f t="shared" si="42"/>
        <v>0.49921906511711167</v>
      </c>
      <c r="X159" s="33">
        <f t="shared" si="33"/>
        <v>8148</v>
      </c>
      <c r="Y159">
        <f t="shared" si="34"/>
        <v>8148</v>
      </c>
      <c r="Z159">
        <f t="shared" si="35"/>
        <v>7941856</v>
      </c>
      <c r="AA159">
        <f t="shared" si="36"/>
        <v>7791958</v>
      </c>
      <c r="AB159">
        <f t="shared" si="37"/>
        <v>0</v>
      </c>
      <c r="AC159">
        <f t="shared" si="38"/>
        <v>7941856</v>
      </c>
      <c r="AD159">
        <f t="shared" si="39"/>
        <v>8350</v>
      </c>
      <c r="AE159" s="2">
        <f t="shared" si="40"/>
        <v>1.0524981010917494E-3</v>
      </c>
      <c r="AF159">
        <f t="shared" si="41"/>
        <v>0</v>
      </c>
    </row>
    <row r="160" spans="1:32" ht="13.75" customHeight="1" x14ac:dyDescent="0.2">
      <c r="A160" s="34">
        <v>147</v>
      </c>
      <c r="B160">
        <v>3154</v>
      </c>
      <c r="C160">
        <v>3154</v>
      </c>
      <c r="D160" t="s">
        <v>154</v>
      </c>
      <c r="E160" s="134">
        <v>202274095</v>
      </c>
      <c r="F160" s="135">
        <v>7988</v>
      </c>
      <c r="G160" s="135">
        <v>484.8</v>
      </c>
      <c r="H160" s="135">
        <v>7988</v>
      </c>
      <c r="I160" s="135">
        <v>3872582</v>
      </c>
      <c r="J160" s="135">
        <v>116698</v>
      </c>
      <c r="K160" s="135">
        <v>190933783</v>
      </c>
      <c r="L160">
        <v>484.9</v>
      </c>
      <c r="M160" s="135">
        <f t="shared" si="29"/>
        <v>3989280</v>
      </c>
      <c r="N160" s="34"/>
      <c r="O160" s="34"/>
      <c r="P160" s="135">
        <v>3949782</v>
      </c>
      <c r="Q160" s="135">
        <v>0</v>
      </c>
      <c r="R160" s="135">
        <f t="shared" si="30"/>
        <v>3949782</v>
      </c>
      <c r="S160" s="135">
        <f t="shared" si="31"/>
        <v>39498</v>
      </c>
      <c r="T160" s="35">
        <f t="shared" si="32"/>
        <v>1.0000045572135373E-2</v>
      </c>
      <c r="U160" s="42"/>
      <c r="V160" s="43">
        <f t="shared" si="42"/>
        <v>0.61119618627155148</v>
      </c>
      <c r="X160" s="33">
        <f t="shared" si="33"/>
        <v>8148</v>
      </c>
      <c r="Y160">
        <f t="shared" si="34"/>
        <v>8148</v>
      </c>
      <c r="Z160">
        <f t="shared" si="35"/>
        <v>3950965</v>
      </c>
      <c r="AA160">
        <f t="shared" si="36"/>
        <v>3911308</v>
      </c>
      <c r="AB160">
        <f t="shared" si="37"/>
        <v>0</v>
      </c>
      <c r="AC160">
        <f t="shared" si="38"/>
        <v>3950965</v>
      </c>
      <c r="AD160">
        <f t="shared" si="39"/>
        <v>-38315</v>
      </c>
      <c r="AE160" s="2">
        <f t="shared" si="40"/>
        <v>-9.6044900332892154E-3</v>
      </c>
      <c r="AF160">
        <f t="shared" si="41"/>
        <v>0</v>
      </c>
    </row>
    <row r="161" spans="1:32" ht="13.75" customHeight="1" x14ac:dyDescent="0.2">
      <c r="A161" s="34">
        <v>148</v>
      </c>
      <c r="B161">
        <v>3168</v>
      </c>
      <c r="C161">
        <v>3168</v>
      </c>
      <c r="D161" t="s">
        <v>155</v>
      </c>
      <c r="E161" s="134">
        <v>547029681</v>
      </c>
      <c r="F161" s="135">
        <v>7988</v>
      </c>
      <c r="G161" s="135">
        <v>674.7</v>
      </c>
      <c r="H161" s="135">
        <v>8049</v>
      </c>
      <c r="I161" s="135">
        <v>5430660</v>
      </c>
      <c r="J161" s="135">
        <v>0</v>
      </c>
      <c r="K161" s="135">
        <v>510580931</v>
      </c>
      <c r="L161">
        <v>711.5</v>
      </c>
      <c r="M161" s="135">
        <f t="shared" si="29"/>
        <v>5430660</v>
      </c>
      <c r="N161" s="34"/>
      <c r="O161" s="34"/>
      <c r="P161" s="135">
        <v>5306581</v>
      </c>
      <c r="Q161" s="135">
        <v>0</v>
      </c>
      <c r="R161" s="135">
        <f t="shared" si="30"/>
        <v>5306581</v>
      </c>
      <c r="S161" s="135">
        <f t="shared" si="31"/>
        <v>124079</v>
      </c>
      <c r="T161" s="35">
        <f t="shared" si="32"/>
        <v>2.338209856779723E-2</v>
      </c>
      <c r="U161" s="42"/>
      <c r="V161" s="43">
        <f t="shared" si="42"/>
        <v>0</v>
      </c>
      <c r="X161" s="33">
        <f t="shared" si="33"/>
        <v>8209</v>
      </c>
      <c r="Y161">
        <f t="shared" si="34"/>
        <v>8209</v>
      </c>
      <c r="Z161">
        <f t="shared" si="35"/>
        <v>5840704</v>
      </c>
      <c r="AA161">
        <f t="shared" si="36"/>
        <v>5484967</v>
      </c>
      <c r="AB161">
        <f t="shared" si="37"/>
        <v>0</v>
      </c>
      <c r="AC161">
        <f t="shared" si="38"/>
        <v>5840704</v>
      </c>
      <c r="AD161">
        <f t="shared" si="39"/>
        <v>410044</v>
      </c>
      <c r="AE161" s="2">
        <f t="shared" si="40"/>
        <v>7.5505371354494671E-2</v>
      </c>
      <c r="AF161">
        <f t="shared" si="41"/>
        <v>0</v>
      </c>
    </row>
    <row r="162" spans="1:32" ht="13.75" customHeight="1" x14ac:dyDescent="0.2">
      <c r="A162" s="34">
        <v>149</v>
      </c>
      <c r="B162">
        <v>3186</v>
      </c>
      <c r="C162">
        <v>3186</v>
      </c>
      <c r="D162" t="s">
        <v>457</v>
      </c>
      <c r="E162" s="134">
        <v>182507584</v>
      </c>
      <c r="F162" s="135">
        <v>7988</v>
      </c>
      <c r="G162" s="135">
        <v>443.1</v>
      </c>
      <c r="H162" s="135">
        <v>8023</v>
      </c>
      <c r="I162" s="135">
        <v>3554991</v>
      </c>
      <c r="J162" s="135">
        <v>0</v>
      </c>
      <c r="K162" s="135">
        <v>176690745</v>
      </c>
      <c r="L162">
        <v>430.2</v>
      </c>
      <c r="M162" s="135">
        <f t="shared" si="29"/>
        <v>3554991</v>
      </c>
      <c r="N162" s="34"/>
      <c r="O162" s="34"/>
      <c r="P162" s="135">
        <v>3372154</v>
      </c>
      <c r="Q162" s="135">
        <v>45593</v>
      </c>
      <c r="R162" s="135">
        <f t="shared" si="30"/>
        <v>3417747</v>
      </c>
      <c r="S162" s="135">
        <f t="shared" si="31"/>
        <v>137244</v>
      </c>
      <c r="T162" s="35">
        <f t="shared" si="32"/>
        <v>4.015627839041333E-2</v>
      </c>
      <c r="U162" s="42"/>
      <c r="V162" s="43">
        <f t="shared" si="42"/>
        <v>0</v>
      </c>
      <c r="X162" s="33">
        <f t="shared" si="33"/>
        <v>8183</v>
      </c>
      <c r="Y162">
        <f t="shared" si="34"/>
        <v>8183</v>
      </c>
      <c r="Z162">
        <f t="shared" si="35"/>
        <v>3520327</v>
      </c>
      <c r="AA162">
        <f t="shared" si="36"/>
        <v>3590541</v>
      </c>
      <c r="AB162">
        <f t="shared" si="37"/>
        <v>70214</v>
      </c>
      <c r="AC162">
        <f t="shared" si="38"/>
        <v>3590541</v>
      </c>
      <c r="AD162">
        <f t="shared" si="39"/>
        <v>35550</v>
      </c>
      <c r="AE162" s="2">
        <f t="shared" si="40"/>
        <v>1.0000025316519789E-2</v>
      </c>
      <c r="AF162">
        <f t="shared" si="41"/>
        <v>0.38471825916012348</v>
      </c>
    </row>
    <row r="163" spans="1:32" ht="13.75" customHeight="1" x14ac:dyDescent="0.2">
      <c r="A163" s="34">
        <v>150</v>
      </c>
      <c r="B163">
        <v>3195</v>
      </c>
      <c r="C163">
        <v>3195</v>
      </c>
      <c r="D163" t="s">
        <v>157</v>
      </c>
      <c r="E163" s="134">
        <v>725919417</v>
      </c>
      <c r="F163" s="135">
        <v>7988</v>
      </c>
      <c r="G163" s="135">
        <v>1199.2</v>
      </c>
      <c r="H163" s="135">
        <v>8022</v>
      </c>
      <c r="I163" s="135">
        <v>9619982</v>
      </c>
      <c r="J163" s="135">
        <v>0</v>
      </c>
      <c r="K163" s="135">
        <v>704478575</v>
      </c>
      <c r="L163" s="1">
        <v>1173.2</v>
      </c>
      <c r="M163" s="135">
        <f t="shared" si="29"/>
        <v>9619982</v>
      </c>
      <c r="N163" s="34"/>
      <c r="O163" s="34"/>
      <c r="P163" s="135">
        <v>9298790</v>
      </c>
      <c r="Q163" s="135">
        <v>0</v>
      </c>
      <c r="R163" s="135">
        <f t="shared" si="30"/>
        <v>9298790</v>
      </c>
      <c r="S163" s="135">
        <f t="shared" si="31"/>
        <v>321192</v>
      </c>
      <c r="T163" s="35">
        <f t="shared" si="32"/>
        <v>3.4541268272538686E-2</v>
      </c>
      <c r="U163" s="42"/>
      <c r="V163" s="43">
        <f t="shared" si="42"/>
        <v>0</v>
      </c>
      <c r="X163" s="33">
        <f t="shared" si="33"/>
        <v>8182</v>
      </c>
      <c r="Y163">
        <f t="shared" si="34"/>
        <v>8182</v>
      </c>
      <c r="Z163">
        <f t="shared" si="35"/>
        <v>9599122</v>
      </c>
      <c r="AA163">
        <f t="shared" si="36"/>
        <v>9716182</v>
      </c>
      <c r="AB163">
        <f t="shared" si="37"/>
        <v>117060</v>
      </c>
      <c r="AC163">
        <f t="shared" si="38"/>
        <v>9716182</v>
      </c>
      <c r="AD163">
        <f t="shared" si="39"/>
        <v>96200</v>
      </c>
      <c r="AE163" s="2">
        <f t="shared" si="40"/>
        <v>1.0000018711053721E-2</v>
      </c>
      <c r="AF163">
        <f t="shared" si="41"/>
        <v>0.16125756834522031</v>
      </c>
    </row>
    <row r="164" spans="1:32" ht="13.75" customHeight="1" x14ac:dyDescent="0.2">
      <c r="A164" s="34">
        <v>151</v>
      </c>
      <c r="B164">
        <v>3204</v>
      </c>
      <c r="C164">
        <v>3204</v>
      </c>
      <c r="D164" t="s">
        <v>158</v>
      </c>
      <c r="E164" s="134">
        <v>372543755</v>
      </c>
      <c r="F164" s="135">
        <v>7988</v>
      </c>
      <c r="G164" s="135">
        <v>869.7</v>
      </c>
      <c r="H164" s="135">
        <v>7988</v>
      </c>
      <c r="I164" s="135">
        <v>6947164</v>
      </c>
      <c r="J164" s="135">
        <v>0</v>
      </c>
      <c r="K164" s="135">
        <v>356572772</v>
      </c>
      <c r="L164">
        <v>826.6</v>
      </c>
      <c r="M164" s="135">
        <f t="shared" si="29"/>
        <v>6947164</v>
      </c>
      <c r="N164" s="34"/>
      <c r="O164" s="34"/>
      <c r="P164" s="135">
        <v>6837576</v>
      </c>
      <c r="Q164" s="135">
        <v>57143</v>
      </c>
      <c r="R164" s="135">
        <f t="shared" si="30"/>
        <v>6894719</v>
      </c>
      <c r="S164" s="135">
        <f t="shared" si="31"/>
        <v>52445</v>
      </c>
      <c r="T164" s="35">
        <f t="shared" si="32"/>
        <v>7.6065464016735126E-3</v>
      </c>
      <c r="U164" s="42"/>
      <c r="V164" s="43">
        <f t="shared" si="42"/>
        <v>0</v>
      </c>
      <c r="X164" s="33">
        <f t="shared" si="33"/>
        <v>8148</v>
      </c>
      <c r="Y164">
        <f t="shared" si="34"/>
        <v>8148</v>
      </c>
      <c r="Z164">
        <f t="shared" si="35"/>
        <v>6735137</v>
      </c>
      <c r="AA164">
        <f t="shared" si="36"/>
        <v>7016636</v>
      </c>
      <c r="AB164">
        <f t="shared" si="37"/>
        <v>281499</v>
      </c>
      <c r="AC164">
        <f t="shared" si="38"/>
        <v>7016636</v>
      </c>
      <c r="AD164">
        <f t="shared" si="39"/>
        <v>69472</v>
      </c>
      <c r="AE164" s="2">
        <f t="shared" si="40"/>
        <v>1.0000051819706575E-2</v>
      </c>
      <c r="AF164">
        <f t="shared" si="41"/>
        <v>0.75561325675691438</v>
      </c>
    </row>
    <row r="165" spans="1:32" ht="13.75" customHeight="1" x14ac:dyDescent="0.2">
      <c r="A165" s="34">
        <v>152</v>
      </c>
      <c r="B165">
        <v>3231</v>
      </c>
      <c r="C165">
        <v>3231</v>
      </c>
      <c r="D165" t="s">
        <v>159</v>
      </c>
      <c r="E165" s="134">
        <v>3104629078</v>
      </c>
      <c r="F165" s="135">
        <v>7988</v>
      </c>
      <c r="G165" s="135">
        <v>6737.5</v>
      </c>
      <c r="H165" s="135">
        <v>7988</v>
      </c>
      <c r="I165" s="135">
        <v>53819150</v>
      </c>
      <c r="J165" s="135">
        <v>233341</v>
      </c>
      <c r="K165" s="135">
        <v>2987454930</v>
      </c>
      <c r="L165" s="1">
        <v>6673</v>
      </c>
      <c r="M165" s="135">
        <f t="shared" si="29"/>
        <v>54052491</v>
      </c>
      <c r="N165" s="34"/>
      <c r="O165" s="34"/>
      <c r="P165" s="135">
        <v>53517318</v>
      </c>
      <c r="Q165" s="135">
        <v>344919</v>
      </c>
      <c r="R165" s="135">
        <f t="shared" si="30"/>
        <v>53862237</v>
      </c>
      <c r="S165" s="135">
        <f t="shared" si="31"/>
        <v>190254</v>
      </c>
      <c r="T165" s="35">
        <f t="shared" si="32"/>
        <v>3.5322335386849973E-3</v>
      </c>
      <c r="U165" s="42"/>
      <c r="V165" s="43">
        <f t="shared" si="42"/>
        <v>7.8106952395094381E-2</v>
      </c>
      <c r="X165" s="33">
        <f t="shared" si="33"/>
        <v>8148</v>
      </c>
      <c r="Y165">
        <f t="shared" si="34"/>
        <v>8148</v>
      </c>
      <c r="Z165">
        <f t="shared" si="35"/>
        <v>54371604</v>
      </c>
      <c r="AA165">
        <f t="shared" si="36"/>
        <v>54357342</v>
      </c>
      <c r="AB165">
        <f t="shared" si="37"/>
        <v>0</v>
      </c>
      <c r="AC165">
        <f t="shared" si="38"/>
        <v>54371604</v>
      </c>
      <c r="AD165">
        <f t="shared" si="39"/>
        <v>319113</v>
      </c>
      <c r="AE165" s="2">
        <f t="shared" si="40"/>
        <v>5.9037612161112057E-3</v>
      </c>
      <c r="AF165">
        <f t="shared" si="41"/>
        <v>0</v>
      </c>
    </row>
    <row r="166" spans="1:32" ht="13.75" customHeight="1" x14ac:dyDescent="0.2">
      <c r="A166" s="34">
        <v>153</v>
      </c>
      <c r="B166">
        <v>3312</v>
      </c>
      <c r="C166">
        <v>3312</v>
      </c>
      <c r="D166" t="s">
        <v>160</v>
      </c>
      <c r="E166" s="134">
        <v>436496164</v>
      </c>
      <c r="F166" s="135">
        <v>7988</v>
      </c>
      <c r="G166" s="135">
        <v>1788.3</v>
      </c>
      <c r="H166" s="135">
        <v>7988</v>
      </c>
      <c r="I166" s="135">
        <v>14284940</v>
      </c>
      <c r="J166" s="135">
        <v>134802</v>
      </c>
      <c r="K166" s="135">
        <v>403664724</v>
      </c>
      <c r="L166" s="1">
        <v>1746.3</v>
      </c>
      <c r="M166" s="135">
        <f t="shared" si="29"/>
        <v>14419742</v>
      </c>
      <c r="N166" s="34"/>
      <c r="O166" s="34"/>
      <c r="P166" s="135">
        <v>14276972</v>
      </c>
      <c r="Q166" s="135">
        <v>0</v>
      </c>
      <c r="R166" s="135">
        <f t="shared" si="30"/>
        <v>14276972</v>
      </c>
      <c r="S166" s="135">
        <f t="shared" si="31"/>
        <v>142770</v>
      </c>
      <c r="T166" s="35">
        <f t="shared" si="32"/>
        <v>1.0000019612001761E-2</v>
      </c>
      <c r="U166" s="42"/>
      <c r="V166" s="43">
        <f t="shared" si="42"/>
        <v>0.33394545518919305</v>
      </c>
      <c r="X166" s="33">
        <f t="shared" si="33"/>
        <v>8148</v>
      </c>
      <c r="Y166">
        <f t="shared" si="34"/>
        <v>8148</v>
      </c>
      <c r="Z166">
        <f t="shared" si="35"/>
        <v>14228852</v>
      </c>
      <c r="AA166">
        <f t="shared" si="36"/>
        <v>14427789</v>
      </c>
      <c r="AB166">
        <f t="shared" si="37"/>
        <v>198937</v>
      </c>
      <c r="AC166">
        <f t="shared" si="38"/>
        <v>14427789</v>
      </c>
      <c r="AD166">
        <f t="shared" si="39"/>
        <v>8047</v>
      </c>
      <c r="AE166" s="2">
        <f t="shared" si="40"/>
        <v>5.5805436740823794E-4</v>
      </c>
      <c r="AF166">
        <f t="shared" si="41"/>
        <v>0.4557588735189893</v>
      </c>
    </row>
    <row r="167" spans="1:32" ht="13.75" customHeight="1" x14ac:dyDescent="0.2">
      <c r="A167" s="34">
        <v>154</v>
      </c>
      <c r="B167">
        <v>3330</v>
      </c>
      <c r="C167">
        <v>3330</v>
      </c>
      <c r="D167" t="s">
        <v>161</v>
      </c>
      <c r="E167" s="134">
        <v>237354336</v>
      </c>
      <c r="F167" s="135">
        <v>7988</v>
      </c>
      <c r="G167" s="135">
        <v>331.5</v>
      </c>
      <c r="H167" s="135">
        <v>7992</v>
      </c>
      <c r="I167" s="135">
        <v>2649348</v>
      </c>
      <c r="J167" s="135">
        <v>91836</v>
      </c>
      <c r="K167" s="135">
        <v>230855584</v>
      </c>
      <c r="L167">
        <v>337.7</v>
      </c>
      <c r="M167" s="135">
        <f t="shared" si="29"/>
        <v>2741184</v>
      </c>
      <c r="N167" s="34"/>
      <c r="O167" s="34"/>
      <c r="P167" s="135">
        <v>2714044</v>
      </c>
      <c r="Q167" s="135">
        <v>70719</v>
      </c>
      <c r="R167" s="135">
        <f t="shared" si="30"/>
        <v>2784763</v>
      </c>
      <c r="S167" s="135">
        <f t="shared" si="31"/>
        <v>-43579</v>
      </c>
      <c r="T167" s="35">
        <f t="shared" si="32"/>
        <v>-1.5649087552513447E-2</v>
      </c>
      <c r="U167" s="42"/>
      <c r="V167" s="43">
        <f t="shared" si="42"/>
        <v>0.39780714162842168</v>
      </c>
      <c r="X167" s="33">
        <f t="shared" si="33"/>
        <v>8152</v>
      </c>
      <c r="Y167">
        <f t="shared" si="34"/>
        <v>8152</v>
      </c>
      <c r="Z167">
        <f t="shared" si="35"/>
        <v>2752930</v>
      </c>
      <c r="AA167">
        <f t="shared" si="36"/>
        <v>2675841</v>
      </c>
      <c r="AB167">
        <f t="shared" si="37"/>
        <v>0</v>
      </c>
      <c r="AC167">
        <f t="shared" si="38"/>
        <v>2752930</v>
      </c>
      <c r="AD167">
        <f t="shared" si="39"/>
        <v>11746</v>
      </c>
      <c r="AE167" s="2">
        <f t="shared" si="40"/>
        <v>4.2850096892437716E-3</v>
      </c>
      <c r="AF167">
        <f t="shared" si="41"/>
        <v>0</v>
      </c>
    </row>
    <row r="168" spans="1:32" ht="13.75" customHeight="1" x14ac:dyDescent="0.2">
      <c r="A168" s="34">
        <v>155</v>
      </c>
      <c r="B168">
        <v>3348</v>
      </c>
      <c r="C168">
        <v>3348</v>
      </c>
      <c r="D168" t="s">
        <v>162</v>
      </c>
      <c r="E168" s="134">
        <v>264056750</v>
      </c>
      <c r="F168" s="135">
        <v>7988</v>
      </c>
      <c r="G168" s="135">
        <v>461.2</v>
      </c>
      <c r="H168" s="135">
        <v>8051</v>
      </c>
      <c r="I168" s="135">
        <v>3713121</v>
      </c>
      <c r="J168" s="135">
        <v>0</v>
      </c>
      <c r="K168" s="135">
        <v>256468492</v>
      </c>
      <c r="L168">
        <v>461.1</v>
      </c>
      <c r="M168" s="135">
        <f t="shared" si="29"/>
        <v>3713121</v>
      </c>
      <c r="N168" s="34"/>
      <c r="O168" s="34"/>
      <c r="P168" s="135">
        <v>3670710</v>
      </c>
      <c r="Q168" s="135">
        <v>0</v>
      </c>
      <c r="R168" s="135">
        <f t="shared" si="30"/>
        <v>3670710</v>
      </c>
      <c r="S168" s="135">
        <f t="shared" si="31"/>
        <v>42411</v>
      </c>
      <c r="T168" s="35">
        <f t="shared" si="32"/>
        <v>1.1553895567887412E-2</v>
      </c>
      <c r="U168" s="42"/>
      <c r="V168" s="43">
        <f t="shared" si="42"/>
        <v>0</v>
      </c>
      <c r="X168" s="33">
        <f t="shared" si="33"/>
        <v>8211</v>
      </c>
      <c r="Y168">
        <f t="shared" si="34"/>
        <v>8211</v>
      </c>
      <c r="Z168">
        <f t="shared" si="35"/>
        <v>3786092</v>
      </c>
      <c r="AA168">
        <f t="shared" si="36"/>
        <v>3750252</v>
      </c>
      <c r="AB168">
        <f t="shared" si="37"/>
        <v>0</v>
      </c>
      <c r="AC168">
        <f t="shared" si="38"/>
        <v>3786092</v>
      </c>
      <c r="AD168">
        <f t="shared" si="39"/>
        <v>72971</v>
      </c>
      <c r="AE168" s="2">
        <f t="shared" si="40"/>
        <v>1.9652200938240365E-2</v>
      </c>
      <c r="AF168">
        <f t="shared" si="41"/>
        <v>0</v>
      </c>
    </row>
    <row r="169" spans="1:32" ht="13.75" customHeight="1" x14ac:dyDescent="0.2">
      <c r="A169" s="34">
        <v>156</v>
      </c>
      <c r="B169">
        <v>3375</v>
      </c>
      <c r="C169">
        <v>3375</v>
      </c>
      <c r="D169" t="s">
        <v>163</v>
      </c>
      <c r="E169" s="134">
        <v>630130569</v>
      </c>
      <c r="F169" s="135">
        <v>7988</v>
      </c>
      <c r="G169" s="135">
        <v>1719.4</v>
      </c>
      <c r="H169" s="135">
        <v>7988</v>
      </c>
      <c r="I169" s="135">
        <v>13734567</v>
      </c>
      <c r="J169" s="135">
        <v>0</v>
      </c>
      <c r="K169" s="135">
        <v>573940412</v>
      </c>
      <c r="L169" s="1">
        <v>1628.1</v>
      </c>
      <c r="M169" s="135">
        <f t="shared" si="29"/>
        <v>13734567</v>
      </c>
      <c r="N169" s="34"/>
      <c r="O169" s="34"/>
      <c r="P169" s="135">
        <v>13440372</v>
      </c>
      <c r="Q169" s="135">
        <v>140858</v>
      </c>
      <c r="R169" s="135">
        <f t="shared" si="30"/>
        <v>13581230</v>
      </c>
      <c r="S169" s="135">
        <f t="shared" si="31"/>
        <v>153337</v>
      </c>
      <c r="T169" s="35">
        <f t="shared" si="32"/>
        <v>1.1290361771356497E-2</v>
      </c>
      <c r="U169" s="42"/>
      <c r="V169" s="43">
        <f t="shared" si="42"/>
        <v>0</v>
      </c>
      <c r="X169" s="33">
        <f t="shared" si="33"/>
        <v>8148</v>
      </c>
      <c r="Y169">
        <f t="shared" si="34"/>
        <v>8148</v>
      </c>
      <c r="Z169">
        <f t="shared" si="35"/>
        <v>13265759</v>
      </c>
      <c r="AA169">
        <f t="shared" si="36"/>
        <v>13871913</v>
      </c>
      <c r="AB169">
        <f t="shared" si="37"/>
        <v>606154</v>
      </c>
      <c r="AC169">
        <f t="shared" si="38"/>
        <v>13871913</v>
      </c>
      <c r="AD169">
        <f t="shared" si="39"/>
        <v>137346</v>
      </c>
      <c r="AE169" s="2">
        <f t="shared" si="40"/>
        <v>1.0000024026967869E-2</v>
      </c>
      <c r="AF169">
        <f t="shared" si="41"/>
        <v>0.9619498399545191</v>
      </c>
    </row>
    <row r="170" spans="1:32" ht="13.75" customHeight="1" x14ac:dyDescent="0.2">
      <c r="A170" s="34">
        <v>157</v>
      </c>
      <c r="B170">
        <v>3420</v>
      </c>
      <c r="C170">
        <v>3420</v>
      </c>
      <c r="D170" t="s">
        <v>164</v>
      </c>
      <c r="E170" s="134">
        <v>465387354</v>
      </c>
      <c r="F170" s="135">
        <v>7988</v>
      </c>
      <c r="G170" s="135">
        <v>552.9</v>
      </c>
      <c r="H170" s="135">
        <v>7988</v>
      </c>
      <c r="I170" s="135">
        <v>4416565</v>
      </c>
      <c r="J170" s="135">
        <v>16144</v>
      </c>
      <c r="K170" s="135">
        <v>341266796</v>
      </c>
      <c r="L170">
        <v>544.5</v>
      </c>
      <c r="M170" s="135">
        <f t="shared" si="29"/>
        <v>4432709</v>
      </c>
      <c r="N170" s="34"/>
      <c r="O170" s="34"/>
      <c r="P170" s="135">
        <v>4388821</v>
      </c>
      <c r="Q170" s="135">
        <v>0</v>
      </c>
      <c r="R170" s="135">
        <f t="shared" si="30"/>
        <v>4388821</v>
      </c>
      <c r="S170" s="135">
        <f t="shared" si="31"/>
        <v>43888</v>
      </c>
      <c r="T170" s="35">
        <f t="shared" si="32"/>
        <v>9.999952151158592E-3</v>
      </c>
      <c r="U170" s="42"/>
      <c r="V170" s="43">
        <f t="shared" si="42"/>
        <v>4.7306096547406272E-2</v>
      </c>
      <c r="X170" s="33">
        <f t="shared" si="33"/>
        <v>8148</v>
      </c>
      <c r="Y170">
        <f t="shared" si="34"/>
        <v>8148</v>
      </c>
      <c r="Z170">
        <f t="shared" si="35"/>
        <v>4436586</v>
      </c>
      <c r="AA170">
        <f t="shared" si="36"/>
        <v>4460731</v>
      </c>
      <c r="AB170">
        <f t="shared" si="37"/>
        <v>24145</v>
      </c>
      <c r="AC170">
        <f t="shared" si="38"/>
        <v>4460731</v>
      </c>
      <c r="AD170">
        <f t="shared" si="39"/>
        <v>28022</v>
      </c>
      <c r="AE170" s="2">
        <f t="shared" si="40"/>
        <v>6.3216421380243998E-3</v>
      </c>
      <c r="AF170">
        <f t="shared" si="41"/>
        <v>5.1881512878409669E-2</v>
      </c>
    </row>
    <row r="171" spans="1:32" ht="13.75" customHeight="1" x14ac:dyDescent="0.2">
      <c r="A171" s="34">
        <v>158</v>
      </c>
      <c r="B171">
        <v>3465</v>
      </c>
      <c r="C171">
        <v>3465</v>
      </c>
      <c r="D171" t="s">
        <v>165</v>
      </c>
      <c r="E171" s="134">
        <v>95081258</v>
      </c>
      <c r="F171" s="135">
        <v>7988</v>
      </c>
      <c r="G171" s="135">
        <v>290.3</v>
      </c>
      <c r="H171" s="135">
        <v>7988</v>
      </c>
      <c r="I171" s="135">
        <v>2318916</v>
      </c>
      <c r="J171" s="135">
        <v>95045</v>
      </c>
      <c r="K171" s="135">
        <v>96470814</v>
      </c>
      <c r="L171">
        <v>288.89999999999998</v>
      </c>
      <c r="M171" s="135">
        <f t="shared" si="29"/>
        <v>2413961</v>
      </c>
      <c r="N171" s="34"/>
      <c r="O171" s="34"/>
      <c r="P171" s="135">
        <v>2390060</v>
      </c>
      <c r="Q171" s="135">
        <v>207123</v>
      </c>
      <c r="R171" s="135">
        <f t="shared" si="30"/>
        <v>2597183</v>
      </c>
      <c r="S171" s="135">
        <f t="shared" si="31"/>
        <v>-183222</v>
      </c>
      <c r="T171" s="35">
        <f t="shared" si="32"/>
        <v>-7.054643434829197E-2</v>
      </c>
      <c r="U171" s="42"/>
      <c r="V171" s="43">
        <f t="shared" si="42"/>
        <v>0.98522025531991475</v>
      </c>
      <c r="X171" s="33">
        <f t="shared" si="33"/>
        <v>8148</v>
      </c>
      <c r="Y171">
        <f t="shared" si="34"/>
        <v>8148</v>
      </c>
      <c r="Z171">
        <f t="shared" si="35"/>
        <v>2353957</v>
      </c>
      <c r="AA171">
        <f t="shared" si="36"/>
        <v>2342105</v>
      </c>
      <c r="AB171">
        <f t="shared" si="37"/>
        <v>0</v>
      </c>
      <c r="AC171">
        <f t="shared" si="38"/>
        <v>2353957</v>
      </c>
      <c r="AD171">
        <f t="shared" si="39"/>
        <v>-60004</v>
      </c>
      <c r="AE171" s="2">
        <f t="shared" si="40"/>
        <v>-2.4857071013160526E-2</v>
      </c>
      <c r="AF171">
        <f t="shared" si="41"/>
        <v>0</v>
      </c>
    </row>
    <row r="172" spans="1:32" ht="13.75" customHeight="1" x14ac:dyDescent="0.2">
      <c r="A172" s="34">
        <v>159</v>
      </c>
      <c r="B172">
        <v>3537</v>
      </c>
      <c r="C172">
        <v>3537</v>
      </c>
      <c r="D172" t="s">
        <v>166</v>
      </c>
      <c r="E172" s="134">
        <v>219345594</v>
      </c>
      <c r="F172" s="135">
        <v>7988</v>
      </c>
      <c r="G172" s="135">
        <v>315</v>
      </c>
      <c r="H172" s="135">
        <v>7988</v>
      </c>
      <c r="I172" s="135">
        <v>2516220</v>
      </c>
      <c r="J172" s="135">
        <v>0</v>
      </c>
      <c r="K172" s="135">
        <v>208367741</v>
      </c>
      <c r="L172">
        <v>280</v>
      </c>
      <c r="M172" s="135">
        <f t="shared" si="29"/>
        <v>2516220</v>
      </c>
      <c r="N172" s="34"/>
      <c r="O172" s="34"/>
      <c r="P172" s="135">
        <v>2473016</v>
      </c>
      <c r="Q172" s="135">
        <v>0</v>
      </c>
      <c r="R172" s="135">
        <f t="shared" si="30"/>
        <v>2473016</v>
      </c>
      <c r="S172" s="135">
        <f t="shared" si="31"/>
        <v>43204</v>
      </c>
      <c r="T172" s="35">
        <f t="shared" si="32"/>
        <v>1.7470165983560156E-2</v>
      </c>
      <c r="U172" s="42"/>
      <c r="V172" s="43">
        <f t="shared" si="42"/>
        <v>0</v>
      </c>
      <c r="X172" s="33">
        <f t="shared" si="33"/>
        <v>8148</v>
      </c>
      <c r="Y172">
        <f t="shared" si="34"/>
        <v>8148</v>
      </c>
      <c r="Z172">
        <f t="shared" si="35"/>
        <v>2281440</v>
      </c>
      <c r="AA172">
        <f t="shared" si="36"/>
        <v>2541382</v>
      </c>
      <c r="AB172">
        <f t="shared" si="37"/>
        <v>259942</v>
      </c>
      <c r="AC172">
        <f t="shared" si="38"/>
        <v>2541382</v>
      </c>
      <c r="AD172">
        <f t="shared" si="39"/>
        <v>25162</v>
      </c>
      <c r="AE172" s="2">
        <f t="shared" si="40"/>
        <v>9.9999205156941755E-3</v>
      </c>
      <c r="AF172">
        <f t="shared" si="41"/>
        <v>1.1850796510642472</v>
      </c>
    </row>
    <row r="173" spans="1:32" ht="13.75" customHeight="1" x14ac:dyDescent="0.2">
      <c r="A173" s="34">
        <v>160</v>
      </c>
      <c r="B173">
        <v>3555</v>
      </c>
      <c r="C173">
        <v>3555</v>
      </c>
      <c r="D173" t="s">
        <v>167</v>
      </c>
      <c r="E173" s="134">
        <v>316290202</v>
      </c>
      <c r="F173" s="135">
        <v>7988</v>
      </c>
      <c r="G173" s="135">
        <v>601.29999999999995</v>
      </c>
      <c r="H173" s="135">
        <v>7988</v>
      </c>
      <c r="I173" s="135">
        <v>4803184</v>
      </c>
      <c r="J173" s="135">
        <v>37384</v>
      </c>
      <c r="K173" s="135">
        <v>300816118</v>
      </c>
      <c r="L173">
        <v>601.20000000000005</v>
      </c>
      <c r="M173" s="135">
        <f t="shared" si="29"/>
        <v>4840568</v>
      </c>
      <c r="N173" s="34"/>
      <c r="O173" s="34"/>
      <c r="P173" s="135">
        <v>4792642</v>
      </c>
      <c r="Q173" s="135">
        <v>0</v>
      </c>
      <c r="R173" s="135">
        <f t="shared" si="30"/>
        <v>4792642</v>
      </c>
      <c r="S173" s="135">
        <f t="shared" si="31"/>
        <v>47926</v>
      </c>
      <c r="T173" s="35">
        <f t="shared" si="32"/>
        <v>9.9999123656638652E-3</v>
      </c>
      <c r="U173" s="42"/>
      <c r="V173" s="43">
        <f t="shared" si="42"/>
        <v>0.1242752557560762</v>
      </c>
      <c r="X173" s="33">
        <f t="shared" si="33"/>
        <v>8148</v>
      </c>
      <c r="Y173">
        <f t="shared" si="34"/>
        <v>8148</v>
      </c>
      <c r="Z173">
        <f t="shared" si="35"/>
        <v>4898578</v>
      </c>
      <c r="AA173">
        <f t="shared" si="36"/>
        <v>4851216</v>
      </c>
      <c r="AB173">
        <f t="shared" si="37"/>
        <v>0</v>
      </c>
      <c r="AC173">
        <f t="shared" si="38"/>
        <v>4898578</v>
      </c>
      <c r="AD173">
        <f t="shared" si="39"/>
        <v>58010</v>
      </c>
      <c r="AE173" s="2">
        <f t="shared" si="40"/>
        <v>1.1984130787957115E-2</v>
      </c>
      <c r="AF173">
        <f t="shared" si="41"/>
        <v>0</v>
      </c>
    </row>
    <row r="174" spans="1:32" ht="13.75" customHeight="1" x14ac:dyDescent="0.2">
      <c r="A174" s="34">
        <v>161</v>
      </c>
      <c r="B174">
        <v>3582</v>
      </c>
      <c r="C174">
        <v>1968</v>
      </c>
      <c r="D174" t="s">
        <v>168</v>
      </c>
      <c r="E174" s="134">
        <v>356645414</v>
      </c>
      <c r="F174" s="135">
        <v>7988</v>
      </c>
      <c r="G174" s="135">
        <v>489.2</v>
      </c>
      <c r="H174" s="135">
        <v>8032</v>
      </c>
      <c r="I174" s="135">
        <v>3929254</v>
      </c>
      <c r="J174" s="135">
        <v>139090</v>
      </c>
      <c r="K174" s="135">
        <v>345071482</v>
      </c>
      <c r="L174">
        <v>486.2</v>
      </c>
      <c r="M174" s="135">
        <f t="shared" si="29"/>
        <v>4068344</v>
      </c>
      <c r="N174" s="34"/>
      <c r="O174" s="34"/>
      <c r="P174" s="135">
        <v>4028063</v>
      </c>
      <c r="Q174" s="135">
        <v>47930</v>
      </c>
      <c r="R174" s="135">
        <f t="shared" si="30"/>
        <v>4075993</v>
      </c>
      <c r="S174" s="135">
        <f t="shared" si="31"/>
        <v>-7649</v>
      </c>
      <c r="T174" s="35">
        <f t="shared" si="32"/>
        <v>-1.8765979234998686E-3</v>
      </c>
      <c r="U174" s="42"/>
      <c r="V174" s="43">
        <f t="shared" si="42"/>
        <v>0.40307590529894904</v>
      </c>
      <c r="X174" s="33">
        <f t="shared" si="33"/>
        <v>8192</v>
      </c>
      <c r="Y174">
        <f t="shared" si="34"/>
        <v>8192</v>
      </c>
      <c r="Z174">
        <f t="shared" si="35"/>
        <v>3982950</v>
      </c>
      <c r="AA174">
        <f t="shared" si="36"/>
        <v>3968547</v>
      </c>
      <c r="AB174">
        <f t="shared" si="37"/>
        <v>0</v>
      </c>
      <c r="AC174">
        <f t="shared" si="38"/>
        <v>3982950</v>
      </c>
      <c r="AD174">
        <f t="shared" si="39"/>
        <v>-85394</v>
      </c>
      <c r="AE174" s="2">
        <f t="shared" si="40"/>
        <v>-2.0989867130213179E-2</v>
      </c>
      <c r="AF174">
        <f t="shared" si="41"/>
        <v>0</v>
      </c>
    </row>
    <row r="175" spans="1:32" ht="13.75" customHeight="1" x14ac:dyDescent="0.2">
      <c r="A175" s="34">
        <v>162</v>
      </c>
      <c r="B175">
        <v>3600</v>
      </c>
      <c r="C175">
        <v>3600</v>
      </c>
      <c r="D175" t="s">
        <v>169</v>
      </c>
      <c r="E175" s="134">
        <v>1112966809</v>
      </c>
      <c r="F175" s="135">
        <v>7988</v>
      </c>
      <c r="G175" s="135">
        <v>2152.9</v>
      </c>
      <c r="H175" s="135">
        <v>7988</v>
      </c>
      <c r="I175" s="135">
        <v>17197365</v>
      </c>
      <c r="J175" s="135">
        <v>184103</v>
      </c>
      <c r="K175" s="135">
        <v>1196060777</v>
      </c>
      <c r="L175" s="1">
        <v>2146.1</v>
      </c>
      <c r="M175" s="135">
        <f t="shared" si="29"/>
        <v>17381468</v>
      </c>
      <c r="N175" s="34"/>
      <c r="O175" s="34"/>
      <c r="P175" s="135">
        <v>17209374</v>
      </c>
      <c r="Q175" s="135">
        <v>27807</v>
      </c>
      <c r="R175" s="135">
        <f t="shared" si="30"/>
        <v>17237181</v>
      </c>
      <c r="S175" s="135">
        <f t="shared" si="31"/>
        <v>144287</v>
      </c>
      <c r="T175" s="35">
        <f t="shared" si="32"/>
        <v>8.37068427836315E-3</v>
      </c>
      <c r="U175" s="42"/>
      <c r="V175" s="43">
        <f t="shared" si="42"/>
        <v>0.15392445228558815</v>
      </c>
      <c r="X175" s="33">
        <f t="shared" si="33"/>
        <v>8148</v>
      </c>
      <c r="Y175">
        <f t="shared" si="34"/>
        <v>8148</v>
      </c>
      <c r="Z175">
        <f t="shared" si="35"/>
        <v>17486423</v>
      </c>
      <c r="AA175">
        <f t="shared" si="36"/>
        <v>17369339</v>
      </c>
      <c r="AB175">
        <f t="shared" si="37"/>
        <v>0</v>
      </c>
      <c r="AC175">
        <f t="shared" si="38"/>
        <v>17486423</v>
      </c>
      <c r="AD175">
        <f t="shared" si="39"/>
        <v>104955</v>
      </c>
      <c r="AE175" s="2">
        <f t="shared" si="40"/>
        <v>6.0383277177738955E-3</v>
      </c>
      <c r="AF175">
        <f t="shared" si="41"/>
        <v>0</v>
      </c>
    </row>
    <row r="176" spans="1:32" ht="13.75" customHeight="1" x14ac:dyDescent="0.2">
      <c r="A176" s="34">
        <v>163</v>
      </c>
      <c r="B176">
        <v>3609</v>
      </c>
      <c r="C176">
        <v>3609</v>
      </c>
      <c r="D176" t="s">
        <v>170</v>
      </c>
      <c r="E176" s="134">
        <v>205834510</v>
      </c>
      <c r="F176" s="135">
        <v>7988</v>
      </c>
      <c r="G176" s="135">
        <v>453.4</v>
      </c>
      <c r="H176" s="135">
        <v>7988</v>
      </c>
      <c r="I176" s="135">
        <v>3621759</v>
      </c>
      <c r="J176" s="135">
        <v>26057</v>
      </c>
      <c r="K176" s="135">
        <v>206708410</v>
      </c>
      <c r="L176">
        <v>424.1</v>
      </c>
      <c r="M176" s="135">
        <f t="shared" si="29"/>
        <v>3647816</v>
      </c>
      <c r="N176" s="34"/>
      <c r="O176" s="34"/>
      <c r="P176" s="135">
        <v>3611699</v>
      </c>
      <c r="Q176" s="135">
        <v>0</v>
      </c>
      <c r="R176" s="135">
        <f t="shared" si="30"/>
        <v>3611699</v>
      </c>
      <c r="S176" s="135">
        <f t="shared" si="31"/>
        <v>36117</v>
      </c>
      <c r="T176" s="35">
        <f t="shared" si="32"/>
        <v>1.0000002768780011E-2</v>
      </c>
      <c r="U176" s="42"/>
      <c r="V176" s="43">
        <f t="shared" si="42"/>
        <v>0.12605679662477207</v>
      </c>
      <c r="X176" s="33">
        <f t="shared" si="33"/>
        <v>8148</v>
      </c>
      <c r="Y176">
        <f t="shared" si="34"/>
        <v>8148</v>
      </c>
      <c r="Z176">
        <f t="shared" si="35"/>
        <v>3455567</v>
      </c>
      <c r="AA176">
        <f t="shared" si="36"/>
        <v>3657977</v>
      </c>
      <c r="AB176">
        <f t="shared" si="37"/>
        <v>202410</v>
      </c>
      <c r="AC176">
        <f t="shared" si="38"/>
        <v>3657977</v>
      </c>
      <c r="AD176">
        <f t="shared" si="39"/>
        <v>10161</v>
      </c>
      <c r="AE176" s="2">
        <f t="shared" si="40"/>
        <v>2.7855023389337622E-3</v>
      </c>
      <c r="AF176">
        <f t="shared" si="41"/>
        <v>0.98336279956164774</v>
      </c>
    </row>
    <row r="177" spans="1:32" ht="13.75" customHeight="1" x14ac:dyDescent="0.2">
      <c r="A177" s="34">
        <v>164</v>
      </c>
      <c r="B177">
        <v>3645</v>
      </c>
      <c r="C177">
        <v>3645</v>
      </c>
      <c r="D177" t="s">
        <v>171</v>
      </c>
      <c r="E177" s="134">
        <v>1996233455</v>
      </c>
      <c r="F177" s="135">
        <v>7988</v>
      </c>
      <c r="G177" s="135">
        <v>2616.4</v>
      </c>
      <c r="H177" s="135">
        <v>7988</v>
      </c>
      <c r="I177" s="135">
        <v>20899803</v>
      </c>
      <c r="J177" s="135">
        <v>223541</v>
      </c>
      <c r="K177" s="135">
        <v>1957713065</v>
      </c>
      <c r="L177" s="1">
        <v>2557.4</v>
      </c>
      <c r="M177" s="135">
        <f t="shared" si="29"/>
        <v>21123344</v>
      </c>
      <c r="N177" s="34"/>
      <c r="O177" s="34"/>
      <c r="P177" s="135">
        <v>20914202</v>
      </c>
      <c r="Q177" s="135">
        <v>0</v>
      </c>
      <c r="R177" s="135">
        <f t="shared" si="30"/>
        <v>20914202</v>
      </c>
      <c r="S177" s="135">
        <f t="shared" si="31"/>
        <v>209142</v>
      </c>
      <c r="T177" s="35">
        <f t="shared" si="32"/>
        <v>9.9999990437120191E-3</v>
      </c>
      <c r="U177" s="42"/>
      <c r="V177" s="43">
        <f t="shared" si="42"/>
        <v>0.114184761800116</v>
      </c>
      <c r="X177" s="33">
        <f t="shared" si="33"/>
        <v>8148</v>
      </c>
      <c r="Y177">
        <f t="shared" si="34"/>
        <v>8148</v>
      </c>
      <c r="Z177">
        <f t="shared" si="35"/>
        <v>20837695</v>
      </c>
      <c r="AA177">
        <f t="shared" si="36"/>
        <v>21108801</v>
      </c>
      <c r="AB177">
        <f t="shared" si="37"/>
        <v>271106</v>
      </c>
      <c r="AC177">
        <f t="shared" si="38"/>
        <v>21108801</v>
      </c>
      <c r="AD177">
        <f t="shared" si="39"/>
        <v>-14543</v>
      </c>
      <c r="AE177" s="2">
        <f t="shared" si="40"/>
        <v>-6.8848000581726073E-4</v>
      </c>
      <c r="AF177">
        <f t="shared" si="41"/>
        <v>0.13580876491221816</v>
      </c>
    </row>
    <row r="178" spans="1:32" ht="13.75" customHeight="1" x14ac:dyDescent="0.2">
      <c r="A178" s="34">
        <v>165</v>
      </c>
      <c r="B178">
        <v>3691</v>
      </c>
      <c r="C178">
        <v>3691</v>
      </c>
      <c r="D178" t="s">
        <v>172</v>
      </c>
      <c r="E178" s="134">
        <v>421648870</v>
      </c>
      <c r="F178" s="135">
        <v>7988</v>
      </c>
      <c r="G178" s="135">
        <v>703.9</v>
      </c>
      <c r="H178" s="135">
        <v>7989</v>
      </c>
      <c r="I178" s="135">
        <v>5623457</v>
      </c>
      <c r="J178" s="135">
        <v>0</v>
      </c>
      <c r="K178" s="135">
        <v>430257424</v>
      </c>
      <c r="L178">
        <v>676.1</v>
      </c>
      <c r="M178" s="135">
        <f t="shared" si="29"/>
        <v>5623457</v>
      </c>
      <c r="N178" s="34"/>
      <c r="O178" s="34"/>
      <c r="P178" s="135">
        <v>5496498</v>
      </c>
      <c r="Q178" s="135">
        <v>104798</v>
      </c>
      <c r="R178" s="135">
        <f t="shared" si="30"/>
        <v>5601296</v>
      </c>
      <c r="S178" s="135">
        <f t="shared" si="31"/>
        <v>22161</v>
      </c>
      <c r="T178" s="35">
        <f t="shared" si="32"/>
        <v>3.9564058032283958E-3</v>
      </c>
      <c r="U178" s="42"/>
      <c r="V178" s="43">
        <f t="shared" si="42"/>
        <v>0</v>
      </c>
      <c r="X178" s="33">
        <f t="shared" si="33"/>
        <v>8149</v>
      </c>
      <c r="Y178">
        <f t="shared" si="34"/>
        <v>8149</v>
      </c>
      <c r="Z178">
        <f t="shared" si="35"/>
        <v>5509539</v>
      </c>
      <c r="AA178">
        <f t="shared" si="36"/>
        <v>5679692</v>
      </c>
      <c r="AB178">
        <f t="shared" si="37"/>
        <v>170153</v>
      </c>
      <c r="AC178">
        <f t="shared" si="38"/>
        <v>5679692</v>
      </c>
      <c r="AD178">
        <f t="shared" si="39"/>
        <v>56235</v>
      </c>
      <c r="AE178" s="2">
        <f t="shared" si="40"/>
        <v>1.0000076465419758E-2</v>
      </c>
      <c r="AF178">
        <f t="shared" si="41"/>
        <v>0.40354193288837698</v>
      </c>
    </row>
    <row r="179" spans="1:32" ht="13.75" customHeight="1" x14ac:dyDescent="0.2">
      <c r="A179" s="34">
        <v>166</v>
      </c>
      <c r="B179">
        <v>3715</v>
      </c>
      <c r="C179">
        <v>3715</v>
      </c>
      <c r="D179" t="s">
        <v>173</v>
      </c>
      <c r="E179" s="134">
        <v>2798857356</v>
      </c>
      <c r="F179" s="135">
        <v>7988</v>
      </c>
      <c r="G179" s="135">
        <v>7493.7</v>
      </c>
      <c r="H179" s="135">
        <v>7988</v>
      </c>
      <c r="I179" s="135">
        <v>59859676</v>
      </c>
      <c r="J179" s="135">
        <v>0</v>
      </c>
      <c r="K179" s="135">
        <v>2725003373</v>
      </c>
      <c r="L179" s="1">
        <v>7448.7</v>
      </c>
      <c r="M179" s="135">
        <f t="shared" si="29"/>
        <v>59859676</v>
      </c>
      <c r="N179" s="34"/>
      <c r="O179" s="34"/>
      <c r="P179" s="135">
        <v>59216212</v>
      </c>
      <c r="Q179" s="135">
        <v>49369</v>
      </c>
      <c r="R179" s="135">
        <f t="shared" si="30"/>
        <v>59265581</v>
      </c>
      <c r="S179" s="135">
        <f t="shared" si="31"/>
        <v>594095</v>
      </c>
      <c r="T179" s="35">
        <f t="shared" si="32"/>
        <v>1.0024283740675722E-2</v>
      </c>
      <c r="U179" s="42"/>
      <c r="V179" s="43">
        <f t="shared" si="42"/>
        <v>0</v>
      </c>
      <c r="X179" s="33">
        <f t="shared" si="33"/>
        <v>8148</v>
      </c>
      <c r="Y179">
        <f t="shared" si="34"/>
        <v>8148</v>
      </c>
      <c r="Z179">
        <f t="shared" si="35"/>
        <v>60692008</v>
      </c>
      <c r="AA179">
        <f t="shared" si="36"/>
        <v>60458273</v>
      </c>
      <c r="AB179">
        <f t="shared" si="37"/>
        <v>0</v>
      </c>
      <c r="AC179">
        <f t="shared" si="38"/>
        <v>60692008</v>
      </c>
      <c r="AD179">
        <f t="shared" si="39"/>
        <v>832332</v>
      </c>
      <c r="AE179" s="2">
        <f t="shared" si="40"/>
        <v>1.3904719430823515E-2</v>
      </c>
      <c r="AF179">
        <f t="shared" si="41"/>
        <v>0</v>
      </c>
    </row>
    <row r="180" spans="1:32" ht="13.75" customHeight="1" x14ac:dyDescent="0.2">
      <c r="A180" s="34">
        <v>167</v>
      </c>
      <c r="B180">
        <v>3744</v>
      </c>
      <c r="C180">
        <v>3744</v>
      </c>
      <c r="D180" t="s">
        <v>174</v>
      </c>
      <c r="E180" s="134">
        <v>230911138</v>
      </c>
      <c r="F180" s="135">
        <v>7988</v>
      </c>
      <c r="G180" s="135">
        <v>678.4</v>
      </c>
      <c r="H180" s="135">
        <v>7988</v>
      </c>
      <c r="I180" s="135">
        <v>5419059</v>
      </c>
      <c r="J180" s="135">
        <v>0</v>
      </c>
      <c r="K180" s="135">
        <v>224886677</v>
      </c>
      <c r="L180">
        <v>670.7</v>
      </c>
      <c r="M180" s="135">
        <f t="shared" si="29"/>
        <v>5419059</v>
      </c>
      <c r="N180" s="34"/>
      <c r="O180" s="34"/>
      <c r="P180" s="135">
        <v>5332636</v>
      </c>
      <c r="Q180" s="135">
        <v>0</v>
      </c>
      <c r="R180" s="135">
        <f t="shared" si="30"/>
        <v>5332636</v>
      </c>
      <c r="S180" s="135">
        <f t="shared" si="31"/>
        <v>86423</v>
      </c>
      <c r="T180" s="35">
        <f t="shared" si="32"/>
        <v>1.6206431490917439E-2</v>
      </c>
      <c r="U180" s="42"/>
      <c r="V180" s="43">
        <f t="shared" si="42"/>
        <v>0</v>
      </c>
      <c r="X180" s="33">
        <f t="shared" si="33"/>
        <v>8148</v>
      </c>
      <c r="Y180">
        <f t="shared" si="34"/>
        <v>8148</v>
      </c>
      <c r="Z180">
        <f t="shared" si="35"/>
        <v>5464864</v>
      </c>
      <c r="AA180">
        <f t="shared" si="36"/>
        <v>5473250</v>
      </c>
      <c r="AB180">
        <f t="shared" si="37"/>
        <v>8386</v>
      </c>
      <c r="AC180">
        <f t="shared" si="38"/>
        <v>5473250</v>
      </c>
      <c r="AD180">
        <f t="shared" si="39"/>
        <v>54191</v>
      </c>
      <c r="AE180" s="2">
        <f t="shared" si="40"/>
        <v>1.000007565889207E-2</v>
      </c>
      <c r="AF180">
        <f t="shared" si="41"/>
        <v>3.6317000871564711E-2</v>
      </c>
    </row>
    <row r="181" spans="1:32" ht="13.75" customHeight="1" x14ac:dyDescent="0.2">
      <c r="A181" s="34">
        <v>168</v>
      </c>
      <c r="B181">
        <v>3798</v>
      </c>
      <c r="C181">
        <v>3798</v>
      </c>
      <c r="D181" t="s">
        <v>175</v>
      </c>
      <c r="E181" s="134">
        <v>269135981</v>
      </c>
      <c r="F181" s="135">
        <v>7988</v>
      </c>
      <c r="G181" s="135">
        <v>586</v>
      </c>
      <c r="H181" s="135">
        <v>7988</v>
      </c>
      <c r="I181" s="135">
        <v>4680968</v>
      </c>
      <c r="J181" s="135">
        <v>0</v>
      </c>
      <c r="K181" s="135">
        <v>255250503</v>
      </c>
      <c r="L181">
        <v>554.4</v>
      </c>
      <c r="M181" s="135">
        <f t="shared" si="29"/>
        <v>4680968</v>
      </c>
      <c r="N181" s="34"/>
      <c r="O181" s="34"/>
      <c r="P181" s="135">
        <v>4605601</v>
      </c>
      <c r="Q181" s="135">
        <v>43572</v>
      </c>
      <c r="R181" s="135">
        <f t="shared" si="30"/>
        <v>4649173</v>
      </c>
      <c r="S181" s="135">
        <f t="shared" si="31"/>
        <v>31795</v>
      </c>
      <c r="T181" s="35">
        <f t="shared" si="32"/>
        <v>6.8388506945213697E-3</v>
      </c>
      <c r="U181" s="42"/>
      <c r="V181" s="43">
        <f t="shared" si="42"/>
        <v>0</v>
      </c>
      <c r="X181" s="33">
        <f t="shared" si="33"/>
        <v>8148</v>
      </c>
      <c r="Y181">
        <f t="shared" si="34"/>
        <v>8148</v>
      </c>
      <c r="Z181">
        <f t="shared" si="35"/>
        <v>4517251</v>
      </c>
      <c r="AA181">
        <f t="shared" si="36"/>
        <v>4727778</v>
      </c>
      <c r="AB181">
        <f t="shared" si="37"/>
        <v>210527</v>
      </c>
      <c r="AC181">
        <f t="shared" si="38"/>
        <v>4727778</v>
      </c>
      <c r="AD181">
        <f t="shared" si="39"/>
        <v>46810</v>
      </c>
      <c r="AE181" s="2">
        <f t="shared" si="40"/>
        <v>1.0000068361928559E-2</v>
      </c>
      <c r="AF181">
        <f t="shared" si="41"/>
        <v>0.78223282973078212</v>
      </c>
    </row>
    <row r="182" spans="1:32" ht="13.75" customHeight="1" x14ac:dyDescent="0.2">
      <c r="A182" s="34">
        <v>169</v>
      </c>
      <c r="B182">
        <v>3816</v>
      </c>
      <c r="C182">
        <v>3816</v>
      </c>
      <c r="D182" t="s">
        <v>176</v>
      </c>
      <c r="E182" s="134">
        <v>212870306</v>
      </c>
      <c r="F182" s="135">
        <v>7988</v>
      </c>
      <c r="G182" s="135">
        <v>299.8</v>
      </c>
      <c r="H182" s="135">
        <v>7988</v>
      </c>
      <c r="I182" s="135">
        <v>2394802</v>
      </c>
      <c r="J182" s="135">
        <v>39710</v>
      </c>
      <c r="K182" s="135">
        <v>202921858</v>
      </c>
      <c r="L182">
        <v>286.39999999999998</v>
      </c>
      <c r="M182" s="135">
        <f t="shared" si="29"/>
        <v>2434512</v>
      </c>
      <c r="N182" s="34"/>
      <c r="O182" s="34"/>
      <c r="P182" s="135">
        <v>2410408</v>
      </c>
      <c r="Q182" s="135">
        <v>32548</v>
      </c>
      <c r="R182" s="135">
        <f t="shared" si="30"/>
        <v>2442956</v>
      </c>
      <c r="S182" s="135">
        <f t="shared" si="31"/>
        <v>-8444</v>
      </c>
      <c r="T182" s="35">
        <f t="shared" si="32"/>
        <v>-3.456468311340851E-3</v>
      </c>
      <c r="U182" s="42"/>
      <c r="V182" s="43">
        <f t="shared" si="42"/>
        <v>0.19569109208530899</v>
      </c>
      <c r="X182" s="33">
        <f t="shared" si="33"/>
        <v>8148</v>
      </c>
      <c r="Y182">
        <f t="shared" si="34"/>
        <v>8148</v>
      </c>
      <c r="Z182">
        <f t="shared" si="35"/>
        <v>2333587</v>
      </c>
      <c r="AA182">
        <f t="shared" si="36"/>
        <v>2418750</v>
      </c>
      <c r="AB182">
        <f t="shared" si="37"/>
        <v>85163</v>
      </c>
      <c r="AC182">
        <f t="shared" si="38"/>
        <v>2418750</v>
      </c>
      <c r="AD182">
        <f t="shared" si="39"/>
        <v>-15762</v>
      </c>
      <c r="AE182" s="2">
        <f t="shared" si="40"/>
        <v>-6.4743981545377473E-3</v>
      </c>
      <c r="AF182">
        <f t="shared" si="41"/>
        <v>0.40006989044305691</v>
      </c>
    </row>
    <row r="183" spans="1:32" ht="13.75" customHeight="1" x14ac:dyDescent="0.2">
      <c r="A183" s="34">
        <v>170</v>
      </c>
      <c r="B183">
        <v>3841</v>
      </c>
      <c r="C183">
        <v>3841</v>
      </c>
      <c r="D183" t="s">
        <v>177</v>
      </c>
      <c r="E183" s="134">
        <v>323604598</v>
      </c>
      <c r="F183" s="135">
        <v>7988</v>
      </c>
      <c r="G183" s="135">
        <v>669</v>
      </c>
      <c r="H183" s="135">
        <v>7988</v>
      </c>
      <c r="I183" s="135">
        <v>5343972</v>
      </c>
      <c r="J183" s="135">
        <v>0</v>
      </c>
      <c r="K183" s="135">
        <v>321486884</v>
      </c>
      <c r="L183">
        <v>645.6</v>
      </c>
      <c r="M183" s="135">
        <f t="shared" si="29"/>
        <v>5343972</v>
      </c>
      <c r="N183" s="34"/>
      <c r="O183" s="34"/>
      <c r="P183" s="135">
        <v>5286463</v>
      </c>
      <c r="Q183" s="135">
        <v>12777</v>
      </c>
      <c r="R183" s="135">
        <f t="shared" si="30"/>
        <v>5299240</v>
      </c>
      <c r="S183" s="135">
        <f t="shared" si="31"/>
        <v>44732</v>
      </c>
      <c r="T183" s="35">
        <f t="shared" si="32"/>
        <v>8.4412104377231453E-3</v>
      </c>
      <c r="U183" s="42"/>
      <c r="V183" s="43">
        <f t="shared" si="42"/>
        <v>0</v>
      </c>
      <c r="X183" s="33">
        <f t="shared" si="33"/>
        <v>8148</v>
      </c>
      <c r="Y183">
        <f t="shared" si="34"/>
        <v>8148</v>
      </c>
      <c r="Z183">
        <f t="shared" si="35"/>
        <v>5260349</v>
      </c>
      <c r="AA183">
        <f t="shared" si="36"/>
        <v>5397412</v>
      </c>
      <c r="AB183">
        <f t="shared" si="37"/>
        <v>137063</v>
      </c>
      <c r="AC183">
        <f t="shared" si="38"/>
        <v>5397412</v>
      </c>
      <c r="AD183">
        <f t="shared" si="39"/>
        <v>53440</v>
      </c>
      <c r="AE183" s="2">
        <f t="shared" si="40"/>
        <v>1.0000052395484108E-2</v>
      </c>
      <c r="AF183">
        <f t="shared" si="41"/>
        <v>0.42355084212987604</v>
      </c>
    </row>
    <row r="184" spans="1:32" ht="13.75" customHeight="1" x14ac:dyDescent="0.2">
      <c r="A184" s="34">
        <v>171</v>
      </c>
      <c r="B184">
        <v>3906</v>
      </c>
      <c r="C184">
        <v>3906</v>
      </c>
      <c r="D184" t="s">
        <v>179</v>
      </c>
      <c r="E184" s="134">
        <v>304662223</v>
      </c>
      <c r="F184" s="135">
        <v>7988</v>
      </c>
      <c r="G184" s="135">
        <v>425.8</v>
      </c>
      <c r="H184" s="135">
        <v>7988</v>
      </c>
      <c r="I184" s="135">
        <v>3401290</v>
      </c>
      <c r="J184" s="135">
        <v>56824</v>
      </c>
      <c r="K184" s="135">
        <v>288003729</v>
      </c>
      <c r="L184">
        <v>427.7</v>
      </c>
      <c r="M184" s="135">
        <f t="shared" si="29"/>
        <v>3458114</v>
      </c>
      <c r="N184" s="34"/>
      <c r="O184" s="34"/>
      <c r="P184" s="135">
        <v>3423875</v>
      </c>
      <c r="Q184" s="135">
        <v>46233</v>
      </c>
      <c r="R184" s="135">
        <f t="shared" si="30"/>
        <v>3470108</v>
      </c>
      <c r="S184" s="135">
        <f t="shared" si="31"/>
        <v>-11994</v>
      </c>
      <c r="T184" s="35">
        <f t="shared" si="32"/>
        <v>-3.4563765738703234E-3</v>
      </c>
      <c r="U184" s="42"/>
      <c r="V184" s="43">
        <f t="shared" si="42"/>
        <v>0.19730300089274191</v>
      </c>
      <c r="X184" s="33">
        <f t="shared" si="33"/>
        <v>8148</v>
      </c>
      <c r="Y184">
        <f t="shared" si="34"/>
        <v>8148</v>
      </c>
      <c r="Z184">
        <f t="shared" si="35"/>
        <v>3484900</v>
      </c>
      <c r="AA184">
        <f t="shared" si="36"/>
        <v>3435303</v>
      </c>
      <c r="AB184">
        <f t="shared" si="37"/>
        <v>0</v>
      </c>
      <c r="AC184">
        <f t="shared" si="38"/>
        <v>3484900</v>
      </c>
      <c r="AD184">
        <f t="shared" si="39"/>
        <v>26786</v>
      </c>
      <c r="AE184" s="2">
        <f t="shared" si="40"/>
        <v>7.7458406518697764E-3</v>
      </c>
      <c r="AF184">
        <f t="shared" si="41"/>
        <v>0</v>
      </c>
    </row>
    <row r="185" spans="1:32" ht="13.75" customHeight="1" x14ac:dyDescent="0.2">
      <c r="A185" s="34">
        <v>172</v>
      </c>
      <c r="B185">
        <v>3942</v>
      </c>
      <c r="C185">
        <v>3942</v>
      </c>
      <c r="D185" t="s">
        <v>180</v>
      </c>
      <c r="E185" s="134">
        <v>211119482</v>
      </c>
      <c r="F185" s="135">
        <v>7988</v>
      </c>
      <c r="G185" s="135">
        <v>619.5</v>
      </c>
      <c r="H185" s="135">
        <v>7988</v>
      </c>
      <c r="I185" s="135">
        <v>4948566</v>
      </c>
      <c r="J185" s="135">
        <v>139406</v>
      </c>
      <c r="K185" s="135">
        <v>198413302</v>
      </c>
      <c r="L185">
        <v>620.1</v>
      </c>
      <c r="M185" s="135">
        <f t="shared" si="29"/>
        <v>5087972</v>
      </c>
      <c r="N185" s="34"/>
      <c r="O185" s="34"/>
      <c r="P185" s="135">
        <v>5037596</v>
      </c>
      <c r="Q185" s="135">
        <v>129009</v>
      </c>
      <c r="R185" s="135">
        <f t="shared" si="30"/>
        <v>5166605</v>
      </c>
      <c r="S185" s="135">
        <f t="shared" si="31"/>
        <v>-78633</v>
      </c>
      <c r="T185" s="35">
        <f t="shared" si="32"/>
        <v>-1.5219471974342919E-2</v>
      </c>
      <c r="U185" s="42"/>
      <c r="V185" s="43">
        <f t="shared" si="42"/>
        <v>0.70260410262211148</v>
      </c>
      <c r="X185" s="33">
        <f t="shared" si="33"/>
        <v>8148</v>
      </c>
      <c r="Y185">
        <f t="shared" si="34"/>
        <v>8148</v>
      </c>
      <c r="Z185">
        <f t="shared" si="35"/>
        <v>5052575</v>
      </c>
      <c r="AA185">
        <f t="shared" si="36"/>
        <v>4998052</v>
      </c>
      <c r="AB185">
        <f t="shared" si="37"/>
        <v>0</v>
      </c>
      <c r="AC185">
        <f t="shared" si="38"/>
        <v>5052575</v>
      </c>
      <c r="AD185">
        <f t="shared" si="39"/>
        <v>-35397</v>
      </c>
      <c r="AE185" s="2">
        <f t="shared" si="40"/>
        <v>-6.9569958325242359E-3</v>
      </c>
      <c r="AF185">
        <f t="shared" si="41"/>
        <v>0</v>
      </c>
    </row>
    <row r="186" spans="1:32" ht="13.75" customHeight="1" x14ac:dyDescent="0.2">
      <c r="A186" s="34">
        <v>173</v>
      </c>
      <c r="B186">
        <v>3978</v>
      </c>
      <c r="C186">
        <v>3978</v>
      </c>
      <c r="D186" t="s">
        <v>181</v>
      </c>
      <c r="E186" s="134">
        <v>385828909</v>
      </c>
      <c r="F186" s="135">
        <v>7988</v>
      </c>
      <c r="G186" s="135">
        <v>550</v>
      </c>
      <c r="H186" s="135">
        <v>8012</v>
      </c>
      <c r="I186" s="135">
        <v>4406600</v>
      </c>
      <c r="J186" s="135">
        <v>0</v>
      </c>
      <c r="K186" s="135">
        <v>412209788</v>
      </c>
      <c r="L186">
        <v>527</v>
      </c>
      <c r="M186" s="135">
        <f t="shared" si="29"/>
        <v>4406600</v>
      </c>
      <c r="N186" s="34"/>
      <c r="O186" s="34"/>
      <c r="P186" s="135">
        <v>4258196</v>
      </c>
      <c r="Q186" s="135">
        <v>0</v>
      </c>
      <c r="R186" s="135">
        <f t="shared" si="30"/>
        <v>4258196</v>
      </c>
      <c r="S186" s="135">
        <f t="shared" si="31"/>
        <v>148404</v>
      </c>
      <c r="T186" s="35">
        <f t="shared" si="32"/>
        <v>3.4851378377134354E-2</v>
      </c>
      <c r="U186" s="42"/>
      <c r="V186" s="43">
        <f t="shared" si="42"/>
        <v>0</v>
      </c>
      <c r="X186" s="33">
        <f t="shared" si="33"/>
        <v>8172</v>
      </c>
      <c r="Y186">
        <f t="shared" si="34"/>
        <v>8172</v>
      </c>
      <c r="Z186">
        <f t="shared" si="35"/>
        <v>4306644</v>
      </c>
      <c r="AA186">
        <f t="shared" si="36"/>
        <v>4450666</v>
      </c>
      <c r="AB186">
        <f t="shared" si="37"/>
        <v>144022</v>
      </c>
      <c r="AC186">
        <f t="shared" si="38"/>
        <v>4450666</v>
      </c>
      <c r="AD186">
        <f t="shared" si="39"/>
        <v>44066</v>
      </c>
      <c r="AE186" s="2">
        <f t="shared" si="40"/>
        <v>0.01</v>
      </c>
      <c r="AF186">
        <f t="shared" si="41"/>
        <v>0.373279442365476</v>
      </c>
    </row>
    <row r="187" spans="1:32" ht="13.75" customHeight="1" x14ac:dyDescent="0.2">
      <c r="A187" s="34">
        <v>174</v>
      </c>
      <c r="B187">
        <v>4023</v>
      </c>
      <c r="C187">
        <v>4023</v>
      </c>
      <c r="D187" t="s">
        <v>480</v>
      </c>
      <c r="E187" s="134">
        <v>486652498</v>
      </c>
      <c r="F187" s="135">
        <v>7988</v>
      </c>
      <c r="G187" s="135">
        <v>660.3</v>
      </c>
      <c r="H187" s="135">
        <v>8008</v>
      </c>
      <c r="I187" s="135">
        <v>5287682</v>
      </c>
      <c r="J187" s="135">
        <v>0</v>
      </c>
      <c r="K187" s="135">
        <v>464725335</v>
      </c>
      <c r="L187">
        <v>641.29999999999995</v>
      </c>
      <c r="M187" s="135">
        <f t="shared" si="29"/>
        <v>5287682</v>
      </c>
      <c r="N187" s="34"/>
      <c r="O187" s="34"/>
      <c r="P187" s="135">
        <v>5193437</v>
      </c>
      <c r="Q187" s="135">
        <v>0</v>
      </c>
      <c r="R187" s="135">
        <f t="shared" si="30"/>
        <v>5193437</v>
      </c>
      <c r="S187" s="135">
        <f t="shared" si="31"/>
        <v>94245</v>
      </c>
      <c r="T187" s="35">
        <f t="shared" si="32"/>
        <v>1.814694199621561E-2</v>
      </c>
      <c r="U187" s="42"/>
      <c r="V187" s="43">
        <f t="shared" si="42"/>
        <v>0</v>
      </c>
      <c r="X187" s="33">
        <f t="shared" si="33"/>
        <v>8168</v>
      </c>
      <c r="Y187">
        <f t="shared" si="34"/>
        <v>8168</v>
      </c>
      <c r="Z187">
        <f t="shared" si="35"/>
        <v>5238138</v>
      </c>
      <c r="AA187">
        <f t="shared" si="36"/>
        <v>5340559</v>
      </c>
      <c r="AB187">
        <f t="shared" si="37"/>
        <v>102421</v>
      </c>
      <c r="AC187">
        <f t="shared" si="38"/>
        <v>5340559</v>
      </c>
      <c r="AD187">
        <f t="shared" si="39"/>
        <v>52877</v>
      </c>
      <c r="AE187" s="2">
        <f t="shared" si="40"/>
        <v>1.000003404138146E-2</v>
      </c>
      <c r="AF187">
        <f t="shared" si="41"/>
        <v>0.21046023686495083</v>
      </c>
    </row>
    <row r="188" spans="1:32" ht="13.75" customHeight="1" x14ac:dyDescent="0.2">
      <c r="A188" s="34">
        <v>175</v>
      </c>
      <c r="B188">
        <v>4033</v>
      </c>
      <c r="C188">
        <v>4033</v>
      </c>
      <c r="D188" t="s">
        <v>183</v>
      </c>
      <c r="E188" s="134">
        <v>529957589</v>
      </c>
      <c r="F188" s="135">
        <v>7988</v>
      </c>
      <c r="G188" s="135">
        <v>560.29999999999995</v>
      </c>
      <c r="H188" s="135">
        <v>8055</v>
      </c>
      <c r="I188" s="135">
        <v>4513217</v>
      </c>
      <c r="J188" s="135">
        <v>69558</v>
      </c>
      <c r="K188" s="135">
        <v>478273795</v>
      </c>
      <c r="L188">
        <v>535.5</v>
      </c>
      <c r="M188" s="135">
        <f t="shared" si="29"/>
        <v>4582775</v>
      </c>
      <c r="N188" s="34"/>
      <c r="O188" s="34"/>
      <c r="P188" s="135">
        <v>4537401</v>
      </c>
      <c r="Q188" s="135">
        <v>84780</v>
      </c>
      <c r="R188" s="135">
        <f t="shared" si="30"/>
        <v>4622181</v>
      </c>
      <c r="S188" s="135">
        <f t="shared" si="31"/>
        <v>-39406</v>
      </c>
      <c r="T188" s="35">
        <f t="shared" si="32"/>
        <v>-8.5254125703861441E-3</v>
      </c>
      <c r="U188" s="42"/>
      <c r="V188" s="43">
        <f t="shared" si="42"/>
        <v>0.14543552401820384</v>
      </c>
      <c r="X188" s="33">
        <f t="shared" si="33"/>
        <v>8215</v>
      </c>
      <c r="Y188">
        <f t="shared" si="34"/>
        <v>8215</v>
      </c>
      <c r="Z188">
        <f t="shared" si="35"/>
        <v>4399133</v>
      </c>
      <c r="AA188">
        <f t="shared" si="36"/>
        <v>4558349</v>
      </c>
      <c r="AB188">
        <f t="shared" si="37"/>
        <v>159216</v>
      </c>
      <c r="AC188">
        <f t="shared" si="38"/>
        <v>4558349</v>
      </c>
      <c r="AD188">
        <f t="shared" si="39"/>
        <v>-24426</v>
      </c>
      <c r="AE188" s="2">
        <f t="shared" si="40"/>
        <v>-5.329958376747713E-3</v>
      </c>
      <c r="AF188">
        <f t="shared" si="41"/>
        <v>0.30043158793221847</v>
      </c>
    </row>
    <row r="189" spans="1:32" ht="13.75" customHeight="1" x14ac:dyDescent="0.2">
      <c r="A189" s="34">
        <v>176</v>
      </c>
      <c r="B189">
        <v>4041</v>
      </c>
      <c r="C189">
        <v>4041</v>
      </c>
      <c r="D189" t="s">
        <v>184</v>
      </c>
      <c r="E189" s="134">
        <v>496800406</v>
      </c>
      <c r="F189" s="135">
        <v>7988</v>
      </c>
      <c r="G189" s="135">
        <v>1201.3</v>
      </c>
      <c r="H189" s="135">
        <v>7988</v>
      </c>
      <c r="I189" s="135">
        <v>9595984</v>
      </c>
      <c r="J189" s="135">
        <v>164986</v>
      </c>
      <c r="K189" s="135">
        <v>483054871</v>
      </c>
      <c r="L189" s="1">
        <v>1134.5999999999999</v>
      </c>
      <c r="M189" s="135">
        <f t="shared" si="29"/>
        <v>9760970</v>
      </c>
      <c r="N189" s="34"/>
      <c r="O189" s="34"/>
      <c r="P189" s="135">
        <v>9664327</v>
      </c>
      <c r="Q189" s="135">
        <v>0</v>
      </c>
      <c r="R189" s="135">
        <f t="shared" si="30"/>
        <v>9664327</v>
      </c>
      <c r="S189" s="135">
        <f t="shared" si="31"/>
        <v>96643</v>
      </c>
      <c r="T189" s="35">
        <f t="shared" si="32"/>
        <v>9.9999720622036079E-3</v>
      </c>
      <c r="U189" s="42"/>
      <c r="V189" s="43">
        <f t="shared" si="42"/>
        <v>0.34154712001651671</v>
      </c>
      <c r="X189" s="33">
        <f t="shared" si="33"/>
        <v>8148</v>
      </c>
      <c r="Y189">
        <f t="shared" si="34"/>
        <v>8148</v>
      </c>
      <c r="Z189">
        <f t="shared" si="35"/>
        <v>9244721</v>
      </c>
      <c r="AA189">
        <f t="shared" si="36"/>
        <v>9691944</v>
      </c>
      <c r="AB189">
        <f t="shared" si="37"/>
        <v>447223</v>
      </c>
      <c r="AC189">
        <f t="shared" si="38"/>
        <v>9691944</v>
      </c>
      <c r="AD189">
        <f t="shared" si="39"/>
        <v>-69026</v>
      </c>
      <c r="AE189" s="2">
        <f t="shared" si="40"/>
        <v>-7.0716332495643361E-3</v>
      </c>
      <c r="AF189">
        <f t="shared" si="41"/>
        <v>0.90020659121603053</v>
      </c>
    </row>
    <row r="190" spans="1:32" ht="13.75" customHeight="1" x14ac:dyDescent="0.2">
      <c r="A190" s="34">
        <v>177</v>
      </c>
      <c r="B190">
        <v>4043</v>
      </c>
      <c r="C190">
        <v>4043</v>
      </c>
      <c r="D190" t="s">
        <v>185</v>
      </c>
      <c r="E190" s="134">
        <v>513131491</v>
      </c>
      <c r="F190" s="135">
        <v>7988</v>
      </c>
      <c r="G190" s="135">
        <v>671.9</v>
      </c>
      <c r="H190" s="135">
        <v>7988</v>
      </c>
      <c r="I190" s="135">
        <v>5367137</v>
      </c>
      <c r="J190" s="135">
        <v>0</v>
      </c>
      <c r="K190" s="135">
        <v>494682134</v>
      </c>
      <c r="L190">
        <v>673</v>
      </c>
      <c r="M190" s="135">
        <f t="shared" si="29"/>
        <v>5367137</v>
      </c>
      <c r="N190" s="34"/>
      <c r="O190" s="34"/>
      <c r="P190" s="135">
        <v>5277072</v>
      </c>
      <c r="Q190" s="135">
        <v>0</v>
      </c>
      <c r="R190" s="135">
        <f t="shared" si="30"/>
        <v>5277072</v>
      </c>
      <c r="S190" s="135">
        <f t="shared" si="31"/>
        <v>90065</v>
      </c>
      <c r="T190" s="35">
        <f t="shared" si="32"/>
        <v>1.7067229706170393E-2</v>
      </c>
      <c r="U190" s="42"/>
      <c r="V190" s="43">
        <f t="shared" si="42"/>
        <v>0</v>
      </c>
      <c r="X190" s="33">
        <f t="shared" si="33"/>
        <v>8148</v>
      </c>
      <c r="Y190">
        <f t="shared" si="34"/>
        <v>8148</v>
      </c>
      <c r="Z190">
        <f t="shared" si="35"/>
        <v>5483604</v>
      </c>
      <c r="AA190">
        <f t="shared" si="36"/>
        <v>5420808</v>
      </c>
      <c r="AB190">
        <f t="shared" si="37"/>
        <v>0</v>
      </c>
      <c r="AC190">
        <f t="shared" si="38"/>
        <v>5483604</v>
      </c>
      <c r="AD190">
        <f t="shared" si="39"/>
        <v>116467</v>
      </c>
      <c r="AE190" s="2">
        <f t="shared" si="40"/>
        <v>2.1700023681154403E-2</v>
      </c>
      <c r="AF190">
        <f t="shared" si="41"/>
        <v>0</v>
      </c>
    </row>
    <row r="191" spans="1:32" ht="13.75" customHeight="1" x14ac:dyDescent="0.2">
      <c r="A191" s="34">
        <v>178</v>
      </c>
      <c r="B191">
        <v>4068</v>
      </c>
      <c r="C191">
        <v>4068</v>
      </c>
      <c r="D191" t="s">
        <v>481</v>
      </c>
      <c r="E191" s="134">
        <v>425073822</v>
      </c>
      <c r="F191" s="135">
        <v>7988</v>
      </c>
      <c r="G191" s="135">
        <v>444.8</v>
      </c>
      <c r="H191" s="135">
        <v>7988</v>
      </c>
      <c r="I191" s="135">
        <v>3553062</v>
      </c>
      <c r="J191" s="135">
        <v>124790</v>
      </c>
      <c r="K191" s="135">
        <v>462061827</v>
      </c>
      <c r="L191">
        <v>454.3</v>
      </c>
      <c r="M191" s="135">
        <f t="shared" si="29"/>
        <v>3677852</v>
      </c>
      <c r="N191" s="34"/>
      <c r="O191" s="34"/>
      <c r="P191" s="135">
        <v>3641438</v>
      </c>
      <c r="Q191" s="135">
        <v>0</v>
      </c>
      <c r="R191" s="135">
        <f t="shared" si="30"/>
        <v>3641438</v>
      </c>
      <c r="S191" s="135">
        <f t="shared" si="31"/>
        <v>36414</v>
      </c>
      <c r="T191" s="35">
        <f t="shared" si="32"/>
        <v>9.9998956456213185E-3</v>
      </c>
      <c r="U191" s="42"/>
      <c r="V191" s="43">
        <f t="shared" si="42"/>
        <v>0.27007208279943024</v>
      </c>
      <c r="X191" s="33">
        <f t="shared" si="33"/>
        <v>8148</v>
      </c>
      <c r="Y191">
        <f t="shared" si="34"/>
        <v>8148</v>
      </c>
      <c r="Z191">
        <f t="shared" si="35"/>
        <v>3701636</v>
      </c>
      <c r="AA191">
        <f t="shared" si="36"/>
        <v>3588593</v>
      </c>
      <c r="AB191">
        <f t="shared" si="37"/>
        <v>0</v>
      </c>
      <c r="AC191">
        <f t="shared" si="38"/>
        <v>3701636</v>
      </c>
      <c r="AD191">
        <f t="shared" si="39"/>
        <v>23784</v>
      </c>
      <c r="AE191" s="2">
        <f t="shared" si="40"/>
        <v>6.4668181318878522E-3</v>
      </c>
      <c r="AF191">
        <f t="shared" si="41"/>
        <v>0</v>
      </c>
    </row>
    <row r="192" spans="1:32" ht="13.75" customHeight="1" x14ac:dyDescent="0.2">
      <c r="A192" s="34">
        <v>179</v>
      </c>
      <c r="B192">
        <v>4086</v>
      </c>
      <c r="C192">
        <v>4086</v>
      </c>
      <c r="D192" t="s">
        <v>458</v>
      </c>
      <c r="E192" s="134">
        <v>558990383</v>
      </c>
      <c r="F192" s="135">
        <v>7988</v>
      </c>
      <c r="G192" s="135">
        <v>1706.9</v>
      </c>
      <c r="H192" s="135">
        <v>8050</v>
      </c>
      <c r="I192" s="135">
        <v>13740545</v>
      </c>
      <c r="J192" s="135">
        <v>213521</v>
      </c>
      <c r="K192" s="135">
        <v>531336699</v>
      </c>
      <c r="L192" s="1">
        <v>1704.6</v>
      </c>
      <c r="M192" s="135">
        <f t="shared" si="29"/>
        <v>13954066</v>
      </c>
      <c r="N192" s="34"/>
      <c r="O192" s="34"/>
      <c r="P192" s="135">
        <v>13815907</v>
      </c>
      <c r="Q192" s="135">
        <v>167659</v>
      </c>
      <c r="R192" s="135">
        <f t="shared" si="30"/>
        <v>13983566</v>
      </c>
      <c r="S192" s="135">
        <f t="shared" si="31"/>
        <v>-29500</v>
      </c>
      <c r="T192" s="35">
        <f t="shared" si="32"/>
        <v>-2.1096192487667308E-3</v>
      </c>
      <c r="U192" s="42"/>
      <c r="V192" s="43">
        <f t="shared" si="42"/>
        <v>0.40185630016119023</v>
      </c>
      <c r="X192" s="33">
        <f t="shared" si="33"/>
        <v>8210</v>
      </c>
      <c r="Y192">
        <f t="shared" si="34"/>
        <v>8210</v>
      </c>
      <c r="Z192">
        <f t="shared" si="35"/>
        <v>13994766</v>
      </c>
      <c r="AA192">
        <f t="shared" si="36"/>
        <v>13877950</v>
      </c>
      <c r="AB192">
        <f t="shared" si="37"/>
        <v>0</v>
      </c>
      <c r="AC192">
        <f t="shared" si="38"/>
        <v>13994766</v>
      </c>
      <c r="AD192">
        <f t="shared" si="39"/>
        <v>40700</v>
      </c>
      <c r="AE192" s="2">
        <f t="shared" si="40"/>
        <v>2.916712591154435E-3</v>
      </c>
      <c r="AF192">
        <f t="shared" si="41"/>
        <v>0</v>
      </c>
    </row>
    <row r="193" spans="1:32" ht="13.75" customHeight="1" x14ac:dyDescent="0.2">
      <c r="A193" s="34">
        <v>180</v>
      </c>
      <c r="B193">
        <v>4104</v>
      </c>
      <c r="C193">
        <v>4104</v>
      </c>
      <c r="D193" t="s">
        <v>188</v>
      </c>
      <c r="E193" s="134">
        <v>1324562448</v>
      </c>
      <c r="F193" s="135">
        <v>7988</v>
      </c>
      <c r="G193" s="135">
        <v>5380.3</v>
      </c>
      <c r="H193" s="135">
        <v>7989</v>
      </c>
      <c r="I193" s="135">
        <v>42983217</v>
      </c>
      <c r="J193" s="135">
        <v>0</v>
      </c>
      <c r="K193" s="135">
        <v>1302047928</v>
      </c>
      <c r="L193" s="1">
        <v>5297.2</v>
      </c>
      <c r="M193" s="135">
        <f t="shared" si="29"/>
        <v>42983217</v>
      </c>
      <c r="N193" s="34"/>
      <c r="O193" s="34"/>
      <c r="P193" s="135">
        <v>41919214</v>
      </c>
      <c r="Q193" s="135">
        <v>0</v>
      </c>
      <c r="R193" s="135">
        <f t="shared" si="30"/>
        <v>41919214</v>
      </c>
      <c r="S193" s="135">
        <f t="shared" si="31"/>
        <v>1064003</v>
      </c>
      <c r="T193" s="35">
        <f t="shared" si="32"/>
        <v>2.5382226870952304E-2</v>
      </c>
      <c r="U193" s="42"/>
      <c r="V193" s="43">
        <f t="shared" si="42"/>
        <v>0</v>
      </c>
      <c r="X193" s="33">
        <f t="shared" si="33"/>
        <v>8149</v>
      </c>
      <c r="Y193">
        <f t="shared" si="34"/>
        <v>8149</v>
      </c>
      <c r="Z193">
        <f t="shared" si="35"/>
        <v>43166883</v>
      </c>
      <c r="AA193">
        <f t="shared" si="36"/>
        <v>43413049</v>
      </c>
      <c r="AB193">
        <f t="shared" si="37"/>
        <v>246166</v>
      </c>
      <c r="AC193">
        <f t="shared" si="38"/>
        <v>43413049</v>
      </c>
      <c r="AD193">
        <f t="shared" si="39"/>
        <v>429832</v>
      </c>
      <c r="AE193" s="2">
        <f t="shared" si="40"/>
        <v>9.9999960449679692E-3</v>
      </c>
      <c r="AF193">
        <f t="shared" si="41"/>
        <v>0.1858470322571005</v>
      </c>
    </row>
    <row r="194" spans="1:32" ht="13.75" customHeight="1" x14ac:dyDescent="0.2">
      <c r="A194" s="34">
        <v>181</v>
      </c>
      <c r="B194">
        <v>4122</v>
      </c>
      <c r="C194">
        <v>4122</v>
      </c>
      <c r="D194" t="s">
        <v>189</v>
      </c>
      <c r="E194" s="134">
        <v>241219458</v>
      </c>
      <c r="F194" s="135">
        <v>7988</v>
      </c>
      <c r="G194" s="135">
        <v>474</v>
      </c>
      <c r="H194" s="135">
        <v>7988</v>
      </c>
      <c r="I194" s="135">
        <v>3786312</v>
      </c>
      <c r="J194" s="135">
        <v>67015</v>
      </c>
      <c r="K194" s="135">
        <v>237690169</v>
      </c>
      <c r="L194">
        <v>466.8</v>
      </c>
      <c r="M194" s="135">
        <f t="shared" si="29"/>
        <v>3853327</v>
      </c>
      <c r="N194" s="34"/>
      <c r="O194" s="34"/>
      <c r="P194" s="135">
        <v>3815175</v>
      </c>
      <c r="Q194" s="135">
        <v>128409</v>
      </c>
      <c r="R194" s="135">
        <f t="shared" si="30"/>
        <v>3943584</v>
      </c>
      <c r="S194" s="135">
        <f t="shared" si="31"/>
        <v>-90257</v>
      </c>
      <c r="T194" s="35">
        <f t="shared" si="32"/>
        <v>-2.288704893822472E-2</v>
      </c>
      <c r="U194" s="42"/>
      <c r="V194" s="43">
        <f t="shared" si="42"/>
        <v>0.28194266629512976</v>
      </c>
      <c r="X194" s="33">
        <f t="shared" si="33"/>
        <v>8148</v>
      </c>
      <c r="Y194">
        <f t="shared" si="34"/>
        <v>8148</v>
      </c>
      <c r="Z194">
        <f t="shared" si="35"/>
        <v>3803486</v>
      </c>
      <c r="AA194">
        <f t="shared" si="36"/>
        <v>3824175</v>
      </c>
      <c r="AB194">
        <f t="shared" si="37"/>
        <v>20689</v>
      </c>
      <c r="AC194">
        <f t="shared" si="38"/>
        <v>3824175</v>
      </c>
      <c r="AD194">
        <f t="shared" si="39"/>
        <v>-29152</v>
      </c>
      <c r="AE194" s="2">
        <f t="shared" si="40"/>
        <v>-7.5654103583734263E-3</v>
      </c>
      <c r="AF194">
        <f t="shared" si="41"/>
        <v>8.5768371140275093E-2</v>
      </c>
    </row>
    <row r="195" spans="1:32" ht="13.75" customHeight="1" x14ac:dyDescent="0.2">
      <c r="A195" s="34">
        <v>182</v>
      </c>
      <c r="B195">
        <v>4131</v>
      </c>
      <c r="C195">
        <v>4131</v>
      </c>
      <c r="D195" t="s">
        <v>190</v>
      </c>
      <c r="E195" s="134">
        <v>1374383252</v>
      </c>
      <c r="F195" s="135">
        <v>7988</v>
      </c>
      <c r="G195" s="135">
        <v>3280.2</v>
      </c>
      <c r="H195" s="135">
        <v>8020</v>
      </c>
      <c r="I195" s="135">
        <v>26307204</v>
      </c>
      <c r="J195" s="135">
        <v>305198</v>
      </c>
      <c r="K195" s="135">
        <v>1460523539</v>
      </c>
      <c r="L195" s="1">
        <v>3286.8</v>
      </c>
      <c r="M195" s="135">
        <f t="shared" si="29"/>
        <v>26612402</v>
      </c>
      <c r="N195" s="34"/>
      <c r="O195" s="34"/>
      <c r="P195" s="135">
        <v>26348913</v>
      </c>
      <c r="Q195" s="135">
        <v>32379</v>
      </c>
      <c r="R195" s="135">
        <f t="shared" si="30"/>
        <v>26381292</v>
      </c>
      <c r="S195" s="135">
        <f t="shared" si="31"/>
        <v>231110</v>
      </c>
      <c r="T195" s="35">
        <f t="shared" si="32"/>
        <v>8.7603745866578486E-3</v>
      </c>
      <c r="U195" s="42"/>
      <c r="V195" s="43">
        <f t="shared" si="42"/>
        <v>0.20896479368553333</v>
      </c>
      <c r="X195" s="33">
        <f t="shared" si="33"/>
        <v>8180</v>
      </c>
      <c r="Y195">
        <f t="shared" si="34"/>
        <v>8180</v>
      </c>
      <c r="Z195">
        <f t="shared" si="35"/>
        <v>26886024</v>
      </c>
      <c r="AA195">
        <f t="shared" si="36"/>
        <v>26570276</v>
      </c>
      <c r="AB195">
        <f t="shared" si="37"/>
        <v>0</v>
      </c>
      <c r="AC195">
        <f t="shared" si="38"/>
        <v>26886024</v>
      </c>
      <c r="AD195">
        <f t="shared" si="39"/>
        <v>273622</v>
      </c>
      <c r="AE195" s="2">
        <f t="shared" si="40"/>
        <v>1.0281747585204823E-2</v>
      </c>
      <c r="AF195">
        <f t="shared" si="41"/>
        <v>0</v>
      </c>
    </row>
    <row r="196" spans="1:32" ht="13.75" customHeight="1" x14ac:dyDescent="0.2">
      <c r="A196" s="34">
        <v>183</v>
      </c>
      <c r="B196">
        <v>4149</v>
      </c>
      <c r="C196">
        <v>4149</v>
      </c>
      <c r="D196" t="s">
        <v>459</v>
      </c>
      <c r="E196" s="134">
        <v>869182395</v>
      </c>
      <c r="F196" s="135">
        <v>7988</v>
      </c>
      <c r="G196" s="135">
        <v>1529.5</v>
      </c>
      <c r="H196" s="135">
        <v>7988</v>
      </c>
      <c r="I196" s="135">
        <v>12217646</v>
      </c>
      <c r="J196" s="135">
        <v>0</v>
      </c>
      <c r="K196" s="135">
        <v>895344023</v>
      </c>
      <c r="L196" s="1">
        <v>1491.6</v>
      </c>
      <c r="M196" s="135">
        <f t="shared" si="29"/>
        <v>12217646</v>
      </c>
      <c r="N196" s="34"/>
      <c r="O196" s="34"/>
      <c r="P196" s="135">
        <v>11795835</v>
      </c>
      <c r="Q196" s="135">
        <v>0</v>
      </c>
      <c r="R196" s="135">
        <f t="shared" si="30"/>
        <v>11795835</v>
      </c>
      <c r="S196" s="135">
        <f t="shared" si="31"/>
        <v>421811</v>
      </c>
      <c r="T196" s="35">
        <f t="shared" si="32"/>
        <v>3.5759316741883894E-2</v>
      </c>
      <c r="U196" s="42"/>
      <c r="V196" s="43">
        <f t="shared" si="42"/>
        <v>0</v>
      </c>
      <c r="X196" s="33">
        <f t="shared" si="33"/>
        <v>8148</v>
      </c>
      <c r="Y196">
        <f t="shared" si="34"/>
        <v>8148</v>
      </c>
      <c r="Z196">
        <f t="shared" si="35"/>
        <v>12153557</v>
      </c>
      <c r="AA196">
        <f t="shared" si="36"/>
        <v>12339822</v>
      </c>
      <c r="AB196">
        <f t="shared" si="37"/>
        <v>186265</v>
      </c>
      <c r="AC196">
        <f t="shared" si="38"/>
        <v>12339822</v>
      </c>
      <c r="AD196">
        <f t="shared" si="39"/>
        <v>122176</v>
      </c>
      <c r="AE196" s="2">
        <f t="shared" si="40"/>
        <v>9.9999623495393465E-3</v>
      </c>
      <c r="AF196">
        <f t="shared" si="41"/>
        <v>0.21429909426547922</v>
      </c>
    </row>
    <row r="197" spans="1:32" ht="13.75" customHeight="1" x14ac:dyDescent="0.2">
      <c r="A197" s="34">
        <v>184</v>
      </c>
      <c r="B197">
        <v>4203</v>
      </c>
      <c r="C197">
        <v>4203</v>
      </c>
      <c r="D197" t="s">
        <v>192</v>
      </c>
      <c r="E197" s="134">
        <v>418435287</v>
      </c>
      <c r="F197" s="135">
        <v>7988</v>
      </c>
      <c r="G197" s="135">
        <v>870.6</v>
      </c>
      <c r="H197" s="135">
        <v>7988</v>
      </c>
      <c r="I197" s="135">
        <v>6954353</v>
      </c>
      <c r="J197" s="135">
        <v>48031</v>
      </c>
      <c r="K197" s="135">
        <v>396005213</v>
      </c>
      <c r="L197">
        <v>861.1</v>
      </c>
      <c r="M197" s="135">
        <f t="shared" si="29"/>
        <v>7002384</v>
      </c>
      <c r="N197" s="34"/>
      <c r="O197" s="34"/>
      <c r="P197" s="135">
        <v>6933053</v>
      </c>
      <c r="Q197" s="135">
        <v>0</v>
      </c>
      <c r="R197" s="135">
        <f t="shared" si="30"/>
        <v>6933053</v>
      </c>
      <c r="S197" s="135">
        <f t="shared" si="31"/>
        <v>69331</v>
      </c>
      <c r="T197" s="35">
        <f t="shared" si="32"/>
        <v>1.000006779120252E-2</v>
      </c>
      <c r="U197" s="42"/>
      <c r="V197" s="43">
        <f t="shared" si="42"/>
        <v>0.12128880737739177</v>
      </c>
      <c r="X197" s="33">
        <f t="shared" si="33"/>
        <v>8148</v>
      </c>
      <c r="Y197">
        <f t="shared" si="34"/>
        <v>8148</v>
      </c>
      <c r="Z197">
        <f t="shared" si="35"/>
        <v>7016243</v>
      </c>
      <c r="AA197">
        <f t="shared" si="36"/>
        <v>7023897</v>
      </c>
      <c r="AB197">
        <f t="shared" si="37"/>
        <v>7654</v>
      </c>
      <c r="AC197">
        <f t="shared" si="38"/>
        <v>7023897</v>
      </c>
      <c r="AD197">
        <f t="shared" si="39"/>
        <v>21513</v>
      </c>
      <c r="AE197" s="2">
        <f t="shared" si="40"/>
        <v>3.0722393973252539E-3</v>
      </c>
      <c r="AF197">
        <f t="shared" si="41"/>
        <v>1.8291956337802839E-2</v>
      </c>
    </row>
    <row r="198" spans="1:32" ht="13.75" customHeight="1" x14ac:dyDescent="0.2">
      <c r="A198" s="34">
        <v>185</v>
      </c>
      <c r="B198">
        <v>4212</v>
      </c>
      <c r="C198">
        <v>4212</v>
      </c>
      <c r="D198" t="s">
        <v>193</v>
      </c>
      <c r="E198" s="134">
        <v>105237000</v>
      </c>
      <c r="F198" s="135">
        <v>7988</v>
      </c>
      <c r="G198" s="135">
        <v>287.39999999999998</v>
      </c>
      <c r="H198" s="135">
        <v>7988</v>
      </c>
      <c r="I198" s="135">
        <v>2295751</v>
      </c>
      <c r="J198" s="135">
        <v>0</v>
      </c>
      <c r="K198" s="135">
        <v>97334487</v>
      </c>
      <c r="L198">
        <v>291.2</v>
      </c>
      <c r="M198" s="135">
        <f t="shared" si="29"/>
        <v>2295751</v>
      </c>
      <c r="N198" s="34"/>
      <c r="O198" s="34"/>
      <c r="P198" s="135">
        <v>2217888</v>
      </c>
      <c r="Q198" s="135">
        <v>154895</v>
      </c>
      <c r="R198" s="135">
        <f t="shared" si="30"/>
        <v>2372783</v>
      </c>
      <c r="S198" s="135">
        <f t="shared" si="31"/>
        <v>-77032</v>
      </c>
      <c r="T198" s="35">
        <f t="shared" si="32"/>
        <v>-3.2464831381546481E-2</v>
      </c>
      <c r="U198" s="42"/>
      <c r="V198" s="43">
        <f t="shared" si="42"/>
        <v>0</v>
      </c>
      <c r="X198" s="33">
        <f t="shared" si="33"/>
        <v>8148</v>
      </c>
      <c r="Y198">
        <f t="shared" si="34"/>
        <v>8148</v>
      </c>
      <c r="Z198">
        <f t="shared" si="35"/>
        <v>2372698</v>
      </c>
      <c r="AA198">
        <f t="shared" si="36"/>
        <v>2318709</v>
      </c>
      <c r="AB198">
        <f t="shared" si="37"/>
        <v>0</v>
      </c>
      <c r="AC198">
        <f t="shared" si="38"/>
        <v>2372698</v>
      </c>
      <c r="AD198">
        <f t="shared" si="39"/>
        <v>76947</v>
      </c>
      <c r="AE198" s="2">
        <f t="shared" si="40"/>
        <v>3.3517136658113185E-2</v>
      </c>
      <c r="AF198">
        <f t="shared" si="41"/>
        <v>0</v>
      </c>
    </row>
    <row r="199" spans="1:32" ht="13.75" customHeight="1" x14ac:dyDescent="0.2">
      <c r="A199" s="34">
        <v>186</v>
      </c>
      <c r="B199">
        <v>4269</v>
      </c>
      <c r="C199">
        <v>4269</v>
      </c>
      <c r="D199" t="s">
        <v>194</v>
      </c>
      <c r="E199" s="134">
        <v>315262416</v>
      </c>
      <c r="F199" s="135">
        <v>7988</v>
      </c>
      <c r="G199" s="135">
        <v>493.7</v>
      </c>
      <c r="H199" s="135">
        <v>8037</v>
      </c>
      <c r="I199" s="135">
        <v>3967867</v>
      </c>
      <c r="J199" s="135">
        <v>0</v>
      </c>
      <c r="K199" s="135">
        <v>307232677</v>
      </c>
      <c r="L199">
        <v>478.5</v>
      </c>
      <c r="M199" s="135">
        <f t="shared" si="29"/>
        <v>3967867</v>
      </c>
      <c r="N199" s="34"/>
      <c r="O199" s="34"/>
      <c r="P199" s="135">
        <v>3858048</v>
      </c>
      <c r="Q199" s="135">
        <v>38875</v>
      </c>
      <c r="R199" s="135">
        <f t="shared" si="30"/>
        <v>3896923</v>
      </c>
      <c r="S199" s="135">
        <f t="shared" si="31"/>
        <v>70944</v>
      </c>
      <c r="T199" s="35">
        <f t="shared" si="32"/>
        <v>1.8205132613603091E-2</v>
      </c>
      <c r="U199" s="42"/>
      <c r="V199" s="43">
        <f t="shared" si="42"/>
        <v>0</v>
      </c>
      <c r="X199" s="33">
        <f t="shared" si="33"/>
        <v>8197</v>
      </c>
      <c r="Y199">
        <f t="shared" si="34"/>
        <v>8197</v>
      </c>
      <c r="Z199">
        <f t="shared" si="35"/>
        <v>3922265</v>
      </c>
      <c r="AA199">
        <f t="shared" si="36"/>
        <v>4007546</v>
      </c>
      <c r="AB199">
        <f t="shared" si="37"/>
        <v>85281</v>
      </c>
      <c r="AC199">
        <f t="shared" si="38"/>
        <v>4007546</v>
      </c>
      <c r="AD199">
        <f t="shared" si="39"/>
        <v>39679</v>
      </c>
      <c r="AE199" s="2">
        <f t="shared" si="40"/>
        <v>1.0000083168110222E-2</v>
      </c>
      <c r="AF199">
        <f t="shared" si="41"/>
        <v>0.27050798215033661</v>
      </c>
    </row>
    <row r="200" spans="1:32" ht="13.75" customHeight="1" x14ac:dyDescent="0.2">
      <c r="A200" s="34">
        <v>187</v>
      </c>
      <c r="B200">
        <v>4271</v>
      </c>
      <c r="C200">
        <v>4271</v>
      </c>
      <c r="D200" t="s">
        <v>195</v>
      </c>
      <c r="E200" s="134">
        <v>642246534</v>
      </c>
      <c r="F200" s="135">
        <v>7988</v>
      </c>
      <c r="G200" s="135">
        <v>1154.5999999999999</v>
      </c>
      <c r="H200" s="135">
        <v>7988</v>
      </c>
      <c r="I200" s="135">
        <v>9222945</v>
      </c>
      <c r="J200" s="135">
        <v>215532</v>
      </c>
      <c r="K200" s="135">
        <v>628130252</v>
      </c>
      <c r="L200" s="1">
        <v>1150.0999999999999</v>
      </c>
      <c r="M200" s="135">
        <f t="shared" si="29"/>
        <v>9438477</v>
      </c>
      <c r="N200" s="34"/>
      <c r="O200" s="34"/>
      <c r="P200" s="135">
        <v>9345027</v>
      </c>
      <c r="Q200" s="135">
        <v>123740</v>
      </c>
      <c r="R200" s="135">
        <f t="shared" si="30"/>
        <v>9468767</v>
      </c>
      <c r="S200" s="135">
        <f t="shared" si="31"/>
        <v>-30290</v>
      </c>
      <c r="T200" s="35">
        <f t="shared" si="32"/>
        <v>-3.1989381510813394E-3</v>
      </c>
      <c r="U200" s="42"/>
      <c r="V200" s="43">
        <f t="shared" si="42"/>
        <v>0.34313265332108217</v>
      </c>
      <c r="X200" s="33">
        <f t="shared" si="33"/>
        <v>8148</v>
      </c>
      <c r="Y200">
        <f t="shared" si="34"/>
        <v>8148</v>
      </c>
      <c r="Z200">
        <f t="shared" si="35"/>
        <v>9371015</v>
      </c>
      <c r="AA200">
        <f t="shared" si="36"/>
        <v>9315174</v>
      </c>
      <c r="AB200">
        <f t="shared" si="37"/>
        <v>0</v>
      </c>
      <c r="AC200">
        <f t="shared" si="38"/>
        <v>9371015</v>
      </c>
      <c r="AD200">
        <f t="shared" si="39"/>
        <v>-67462</v>
      </c>
      <c r="AE200" s="2">
        <f t="shared" si="40"/>
        <v>-7.1475514534813187E-3</v>
      </c>
      <c r="AF200">
        <f t="shared" si="41"/>
        <v>0</v>
      </c>
    </row>
    <row r="201" spans="1:32" ht="13.75" customHeight="1" x14ac:dyDescent="0.2">
      <c r="A201" s="34">
        <v>188</v>
      </c>
      <c r="B201">
        <v>4356</v>
      </c>
      <c r="C201">
        <v>4356</v>
      </c>
      <c r="D201" t="s">
        <v>196</v>
      </c>
      <c r="E201" s="134">
        <v>399942467</v>
      </c>
      <c r="F201" s="135">
        <v>7988</v>
      </c>
      <c r="G201" s="135">
        <v>732.6</v>
      </c>
      <c r="H201" s="135">
        <v>7988</v>
      </c>
      <c r="I201" s="135">
        <v>5852009</v>
      </c>
      <c r="J201" s="135">
        <v>0</v>
      </c>
      <c r="K201" s="135">
        <v>382914347</v>
      </c>
      <c r="L201">
        <v>713.3</v>
      </c>
      <c r="M201" s="135">
        <f t="shared" si="29"/>
        <v>5852009</v>
      </c>
      <c r="N201" s="34"/>
      <c r="O201" s="34"/>
      <c r="P201" s="135">
        <v>5680111</v>
      </c>
      <c r="Q201" s="135">
        <v>200565</v>
      </c>
      <c r="R201" s="135">
        <f t="shared" si="30"/>
        <v>5880676</v>
      </c>
      <c r="S201" s="135">
        <f t="shared" si="31"/>
        <v>-28667</v>
      </c>
      <c r="T201" s="35">
        <f t="shared" si="32"/>
        <v>-4.8747797021975025E-3</v>
      </c>
      <c r="U201" s="42"/>
      <c r="V201" s="43">
        <f t="shared" si="42"/>
        <v>0</v>
      </c>
      <c r="X201" s="33">
        <f t="shared" si="33"/>
        <v>8148</v>
      </c>
      <c r="Y201">
        <f t="shared" si="34"/>
        <v>8148</v>
      </c>
      <c r="Z201">
        <f t="shared" si="35"/>
        <v>5811968</v>
      </c>
      <c r="AA201">
        <f t="shared" si="36"/>
        <v>5910529</v>
      </c>
      <c r="AB201">
        <f t="shared" si="37"/>
        <v>98561</v>
      </c>
      <c r="AC201">
        <f t="shared" si="38"/>
        <v>5910529</v>
      </c>
      <c r="AD201">
        <f t="shared" si="39"/>
        <v>58520</v>
      </c>
      <c r="AE201" s="2">
        <f t="shared" si="40"/>
        <v>9.9999846206661677E-3</v>
      </c>
      <c r="AF201">
        <f t="shared" si="41"/>
        <v>0.24643794578583725</v>
      </c>
    </row>
    <row r="202" spans="1:32" ht="13.75" customHeight="1" x14ac:dyDescent="0.2">
      <c r="A202" s="34">
        <v>189</v>
      </c>
      <c r="B202">
        <v>4419</v>
      </c>
      <c r="C202">
        <v>4419</v>
      </c>
      <c r="D202" t="s">
        <v>460</v>
      </c>
      <c r="E202" s="134">
        <v>319762033</v>
      </c>
      <c r="F202" s="135">
        <v>7988</v>
      </c>
      <c r="G202" s="135">
        <v>794.9</v>
      </c>
      <c r="H202" s="135">
        <v>7988</v>
      </c>
      <c r="I202" s="135">
        <v>6349661</v>
      </c>
      <c r="J202" s="135">
        <v>72610</v>
      </c>
      <c r="K202" s="135">
        <v>314177253</v>
      </c>
      <c r="L202">
        <v>800.1</v>
      </c>
      <c r="M202" s="135">
        <f t="shared" si="29"/>
        <v>6422271</v>
      </c>
      <c r="N202" s="34"/>
      <c r="O202" s="34"/>
      <c r="P202" s="135">
        <v>6358684</v>
      </c>
      <c r="Q202" s="135">
        <v>0</v>
      </c>
      <c r="R202" s="135">
        <f t="shared" si="30"/>
        <v>6358684</v>
      </c>
      <c r="S202" s="135">
        <f t="shared" si="31"/>
        <v>63587</v>
      </c>
      <c r="T202" s="35">
        <f t="shared" si="32"/>
        <v>1.0000025162439271E-2</v>
      </c>
      <c r="U202" s="42"/>
      <c r="V202" s="43">
        <f t="shared" si="42"/>
        <v>0.23111157573205976</v>
      </c>
      <c r="X202" s="33">
        <f t="shared" si="33"/>
        <v>8148</v>
      </c>
      <c r="Y202">
        <f t="shared" si="34"/>
        <v>8148</v>
      </c>
      <c r="Z202">
        <f t="shared" si="35"/>
        <v>6519215</v>
      </c>
      <c r="AA202">
        <f t="shared" si="36"/>
        <v>6413158</v>
      </c>
      <c r="AB202">
        <f t="shared" si="37"/>
        <v>0</v>
      </c>
      <c r="AC202">
        <f t="shared" si="38"/>
        <v>6519215</v>
      </c>
      <c r="AD202">
        <f t="shared" si="39"/>
        <v>96944</v>
      </c>
      <c r="AE202" s="2">
        <f t="shared" si="40"/>
        <v>1.5094971856528633E-2</v>
      </c>
      <c r="AF202">
        <f t="shared" si="41"/>
        <v>0</v>
      </c>
    </row>
    <row r="203" spans="1:32" ht="13.75" customHeight="1" x14ac:dyDescent="0.2">
      <c r="A203" s="34">
        <v>190</v>
      </c>
      <c r="B203">
        <v>4437</v>
      </c>
      <c r="C203">
        <v>4437</v>
      </c>
      <c r="D203" t="s">
        <v>198</v>
      </c>
      <c r="E203" s="134">
        <v>528500968</v>
      </c>
      <c r="F203" s="135">
        <v>7988</v>
      </c>
      <c r="G203" s="135">
        <v>454.4</v>
      </c>
      <c r="H203" s="135">
        <v>7988</v>
      </c>
      <c r="I203" s="135">
        <v>3629747</v>
      </c>
      <c r="J203" s="135">
        <v>51267</v>
      </c>
      <c r="K203" s="135">
        <v>488442591</v>
      </c>
      <c r="L203">
        <v>447.9</v>
      </c>
      <c r="M203" s="135">
        <f t="shared" si="29"/>
        <v>3681014</v>
      </c>
      <c r="N203" s="34"/>
      <c r="O203" s="34"/>
      <c r="P203" s="135">
        <v>3644568</v>
      </c>
      <c r="Q203" s="135">
        <v>0</v>
      </c>
      <c r="R203" s="135">
        <f t="shared" si="30"/>
        <v>3644568</v>
      </c>
      <c r="S203" s="135">
        <f t="shared" si="31"/>
        <v>36446</v>
      </c>
      <c r="T203" s="35">
        <f t="shared" si="32"/>
        <v>1.000008780190135E-2</v>
      </c>
      <c r="U203" s="42"/>
      <c r="V203" s="43">
        <f t="shared" si="42"/>
        <v>0.10496013440400409</v>
      </c>
      <c r="X203" s="33">
        <f t="shared" si="33"/>
        <v>8148</v>
      </c>
      <c r="Y203">
        <f t="shared" si="34"/>
        <v>8148</v>
      </c>
      <c r="Z203">
        <f t="shared" si="35"/>
        <v>3649489</v>
      </c>
      <c r="AA203">
        <f t="shared" si="36"/>
        <v>3666044</v>
      </c>
      <c r="AB203">
        <f t="shared" si="37"/>
        <v>16555</v>
      </c>
      <c r="AC203">
        <f t="shared" si="38"/>
        <v>3666044</v>
      </c>
      <c r="AD203">
        <f t="shared" si="39"/>
        <v>-14970</v>
      </c>
      <c r="AE203" s="2">
        <f t="shared" si="40"/>
        <v>-4.066814198479006E-3</v>
      </c>
      <c r="AF203">
        <f t="shared" si="41"/>
        <v>3.1324445937438661E-2</v>
      </c>
    </row>
    <row r="204" spans="1:32" ht="13.75" customHeight="1" x14ac:dyDescent="0.2">
      <c r="A204" s="34">
        <v>191</v>
      </c>
      <c r="B204">
        <v>4446</v>
      </c>
      <c r="C204">
        <v>4446</v>
      </c>
      <c r="D204" t="s">
        <v>199</v>
      </c>
      <c r="E204" s="134">
        <v>444074146</v>
      </c>
      <c r="F204" s="135">
        <v>7988</v>
      </c>
      <c r="G204" s="135">
        <v>967.6</v>
      </c>
      <c r="H204" s="135">
        <v>7988</v>
      </c>
      <c r="I204" s="135">
        <v>7729189</v>
      </c>
      <c r="J204" s="135">
        <v>0</v>
      </c>
      <c r="K204" s="135">
        <v>438298654</v>
      </c>
      <c r="L204">
        <v>952.2</v>
      </c>
      <c r="M204" s="135">
        <f t="shared" si="29"/>
        <v>7729189</v>
      </c>
      <c r="N204" s="34"/>
      <c r="O204" s="34"/>
      <c r="P204" s="135">
        <v>7580264</v>
      </c>
      <c r="Q204" s="135">
        <v>0</v>
      </c>
      <c r="R204" s="135">
        <f t="shared" si="30"/>
        <v>7580264</v>
      </c>
      <c r="S204" s="135">
        <f t="shared" si="31"/>
        <v>148925</v>
      </c>
      <c r="T204" s="35">
        <f t="shared" si="32"/>
        <v>1.9646413370299504E-2</v>
      </c>
      <c r="U204" s="42"/>
      <c r="V204" s="43">
        <f t="shared" si="42"/>
        <v>0</v>
      </c>
      <c r="X204" s="33">
        <f t="shared" si="33"/>
        <v>8148</v>
      </c>
      <c r="Y204">
        <f t="shared" si="34"/>
        <v>8148</v>
      </c>
      <c r="Z204">
        <f t="shared" si="35"/>
        <v>7758526</v>
      </c>
      <c r="AA204">
        <f t="shared" si="36"/>
        <v>7806481</v>
      </c>
      <c r="AB204">
        <f t="shared" si="37"/>
        <v>47955</v>
      </c>
      <c r="AC204">
        <f t="shared" si="38"/>
        <v>7806481</v>
      </c>
      <c r="AD204">
        <f t="shared" si="39"/>
        <v>77292</v>
      </c>
      <c r="AE204" s="2">
        <f t="shared" si="40"/>
        <v>1.0000014231764807E-2</v>
      </c>
      <c r="AF204">
        <f t="shared" si="41"/>
        <v>0.10798872312643033</v>
      </c>
    </row>
    <row r="205" spans="1:32" ht="13.75" customHeight="1" x14ac:dyDescent="0.2">
      <c r="A205" s="34">
        <v>192</v>
      </c>
      <c r="B205">
        <v>4491</v>
      </c>
      <c r="C205">
        <v>4491</v>
      </c>
      <c r="D205" t="s">
        <v>200</v>
      </c>
      <c r="E205" s="134">
        <v>185899690</v>
      </c>
      <c r="F205" s="135">
        <v>7988</v>
      </c>
      <c r="G205" s="135">
        <v>304.39999999999998</v>
      </c>
      <c r="H205" s="135">
        <v>7988</v>
      </c>
      <c r="I205" s="135">
        <v>2431547</v>
      </c>
      <c r="J205" s="135">
        <v>97025</v>
      </c>
      <c r="K205" s="135">
        <v>170249126</v>
      </c>
      <c r="L205">
        <v>301.10000000000002</v>
      </c>
      <c r="M205" s="135">
        <f t="shared" si="29"/>
        <v>2528572</v>
      </c>
      <c r="N205" s="34"/>
      <c r="O205" s="34"/>
      <c r="P205" s="135">
        <v>2503537</v>
      </c>
      <c r="Q205" s="135">
        <v>160735</v>
      </c>
      <c r="R205" s="135">
        <f t="shared" si="30"/>
        <v>2664272</v>
      </c>
      <c r="S205" s="135">
        <f t="shared" si="31"/>
        <v>-135700</v>
      </c>
      <c r="T205" s="35">
        <f t="shared" si="32"/>
        <v>-5.0933238047766893E-2</v>
      </c>
      <c r="U205" s="42"/>
      <c r="V205" s="43">
        <f t="shared" si="42"/>
        <v>0.56990013564005026</v>
      </c>
      <c r="X205" s="33">
        <f t="shared" si="33"/>
        <v>8148</v>
      </c>
      <c r="Y205">
        <f t="shared" si="34"/>
        <v>8148</v>
      </c>
      <c r="Z205">
        <f t="shared" si="35"/>
        <v>2453363</v>
      </c>
      <c r="AA205">
        <f t="shared" si="36"/>
        <v>2455862</v>
      </c>
      <c r="AB205">
        <f t="shared" si="37"/>
        <v>2499</v>
      </c>
      <c r="AC205">
        <f t="shared" si="38"/>
        <v>2455862</v>
      </c>
      <c r="AD205">
        <f t="shared" si="39"/>
        <v>-72710</v>
      </c>
      <c r="AE205" s="2">
        <f t="shared" si="40"/>
        <v>-2.8755360733251811E-2</v>
      </c>
      <c r="AF205">
        <f t="shared" si="41"/>
        <v>1.3442733551626685E-2</v>
      </c>
    </row>
    <row r="206" spans="1:32" ht="13.75" customHeight="1" x14ac:dyDescent="0.2">
      <c r="A206" s="34">
        <v>193</v>
      </c>
      <c r="B206">
        <v>4505</v>
      </c>
      <c r="C206">
        <v>4505</v>
      </c>
      <c r="D206" t="s">
        <v>201</v>
      </c>
      <c r="E206" s="134">
        <v>129126921</v>
      </c>
      <c r="F206" s="135">
        <v>7988</v>
      </c>
      <c r="G206" s="135">
        <v>206.4</v>
      </c>
      <c r="H206" s="135">
        <v>8022</v>
      </c>
      <c r="I206" s="135">
        <v>1655741</v>
      </c>
      <c r="J206" s="135">
        <v>102189</v>
      </c>
      <c r="K206" s="135">
        <v>123143886</v>
      </c>
      <c r="L206">
        <v>210.9</v>
      </c>
      <c r="M206" s="135">
        <f t="shared" si="29"/>
        <v>1757930</v>
      </c>
      <c r="N206" s="34"/>
      <c r="O206" s="34"/>
      <c r="P206" s="135">
        <v>1740525</v>
      </c>
      <c r="Q206" s="135">
        <v>0</v>
      </c>
      <c r="R206" s="135">
        <f t="shared" si="30"/>
        <v>1740525</v>
      </c>
      <c r="S206" s="135">
        <f t="shared" si="31"/>
        <v>17405</v>
      </c>
      <c r="T206" s="35">
        <f t="shared" si="32"/>
        <v>9.9998563651771729E-3</v>
      </c>
      <c r="U206" s="42"/>
      <c r="V206" s="43">
        <f t="shared" si="42"/>
        <v>0.82983413403081985</v>
      </c>
      <c r="X206" s="33">
        <f t="shared" si="33"/>
        <v>8182</v>
      </c>
      <c r="Y206">
        <f t="shared" si="34"/>
        <v>8182</v>
      </c>
      <c r="Z206">
        <f t="shared" si="35"/>
        <v>1725584</v>
      </c>
      <c r="AA206">
        <f t="shared" si="36"/>
        <v>1672298</v>
      </c>
      <c r="AB206">
        <f t="shared" si="37"/>
        <v>0</v>
      </c>
      <c r="AC206">
        <f t="shared" si="38"/>
        <v>1725584</v>
      </c>
      <c r="AD206">
        <f t="shared" si="39"/>
        <v>-32346</v>
      </c>
      <c r="AE206" s="2">
        <f t="shared" si="40"/>
        <v>-1.8400050058876065E-2</v>
      </c>
      <c r="AF206">
        <f t="shared" si="41"/>
        <v>0</v>
      </c>
    </row>
    <row r="207" spans="1:32" ht="13.75" customHeight="1" x14ac:dyDescent="0.2">
      <c r="A207" s="34">
        <v>194</v>
      </c>
      <c r="B207">
        <v>4509</v>
      </c>
      <c r="C207">
        <v>4509</v>
      </c>
      <c r="D207" t="s">
        <v>202</v>
      </c>
      <c r="E207" s="134">
        <v>81356828</v>
      </c>
      <c r="F207" s="135">
        <v>7988</v>
      </c>
      <c r="G207" s="135">
        <v>191</v>
      </c>
      <c r="H207" s="135">
        <v>7988</v>
      </c>
      <c r="I207" s="135">
        <v>1525708</v>
      </c>
      <c r="J207" s="135">
        <v>47240</v>
      </c>
      <c r="K207" s="135">
        <v>81407661</v>
      </c>
      <c r="L207">
        <v>194</v>
      </c>
      <c r="M207" s="135">
        <f t="shared" ref="M207:M270" si="43">SUM(I207:J207)</f>
        <v>1572948</v>
      </c>
      <c r="N207" s="34"/>
      <c r="O207" s="34"/>
      <c r="P207" s="135">
        <v>1557374</v>
      </c>
      <c r="Q207" s="135">
        <v>0</v>
      </c>
      <c r="R207" s="135">
        <f t="shared" ref="R207:R270" si="44">SUM(P207:Q207)</f>
        <v>1557374</v>
      </c>
      <c r="S207" s="135">
        <f t="shared" ref="S207:S270" si="45">M207-R207</f>
        <v>15574</v>
      </c>
      <c r="T207" s="35">
        <f t="shared" ref="T207:T270" si="46">S207/R207</f>
        <v>1.0000166947695286E-2</v>
      </c>
      <c r="U207" s="42"/>
      <c r="V207" s="43">
        <f t="shared" si="42"/>
        <v>0.58028936613226123</v>
      </c>
      <c r="X207" s="33">
        <f t="shared" ref="X207:X270" si="47">X$5+H207</f>
        <v>8148</v>
      </c>
      <c r="Y207">
        <f t="shared" ref="Y207:Y270" si="48">IF(X207&lt;X$7,X$7,X207)</f>
        <v>8148</v>
      </c>
      <c r="Z207">
        <f t="shared" ref="Z207:Z270" si="49">ROUND(Y207*L207,0)</f>
        <v>1580712</v>
      </c>
      <c r="AA207">
        <f t="shared" ref="AA207:AA270" si="50">ROUND(I207*$AA$13,0)</f>
        <v>1540965</v>
      </c>
      <c r="AB207">
        <f t="shared" ref="AB207:AB270" si="51">IF(AA207&gt;Z207,AA207-Z207,0)</f>
        <v>0</v>
      </c>
      <c r="AC207">
        <f t="shared" ref="AC207:AC270" si="52">AB207+Z207</f>
        <v>1580712</v>
      </c>
      <c r="AD207">
        <f t="shared" ref="AD207:AD270" si="53">AC207-M207</f>
        <v>7764</v>
      </c>
      <c r="AE207" s="2">
        <f t="shared" ref="AE207:AE270" si="54">AD207/M207</f>
        <v>4.9359546533006811E-3</v>
      </c>
      <c r="AF207">
        <f t="shared" ref="AF207:AF270" si="55">AB207/E207*1000</f>
        <v>0</v>
      </c>
    </row>
    <row r="208" spans="1:32" ht="13.75" customHeight="1" x14ac:dyDescent="0.2">
      <c r="A208" s="34">
        <v>195</v>
      </c>
      <c r="B208">
        <v>4518</v>
      </c>
      <c r="C208">
        <v>4518</v>
      </c>
      <c r="D208" t="s">
        <v>203</v>
      </c>
      <c r="E208" s="134">
        <v>124559873</v>
      </c>
      <c r="F208" s="135">
        <v>7988</v>
      </c>
      <c r="G208" s="135">
        <v>203.8</v>
      </c>
      <c r="H208" s="135">
        <v>7988</v>
      </c>
      <c r="I208" s="135">
        <v>1627954</v>
      </c>
      <c r="J208" s="135">
        <v>0</v>
      </c>
      <c r="K208" s="135">
        <v>106000119</v>
      </c>
      <c r="L208">
        <v>201</v>
      </c>
      <c r="M208" s="135">
        <f t="shared" si="43"/>
        <v>1627954</v>
      </c>
      <c r="N208" s="34"/>
      <c r="O208" s="34"/>
      <c r="P208" s="135">
        <v>1522940</v>
      </c>
      <c r="Q208" s="135">
        <v>0</v>
      </c>
      <c r="R208" s="135">
        <f t="shared" si="44"/>
        <v>1522940</v>
      </c>
      <c r="S208" s="135">
        <f t="shared" si="45"/>
        <v>105014</v>
      </c>
      <c r="T208" s="35">
        <f t="shared" si="46"/>
        <v>6.8954784824090246E-2</v>
      </c>
      <c r="U208" s="42"/>
      <c r="V208" s="43">
        <f t="shared" si="42"/>
        <v>0</v>
      </c>
      <c r="X208" s="33">
        <f t="shared" si="47"/>
        <v>8148</v>
      </c>
      <c r="Y208">
        <f t="shared" si="48"/>
        <v>8148</v>
      </c>
      <c r="Z208">
        <f t="shared" si="49"/>
        <v>1637748</v>
      </c>
      <c r="AA208">
        <f t="shared" si="50"/>
        <v>1644234</v>
      </c>
      <c r="AB208">
        <f t="shared" si="51"/>
        <v>6486</v>
      </c>
      <c r="AC208">
        <f t="shared" si="52"/>
        <v>1644234</v>
      </c>
      <c r="AD208">
        <f t="shared" si="53"/>
        <v>16280</v>
      </c>
      <c r="AE208" s="2">
        <f t="shared" si="54"/>
        <v>1.000028256326653E-2</v>
      </c>
      <c r="AF208">
        <f t="shared" si="55"/>
        <v>5.207134403549047E-2</v>
      </c>
    </row>
    <row r="209" spans="1:32" ht="13.75" customHeight="1" x14ac:dyDescent="0.2">
      <c r="A209" s="34">
        <v>196</v>
      </c>
      <c r="B209">
        <v>4527</v>
      </c>
      <c r="C209">
        <v>4527</v>
      </c>
      <c r="D209" t="s">
        <v>204</v>
      </c>
      <c r="E209" s="134">
        <v>449473125</v>
      </c>
      <c r="F209" s="135">
        <v>7988</v>
      </c>
      <c r="G209" s="135">
        <v>587.29999999999995</v>
      </c>
      <c r="H209" s="135">
        <v>7988</v>
      </c>
      <c r="I209" s="135">
        <v>4691352</v>
      </c>
      <c r="J209" s="135">
        <v>38557</v>
      </c>
      <c r="K209" s="135">
        <v>383373279</v>
      </c>
      <c r="L209">
        <v>562.5</v>
      </c>
      <c r="M209" s="135">
        <f t="shared" si="43"/>
        <v>4729909</v>
      </c>
      <c r="N209" s="34"/>
      <c r="O209" s="34"/>
      <c r="P209" s="135">
        <v>4683078</v>
      </c>
      <c r="Q209" s="135">
        <v>0</v>
      </c>
      <c r="R209" s="135">
        <f t="shared" si="44"/>
        <v>4683078</v>
      </c>
      <c r="S209" s="135">
        <f t="shared" si="45"/>
        <v>46831</v>
      </c>
      <c r="T209" s="35">
        <f t="shared" si="46"/>
        <v>1.0000046977650169E-2</v>
      </c>
      <c r="U209" s="42"/>
      <c r="V209" s="43">
        <f t="shared" si="42"/>
        <v>0.10057299794230051</v>
      </c>
      <c r="X209" s="33">
        <f t="shared" si="47"/>
        <v>8148</v>
      </c>
      <c r="Y209">
        <f t="shared" si="48"/>
        <v>8148</v>
      </c>
      <c r="Z209">
        <f t="shared" si="49"/>
        <v>4583250</v>
      </c>
      <c r="AA209">
        <f t="shared" si="50"/>
        <v>4738266</v>
      </c>
      <c r="AB209">
        <f t="shared" si="51"/>
        <v>155016</v>
      </c>
      <c r="AC209">
        <f t="shared" si="52"/>
        <v>4738266</v>
      </c>
      <c r="AD209">
        <f t="shared" si="53"/>
        <v>8357</v>
      </c>
      <c r="AE209" s="2">
        <f t="shared" si="54"/>
        <v>1.7668416030836957E-3</v>
      </c>
      <c r="AF209">
        <f t="shared" si="55"/>
        <v>0.34488380145086539</v>
      </c>
    </row>
    <row r="210" spans="1:32" ht="13.75" customHeight="1" x14ac:dyDescent="0.2">
      <c r="A210" s="34">
        <v>197</v>
      </c>
      <c r="B210">
        <v>4536</v>
      </c>
      <c r="C210">
        <v>4536</v>
      </c>
      <c r="D210" t="s">
        <v>205</v>
      </c>
      <c r="E210" s="134">
        <v>693194220</v>
      </c>
      <c r="F210" s="135">
        <v>7988</v>
      </c>
      <c r="G210" s="135">
        <v>1757.1</v>
      </c>
      <c r="H210" s="135">
        <v>7988</v>
      </c>
      <c r="I210" s="135">
        <v>14035715</v>
      </c>
      <c r="J210" s="135">
        <v>0</v>
      </c>
      <c r="K210" s="135">
        <v>670420129</v>
      </c>
      <c r="L210" s="1">
        <v>1705.2</v>
      </c>
      <c r="M210" s="135">
        <f t="shared" si="43"/>
        <v>14035715</v>
      </c>
      <c r="N210" s="34"/>
      <c r="O210" s="34"/>
      <c r="P210" s="135">
        <v>13564806</v>
      </c>
      <c r="Q210" s="135">
        <v>253163</v>
      </c>
      <c r="R210" s="135">
        <f t="shared" si="44"/>
        <v>13817969</v>
      </c>
      <c r="S210" s="135">
        <f t="shared" si="45"/>
        <v>217746</v>
      </c>
      <c r="T210" s="35">
        <f t="shared" si="46"/>
        <v>1.5758176907185131E-2</v>
      </c>
      <c r="U210" s="42"/>
      <c r="V210" s="43">
        <f t="shared" si="42"/>
        <v>0</v>
      </c>
      <c r="X210" s="33">
        <f t="shared" si="47"/>
        <v>8148</v>
      </c>
      <c r="Y210">
        <f t="shared" si="48"/>
        <v>8148</v>
      </c>
      <c r="Z210">
        <f t="shared" si="49"/>
        <v>13893970</v>
      </c>
      <c r="AA210">
        <f t="shared" si="50"/>
        <v>14176072</v>
      </c>
      <c r="AB210">
        <f t="shared" si="51"/>
        <v>282102</v>
      </c>
      <c r="AC210">
        <f t="shared" si="52"/>
        <v>14176072</v>
      </c>
      <c r="AD210">
        <f t="shared" si="53"/>
        <v>140357</v>
      </c>
      <c r="AE210" s="2">
        <f t="shared" si="54"/>
        <v>9.9999893129776429E-3</v>
      </c>
      <c r="AF210">
        <f t="shared" si="55"/>
        <v>0.40695953869898105</v>
      </c>
    </row>
    <row r="211" spans="1:32" ht="13.75" customHeight="1" x14ac:dyDescent="0.2">
      <c r="A211" s="34">
        <v>198</v>
      </c>
      <c r="B211">
        <v>4554</v>
      </c>
      <c r="C211">
        <v>4554</v>
      </c>
      <c r="D211" t="s">
        <v>206</v>
      </c>
      <c r="E211" s="134">
        <v>405141152</v>
      </c>
      <c r="F211" s="135">
        <v>7988</v>
      </c>
      <c r="G211" s="135">
        <v>1080.3</v>
      </c>
      <c r="H211" s="135">
        <v>7988</v>
      </c>
      <c r="I211" s="135">
        <v>8629436</v>
      </c>
      <c r="J211" s="135">
        <v>46280</v>
      </c>
      <c r="K211" s="135">
        <v>382842762</v>
      </c>
      <c r="L211" s="1">
        <v>1085.0999999999999</v>
      </c>
      <c r="M211" s="135">
        <f t="shared" si="43"/>
        <v>8675716</v>
      </c>
      <c r="N211" s="34"/>
      <c r="O211" s="34"/>
      <c r="P211" s="135">
        <v>8589818</v>
      </c>
      <c r="Q211" s="135">
        <v>0</v>
      </c>
      <c r="R211" s="135">
        <f t="shared" si="44"/>
        <v>8589818</v>
      </c>
      <c r="S211" s="135">
        <f t="shared" si="45"/>
        <v>85898</v>
      </c>
      <c r="T211" s="35">
        <f t="shared" si="46"/>
        <v>9.9999790449576461E-3</v>
      </c>
      <c r="U211" s="42"/>
      <c r="V211" s="43">
        <f t="shared" si="42"/>
        <v>0.12088513769525046</v>
      </c>
      <c r="X211" s="33">
        <f t="shared" si="47"/>
        <v>8148</v>
      </c>
      <c r="Y211">
        <f t="shared" si="48"/>
        <v>8148</v>
      </c>
      <c r="Z211">
        <f t="shared" si="49"/>
        <v>8841395</v>
      </c>
      <c r="AA211">
        <f t="shared" si="50"/>
        <v>8715730</v>
      </c>
      <c r="AB211">
        <f t="shared" si="51"/>
        <v>0</v>
      </c>
      <c r="AC211">
        <f t="shared" si="52"/>
        <v>8841395</v>
      </c>
      <c r="AD211">
        <f t="shared" si="53"/>
        <v>165679</v>
      </c>
      <c r="AE211" s="2">
        <f t="shared" si="54"/>
        <v>1.9096867624528051E-2</v>
      </c>
      <c r="AF211">
        <f t="shared" si="55"/>
        <v>0</v>
      </c>
    </row>
    <row r="212" spans="1:32" ht="13.75" customHeight="1" x14ac:dyDescent="0.2">
      <c r="A212" s="34">
        <v>199</v>
      </c>
      <c r="B212">
        <v>4572</v>
      </c>
      <c r="C212">
        <v>4572</v>
      </c>
      <c r="D212" t="s">
        <v>207</v>
      </c>
      <c r="E212" s="134">
        <v>94926113</v>
      </c>
      <c r="F212" s="135">
        <v>7988</v>
      </c>
      <c r="G212" s="135">
        <v>219.4</v>
      </c>
      <c r="H212" s="135">
        <v>7988</v>
      </c>
      <c r="I212" s="135">
        <v>1752567</v>
      </c>
      <c r="J212" s="135">
        <v>0</v>
      </c>
      <c r="K212" s="135">
        <v>89461745</v>
      </c>
      <c r="L212">
        <v>213.3</v>
      </c>
      <c r="M212" s="135">
        <f t="shared" si="43"/>
        <v>1752567</v>
      </c>
      <c r="N212" s="34"/>
      <c r="O212" s="34"/>
      <c r="P212" s="135">
        <v>1724850</v>
      </c>
      <c r="Q212" s="135">
        <v>0</v>
      </c>
      <c r="R212" s="135">
        <f t="shared" si="44"/>
        <v>1724850</v>
      </c>
      <c r="S212" s="135">
        <f t="shared" si="45"/>
        <v>27717</v>
      </c>
      <c r="T212" s="35">
        <f t="shared" si="46"/>
        <v>1.606922341073137E-2</v>
      </c>
      <c r="U212" s="42"/>
      <c r="V212" s="43">
        <f t="shared" ref="V212:V275" si="56">J212/K212*1000</f>
        <v>0</v>
      </c>
      <c r="X212" s="33">
        <f t="shared" si="47"/>
        <v>8148</v>
      </c>
      <c r="Y212">
        <f t="shared" si="48"/>
        <v>8148</v>
      </c>
      <c r="Z212">
        <f t="shared" si="49"/>
        <v>1737968</v>
      </c>
      <c r="AA212">
        <f t="shared" si="50"/>
        <v>1770093</v>
      </c>
      <c r="AB212">
        <f t="shared" si="51"/>
        <v>32125</v>
      </c>
      <c r="AC212">
        <f t="shared" si="52"/>
        <v>1770093</v>
      </c>
      <c r="AD212">
        <f t="shared" si="53"/>
        <v>17526</v>
      </c>
      <c r="AE212" s="2">
        <f t="shared" si="54"/>
        <v>1.0000188295226373E-2</v>
      </c>
      <c r="AF212">
        <f t="shared" si="55"/>
        <v>0.3384211044225523</v>
      </c>
    </row>
    <row r="213" spans="1:32" ht="13.75" customHeight="1" x14ac:dyDescent="0.2">
      <c r="A213" s="34">
        <v>200</v>
      </c>
      <c r="B213">
        <v>4581</v>
      </c>
      <c r="C213">
        <v>4581</v>
      </c>
      <c r="D213" t="s">
        <v>208</v>
      </c>
      <c r="E213" s="134">
        <v>1555567522</v>
      </c>
      <c r="F213" s="135">
        <v>7988</v>
      </c>
      <c r="G213" s="135">
        <v>4315.8999999999996</v>
      </c>
      <c r="H213" s="135">
        <v>7988</v>
      </c>
      <c r="I213" s="135">
        <v>34475409</v>
      </c>
      <c r="J213" s="135">
        <v>483552</v>
      </c>
      <c r="K213" s="135">
        <v>1580081839</v>
      </c>
      <c r="L213" s="1">
        <v>4239.3</v>
      </c>
      <c r="M213" s="135">
        <f t="shared" si="43"/>
        <v>34958961</v>
      </c>
      <c r="N213" s="34"/>
      <c r="O213" s="34"/>
      <c r="P213" s="135">
        <v>34612833</v>
      </c>
      <c r="Q213" s="135">
        <v>665051</v>
      </c>
      <c r="R213" s="135">
        <f t="shared" si="44"/>
        <v>35277884</v>
      </c>
      <c r="S213" s="135">
        <f t="shared" si="45"/>
        <v>-318923</v>
      </c>
      <c r="T213" s="35">
        <f t="shared" si="46"/>
        <v>-9.040309787287695E-3</v>
      </c>
      <c r="U213" s="42"/>
      <c r="V213" s="43">
        <f t="shared" si="56"/>
        <v>0.30602971824929631</v>
      </c>
      <c r="X213" s="33">
        <f t="shared" si="47"/>
        <v>8148</v>
      </c>
      <c r="Y213">
        <f t="shared" si="48"/>
        <v>8148</v>
      </c>
      <c r="Z213">
        <f t="shared" si="49"/>
        <v>34541816</v>
      </c>
      <c r="AA213">
        <f t="shared" si="50"/>
        <v>34820163</v>
      </c>
      <c r="AB213">
        <f t="shared" si="51"/>
        <v>278347</v>
      </c>
      <c r="AC213">
        <f t="shared" si="52"/>
        <v>34820163</v>
      </c>
      <c r="AD213">
        <f t="shared" si="53"/>
        <v>-138798</v>
      </c>
      <c r="AE213" s="2">
        <f t="shared" si="54"/>
        <v>-3.970312504424831E-3</v>
      </c>
      <c r="AF213">
        <f t="shared" si="55"/>
        <v>0.17893598063948266</v>
      </c>
    </row>
    <row r="214" spans="1:32" ht="13.75" customHeight="1" x14ac:dyDescent="0.2">
      <c r="A214" s="34">
        <v>201</v>
      </c>
      <c r="B214">
        <v>4599</v>
      </c>
      <c r="C214">
        <v>4599</v>
      </c>
      <c r="D214" t="s">
        <v>209</v>
      </c>
      <c r="E214" s="134">
        <v>317869232</v>
      </c>
      <c r="F214" s="135">
        <v>7988</v>
      </c>
      <c r="G214" s="135">
        <v>573.6</v>
      </c>
      <c r="H214" s="135">
        <v>8060</v>
      </c>
      <c r="I214" s="135">
        <v>4623216</v>
      </c>
      <c r="J214" s="135">
        <v>116513</v>
      </c>
      <c r="K214" s="135">
        <v>307304857</v>
      </c>
      <c r="L214">
        <v>583.6</v>
      </c>
      <c r="M214" s="135">
        <f t="shared" si="43"/>
        <v>4739729</v>
      </c>
      <c r="N214" s="34"/>
      <c r="O214" s="34"/>
      <c r="P214" s="135">
        <v>4692801</v>
      </c>
      <c r="Q214" s="135">
        <v>0</v>
      </c>
      <c r="R214" s="135">
        <f t="shared" si="44"/>
        <v>4692801</v>
      </c>
      <c r="S214" s="135">
        <f t="shared" si="45"/>
        <v>46928</v>
      </c>
      <c r="T214" s="35">
        <f t="shared" si="46"/>
        <v>9.9999978690764862E-3</v>
      </c>
      <c r="U214" s="42"/>
      <c r="V214" s="43">
        <f t="shared" si="56"/>
        <v>0.37914467456659823</v>
      </c>
      <c r="X214" s="33">
        <f t="shared" si="47"/>
        <v>8220</v>
      </c>
      <c r="Y214">
        <f t="shared" si="48"/>
        <v>8220</v>
      </c>
      <c r="Z214">
        <f t="shared" si="49"/>
        <v>4797192</v>
      </c>
      <c r="AA214">
        <f t="shared" si="50"/>
        <v>4669448</v>
      </c>
      <c r="AB214">
        <f t="shared" si="51"/>
        <v>0</v>
      </c>
      <c r="AC214">
        <f t="shared" si="52"/>
        <v>4797192</v>
      </c>
      <c r="AD214">
        <f t="shared" si="53"/>
        <v>57463</v>
      </c>
      <c r="AE214" s="2">
        <f t="shared" si="54"/>
        <v>1.2123688928206654E-2</v>
      </c>
      <c r="AF214">
        <f t="shared" si="55"/>
        <v>0</v>
      </c>
    </row>
    <row r="215" spans="1:32" ht="13.75" customHeight="1" x14ac:dyDescent="0.2">
      <c r="A215" s="34">
        <v>202</v>
      </c>
      <c r="B215">
        <v>4617</v>
      </c>
      <c r="C215">
        <v>4617</v>
      </c>
      <c r="D215" t="s">
        <v>210</v>
      </c>
      <c r="E215" s="134">
        <v>603904909</v>
      </c>
      <c r="F215" s="135">
        <v>7988</v>
      </c>
      <c r="G215" s="135">
        <v>1398.9</v>
      </c>
      <c r="H215" s="135">
        <v>7988</v>
      </c>
      <c r="I215" s="135">
        <v>11174413</v>
      </c>
      <c r="J215" s="135">
        <v>0</v>
      </c>
      <c r="K215" s="135">
        <v>601595862</v>
      </c>
      <c r="L215" s="1">
        <v>1350.3</v>
      </c>
      <c r="M215" s="135">
        <f t="shared" si="43"/>
        <v>11174413</v>
      </c>
      <c r="N215" s="34"/>
      <c r="O215" s="34"/>
      <c r="P215" s="135">
        <v>10846053</v>
      </c>
      <c r="Q215" s="135">
        <v>0</v>
      </c>
      <c r="R215" s="135">
        <f t="shared" si="44"/>
        <v>10846053</v>
      </c>
      <c r="S215" s="135">
        <f t="shared" si="45"/>
        <v>328360</v>
      </c>
      <c r="T215" s="35">
        <f t="shared" si="46"/>
        <v>3.0274607730572587E-2</v>
      </c>
      <c r="U215" s="42"/>
      <c r="V215" s="43">
        <f t="shared" si="56"/>
        <v>0</v>
      </c>
      <c r="X215" s="33">
        <f t="shared" si="47"/>
        <v>8148</v>
      </c>
      <c r="Y215">
        <f t="shared" si="48"/>
        <v>8148</v>
      </c>
      <c r="Z215">
        <f t="shared" si="49"/>
        <v>11002244</v>
      </c>
      <c r="AA215">
        <f t="shared" si="50"/>
        <v>11286157</v>
      </c>
      <c r="AB215">
        <f t="shared" si="51"/>
        <v>283913</v>
      </c>
      <c r="AC215">
        <f t="shared" si="52"/>
        <v>11286157</v>
      </c>
      <c r="AD215">
        <f t="shared" si="53"/>
        <v>111744</v>
      </c>
      <c r="AE215" s="2">
        <f t="shared" si="54"/>
        <v>9.9999883662792843E-3</v>
      </c>
      <c r="AF215">
        <f t="shared" si="55"/>
        <v>0.47012865066808063</v>
      </c>
    </row>
    <row r="216" spans="1:32" ht="13.75" customHeight="1" x14ac:dyDescent="0.2">
      <c r="A216" s="34">
        <v>203</v>
      </c>
      <c r="B216">
        <v>4644</v>
      </c>
      <c r="C216">
        <v>4644</v>
      </c>
      <c r="D216" t="s">
        <v>211</v>
      </c>
      <c r="E216" s="134">
        <v>370081978</v>
      </c>
      <c r="F216" s="135">
        <v>7988</v>
      </c>
      <c r="G216" s="135">
        <v>451.9</v>
      </c>
      <c r="H216" s="135">
        <v>8037</v>
      </c>
      <c r="I216" s="135">
        <v>3631920</v>
      </c>
      <c r="J216" s="135">
        <v>160448</v>
      </c>
      <c r="K216" s="135">
        <v>355601589</v>
      </c>
      <c r="L216">
        <v>429.7</v>
      </c>
      <c r="M216" s="135">
        <f t="shared" si="43"/>
        <v>3792368</v>
      </c>
      <c r="N216" s="34"/>
      <c r="O216" s="34"/>
      <c r="P216" s="135">
        <v>3754820</v>
      </c>
      <c r="Q216" s="135">
        <v>96285</v>
      </c>
      <c r="R216" s="135">
        <f t="shared" si="44"/>
        <v>3851105</v>
      </c>
      <c r="S216" s="135">
        <f t="shared" si="45"/>
        <v>-58737</v>
      </c>
      <c r="T216" s="35">
        <f t="shared" si="46"/>
        <v>-1.5251986118269951E-2</v>
      </c>
      <c r="U216" s="42"/>
      <c r="V216" s="43">
        <f t="shared" si="56"/>
        <v>0.45120158335400462</v>
      </c>
      <c r="X216" s="33">
        <f t="shared" si="47"/>
        <v>8197</v>
      </c>
      <c r="Y216">
        <f t="shared" si="48"/>
        <v>8197</v>
      </c>
      <c r="Z216">
        <f t="shared" si="49"/>
        <v>3522251</v>
      </c>
      <c r="AA216">
        <f t="shared" si="50"/>
        <v>3668239</v>
      </c>
      <c r="AB216">
        <f t="shared" si="51"/>
        <v>145988</v>
      </c>
      <c r="AC216">
        <f t="shared" si="52"/>
        <v>3668239</v>
      </c>
      <c r="AD216">
        <f t="shared" si="53"/>
        <v>-124129</v>
      </c>
      <c r="AE216" s="2">
        <f t="shared" si="54"/>
        <v>-3.2731264476443214E-2</v>
      </c>
      <c r="AF216">
        <f t="shared" si="55"/>
        <v>0.39447476148109001</v>
      </c>
    </row>
    <row r="217" spans="1:32" ht="13.75" customHeight="1" x14ac:dyDescent="0.2">
      <c r="A217" s="34">
        <v>204</v>
      </c>
      <c r="B217">
        <v>4662</v>
      </c>
      <c r="C217">
        <v>4662</v>
      </c>
      <c r="D217" t="s">
        <v>212</v>
      </c>
      <c r="E217" s="134">
        <v>623316366</v>
      </c>
      <c r="F217" s="135">
        <v>7988</v>
      </c>
      <c r="G217" s="135">
        <v>992.8</v>
      </c>
      <c r="H217" s="135">
        <v>7988</v>
      </c>
      <c r="I217" s="135">
        <v>7930486</v>
      </c>
      <c r="J217" s="135">
        <v>0</v>
      </c>
      <c r="K217" s="135">
        <v>588264154</v>
      </c>
      <c r="L217">
        <v>979.3</v>
      </c>
      <c r="M217" s="135">
        <f t="shared" si="43"/>
        <v>7930486</v>
      </c>
      <c r="N217" s="34"/>
      <c r="O217" s="34"/>
      <c r="P217" s="135">
        <v>7595916</v>
      </c>
      <c r="Q217" s="135">
        <v>0</v>
      </c>
      <c r="R217" s="135">
        <f t="shared" si="44"/>
        <v>7595916</v>
      </c>
      <c r="S217" s="135">
        <f t="shared" si="45"/>
        <v>334570</v>
      </c>
      <c r="T217" s="35">
        <f t="shared" si="46"/>
        <v>4.4046037370608103E-2</v>
      </c>
      <c r="U217" s="42"/>
      <c r="V217" s="43">
        <f t="shared" si="56"/>
        <v>0</v>
      </c>
      <c r="X217" s="33">
        <f t="shared" si="47"/>
        <v>8148</v>
      </c>
      <c r="Y217">
        <f t="shared" si="48"/>
        <v>8148</v>
      </c>
      <c r="Z217">
        <f t="shared" si="49"/>
        <v>7979336</v>
      </c>
      <c r="AA217">
        <f t="shared" si="50"/>
        <v>8009791</v>
      </c>
      <c r="AB217">
        <f t="shared" si="51"/>
        <v>30455</v>
      </c>
      <c r="AC217">
        <f t="shared" si="52"/>
        <v>8009791</v>
      </c>
      <c r="AD217">
        <f t="shared" si="53"/>
        <v>79305</v>
      </c>
      <c r="AE217" s="2">
        <f t="shared" si="54"/>
        <v>1.000001765339476E-2</v>
      </c>
      <c r="AF217">
        <f t="shared" si="55"/>
        <v>4.8859618744552587E-2</v>
      </c>
    </row>
    <row r="218" spans="1:32" ht="13.75" customHeight="1" x14ac:dyDescent="0.2">
      <c r="A218" s="34">
        <v>205</v>
      </c>
      <c r="B218">
        <v>4689</v>
      </c>
      <c r="C218">
        <v>4689</v>
      </c>
      <c r="D218" t="s">
        <v>213</v>
      </c>
      <c r="E218" s="134">
        <v>153659384</v>
      </c>
      <c r="F218" s="135">
        <v>7988</v>
      </c>
      <c r="G218" s="135">
        <v>544.9</v>
      </c>
      <c r="H218" s="135">
        <v>7988</v>
      </c>
      <c r="I218" s="135">
        <v>4352661</v>
      </c>
      <c r="J218" s="135">
        <v>0</v>
      </c>
      <c r="K218" s="135">
        <v>147313143</v>
      </c>
      <c r="L218">
        <v>521.4</v>
      </c>
      <c r="M218" s="135">
        <f t="shared" si="43"/>
        <v>4352661</v>
      </c>
      <c r="N218" s="34"/>
      <c r="O218" s="34"/>
      <c r="P218" s="135">
        <v>4172041</v>
      </c>
      <c r="Q218" s="135">
        <v>7511</v>
      </c>
      <c r="R218" s="135">
        <f t="shared" si="44"/>
        <v>4179552</v>
      </c>
      <c r="S218" s="135">
        <f t="shared" si="45"/>
        <v>173109</v>
      </c>
      <c r="T218" s="35">
        <f t="shared" si="46"/>
        <v>4.1418075430093945E-2</v>
      </c>
      <c r="U218" s="42"/>
      <c r="V218" s="43">
        <f t="shared" si="56"/>
        <v>0</v>
      </c>
      <c r="X218" s="33">
        <f t="shared" si="47"/>
        <v>8148</v>
      </c>
      <c r="Y218">
        <f t="shared" si="48"/>
        <v>8148</v>
      </c>
      <c r="Z218">
        <f t="shared" si="49"/>
        <v>4248367</v>
      </c>
      <c r="AA218">
        <f t="shared" si="50"/>
        <v>4396188</v>
      </c>
      <c r="AB218">
        <f t="shared" si="51"/>
        <v>147821</v>
      </c>
      <c r="AC218">
        <f t="shared" si="52"/>
        <v>4396188</v>
      </c>
      <c r="AD218">
        <f t="shared" si="53"/>
        <v>43527</v>
      </c>
      <c r="AE218" s="2">
        <f t="shared" si="54"/>
        <v>1.000008960036171E-2</v>
      </c>
      <c r="AF218">
        <f t="shared" si="55"/>
        <v>0.96200437716189202</v>
      </c>
    </row>
    <row r="219" spans="1:32" ht="13.75" customHeight="1" x14ac:dyDescent="0.2">
      <c r="A219" s="34">
        <v>206</v>
      </c>
      <c r="B219">
        <v>4725</v>
      </c>
      <c r="C219">
        <v>4725</v>
      </c>
      <c r="D219" t="s">
        <v>214</v>
      </c>
      <c r="E219" s="134">
        <v>1009464096</v>
      </c>
      <c r="F219" s="135">
        <v>7988</v>
      </c>
      <c r="G219" s="135">
        <v>2843.8</v>
      </c>
      <c r="H219" s="135">
        <v>7988</v>
      </c>
      <c r="I219" s="135">
        <v>22716274</v>
      </c>
      <c r="J219" s="135">
        <v>298560</v>
      </c>
      <c r="K219" s="135">
        <v>983350127</v>
      </c>
      <c r="L219" s="1">
        <v>2808.5</v>
      </c>
      <c r="M219" s="135">
        <f t="shared" si="43"/>
        <v>23014834</v>
      </c>
      <c r="N219" s="34"/>
      <c r="O219" s="34"/>
      <c r="P219" s="135">
        <v>22786964</v>
      </c>
      <c r="Q219" s="135">
        <v>20125</v>
      </c>
      <c r="R219" s="135">
        <f t="shared" si="44"/>
        <v>22807089</v>
      </c>
      <c r="S219" s="135">
        <f t="shared" si="45"/>
        <v>207745</v>
      </c>
      <c r="T219" s="35">
        <f t="shared" si="46"/>
        <v>9.1087906922273157E-3</v>
      </c>
      <c r="U219" s="42"/>
      <c r="V219" s="43">
        <f t="shared" si="56"/>
        <v>0.30361515375082671</v>
      </c>
      <c r="X219" s="33">
        <f t="shared" si="47"/>
        <v>8148</v>
      </c>
      <c r="Y219">
        <f t="shared" si="48"/>
        <v>8148</v>
      </c>
      <c r="Z219">
        <f t="shared" si="49"/>
        <v>22883658</v>
      </c>
      <c r="AA219">
        <f t="shared" si="50"/>
        <v>22943437</v>
      </c>
      <c r="AB219">
        <f t="shared" si="51"/>
        <v>59779</v>
      </c>
      <c r="AC219">
        <f t="shared" si="52"/>
        <v>22943437</v>
      </c>
      <c r="AD219">
        <f t="shared" si="53"/>
        <v>-71397</v>
      </c>
      <c r="AE219" s="2">
        <f t="shared" si="54"/>
        <v>-3.1022165964786014E-3</v>
      </c>
      <c r="AF219">
        <f t="shared" si="55"/>
        <v>5.9218549958214656E-2</v>
      </c>
    </row>
    <row r="220" spans="1:32" ht="13.75" customHeight="1" x14ac:dyDescent="0.2">
      <c r="A220" s="34">
        <v>207</v>
      </c>
      <c r="B220">
        <v>4772</v>
      </c>
      <c r="C220">
        <v>4772</v>
      </c>
      <c r="D220" t="s">
        <v>215</v>
      </c>
      <c r="E220" s="134">
        <v>546138225</v>
      </c>
      <c r="F220" s="135">
        <v>7988</v>
      </c>
      <c r="G220" s="135">
        <v>766.6</v>
      </c>
      <c r="H220" s="135">
        <v>7988</v>
      </c>
      <c r="I220" s="135">
        <v>6123601</v>
      </c>
      <c r="J220" s="135">
        <v>63854</v>
      </c>
      <c r="K220" s="135">
        <v>466350078</v>
      </c>
      <c r="L220">
        <v>727.1</v>
      </c>
      <c r="M220" s="135">
        <f t="shared" si="43"/>
        <v>6187455</v>
      </c>
      <c r="N220" s="34"/>
      <c r="O220" s="34"/>
      <c r="P220" s="135">
        <v>6126193</v>
      </c>
      <c r="Q220" s="135">
        <v>83758</v>
      </c>
      <c r="R220" s="135">
        <f t="shared" si="44"/>
        <v>6209951</v>
      </c>
      <c r="S220" s="135">
        <f t="shared" si="45"/>
        <v>-22496</v>
      </c>
      <c r="T220" s="35">
        <f t="shared" si="46"/>
        <v>-3.6225728673221413E-3</v>
      </c>
      <c r="U220" s="42"/>
      <c r="V220" s="43">
        <f t="shared" si="56"/>
        <v>0.13692288907476069</v>
      </c>
      <c r="X220" s="33">
        <f t="shared" si="47"/>
        <v>8148</v>
      </c>
      <c r="Y220">
        <f t="shared" si="48"/>
        <v>8148</v>
      </c>
      <c r="Z220">
        <f t="shared" si="49"/>
        <v>5924411</v>
      </c>
      <c r="AA220">
        <f t="shared" si="50"/>
        <v>6184837</v>
      </c>
      <c r="AB220">
        <f t="shared" si="51"/>
        <v>260426</v>
      </c>
      <c r="AC220">
        <f t="shared" si="52"/>
        <v>6184837</v>
      </c>
      <c r="AD220">
        <f t="shared" si="53"/>
        <v>-2618</v>
      </c>
      <c r="AE220" s="2">
        <f t="shared" si="54"/>
        <v>-4.2311418830520789E-4</v>
      </c>
      <c r="AF220">
        <f t="shared" si="55"/>
        <v>0.47684997694493919</v>
      </c>
    </row>
    <row r="221" spans="1:32" ht="13.75" customHeight="1" x14ac:dyDescent="0.2">
      <c r="A221" s="34">
        <v>208</v>
      </c>
      <c r="B221">
        <v>4773</v>
      </c>
      <c r="C221">
        <v>4773</v>
      </c>
      <c r="D221" t="s">
        <v>216</v>
      </c>
      <c r="E221" s="134">
        <v>254977435</v>
      </c>
      <c r="F221" s="135">
        <v>7988</v>
      </c>
      <c r="G221" s="135">
        <v>491</v>
      </c>
      <c r="H221" s="135">
        <v>8068</v>
      </c>
      <c r="I221" s="135">
        <v>3961388</v>
      </c>
      <c r="J221" s="135">
        <v>86402</v>
      </c>
      <c r="K221" s="135">
        <v>264776624</v>
      </c>
      <c r="L221">
        <v>467.2</v>
      </c>
      <c r="M221" s="135">
        <f t="shared" si="43"/>
        <v>4047790</v>
      </c>
      <c r="N221" s="34"/>
      <c r="O221" s="34"/>
      <c r="P221" s="135">
        <v>4007713</v>
      </c>
      <c r="Q221" s="135">
        <v>101411</v>
      </c>
      <c r="R221" s="135">
        <f t="shared" si="44"/>
        <v>4109124</v>
      </c>
      <c r="S221" s="135">
        <f t="shared" si="45"/>
        <v>-61334</v>
      </c>
      <c r="T221" s="35">
        <f t="shared" si="46"/>
        <v>-1.4926295726291054E-2</v>
      </c>
      <c r="U221" s="42"/>
      <c r="V221" s="43">
        <f t="shared" si="56"/>
        <v>0.32632034767540508</v>
      </c>
      <c r="X221" s="33">
        <f t="shared" si="47"/>
        <v>8228</v>
      </c>
      <c r="Y221">
        <f t="shared" si="48"/>
        <v>8228</v>
      </c>
      <c r="Z221">
        <f t="shared" si="49"/>
        <v>3844122</v>
      </c>
      <c r="AA221">
        <f t="shared" si="50"/>
        <v>4001002</v>
      </c>
      <c r="AB221">
        <f t="shared" si="51"/>
        <v>156880</v>
      </c>
      <c r="AC221">
        <f t="shared" si="52"/>
        <v>4001002</v>
      </c>
      <c r="AD221">
        <f t="shared" si="53"/>
        <v>-46788</v>
      </c>
      <c r="AE221" s="2">
        <f t="shared" si="54"/>
        <v>-1.1558900041751178E-2</v>
      </c>
      <c r="AF221">
        <f t="shared" si="55"/>
        <v>0.6152701316491006</v>
      </c>
    </row>
    <row r="222" spans="1:32" ht="13.75" customHeight="1" x14ac:dyDescent="0.2">
      <c r="A222" s="34">
        <v>209</v>
      </c>
      <c r="B222">
        <v>4774</v>
      </c>
      <c r="C222">
        <v>4774</v>
      </c>
      <c r="D222" t="s">
        <v>461</v>
      </c>
      <c r="E222" s="134">
        <v>581877799</v>
      </c>
      <c r="F222" s="135">
        <v>7988</v>
      </c>
      <c r="G222" s="135">
        <v>1108.4000000000001</v>
      </c>
      <c r="H222" s="135">
        <v>8037</v>
      </c>
      <c r="I222" s="135">
        <v>8908211</v>
      </c>
      <c r="J222" s="135">
        <v>0</v>
      </c>
      <c r="K222" s="135">
        <v>537663774</v>
      </c>
      <c r="L222" s="1">
        <v>1081.2</v>
      </c>
      <c r="M222" s="135">
        <f t="shared" si="43"/>
        <v>8908211</v>
      </c>
      <c r="N222" s="34"/>
      <c r="O222" s="34"/>
      <c r="P222" s="135">
        <v>8720008</v>
      </c>
      <c r="Q222" s="135">
        <v>117575</v>
      </c>
      <c r="R222" s="135">
        <f t="shared" si="44"/>
        <v>8837583</v>
      </c>
      <c r="S222" s="135">
        <f t="shared" si="45"/>
        <v>70628</v>
      </c>
      <c r="T222" s="35">
        <f t="shared" si="46"/>
        <v>7.9917778424259209E-3</v>
      </c>
      <c r="U222" s="42"/>
      <c r="V222" s="43">
        <f t="shared" si="56"/>
        <v>0</v>
      </c>
      <c r="X222" s="33">
        <f t="shared" si="47"/>
        <v>8197</v>
      </c>
      <c r="Y222">
        <f t="shared" si="48"/>
        <v>8197</v>
      </c>
      <c r="Z222">
        <f t="shared" si="49"/>
        <v>8862596</v>
      </c>
      <c r="AA222">
        <f t="shared" si="50"/>
        <v>8997293</v>
      </c>
      <c r="AB222">
        <f t="shared" si="51"/>
        <v>134697</v>
      </c>
      <c r="AC222">
        <f t="shared" si="52"/>
        <v>8997293</v>
      </c>
      <c r="AD222">
        <f t="shared" si="53"/>
        <v>89082</v>
      </c>
      <c r="AE222" s="2">
        <f t="shared" si="54"/>
        <v>9.9999876518416554E-3</v>
      </c>
      <c r="AF222">
        <f t="shared" si="55"/>
        <v>0.23148674899005728</v>
      </c>
    </row>
    <row r="223" spans="1:32" ht="13.75" customHeight="1" x14ac:dyDescent="0.2">
      <c r="A223" s="34">
        <v>210</v>
      </c>
      <c r="B223">
        <v>4776</v>
      </c>
      <c r="C223">
        <v>4776</v>
      </c>
      <c r="D223" t="s">
        <v>219</v>
      </c>
      <c r="E223" s="134">
        <v>323747854</v>
      </c>
      <c r="F223" s="135">
        <v>7988</v>
      </c>
      <c r="G223" s="135">
        <v>471.6</v>
      </c>
      <c r="H223" s="135">
        <v>8115</v>
      </c>
      <c r="I223" s="135">
        <v>3827034</v>
      </c>
      <c r="J223" s="135">
        <v>0</v>
      </c>
      <c r="K223" s="135">
        <v>320811389</v>
      </c>
      <c r="L223">
        <v>439.6</v>
      </c>
      <c r="M223" s="135">
        <f t="shared" si="43"/>
        <v>3827034</v>
      </c>
      <c r="N223" s="34"/>
      <c r="O223" s="34"/>
      <c r="P223" s="135">
        <v>3752197</v>
      </c>
      <c r="Q223" s="135">
        <v>79925</v>
      </c>
      <c r="R223" s="135">
        <f t="shared" si="44"/>
        <v>3832122</v>
      </c>
      <c r="S223" s="135">
        <f t="shared" si="45"/>
        <v>-5088</v>
      </c>
      <c r="T223" s="35">
        <f t="shared" si="46"/>
        <v>-1.3277239085811986E-3</v>
      </c>
      <c r="U223" s="42"/>
      <c r="V223" s="43">
        <f t="shared" si="56"/>
        <v>0</v>
      </c>
      <c r="X223" s="33">
        <f t="shared" si="47"/>
        <v>8275</v>
      </c>
      <c r="Y223">
        <f t="shared" si="48"/>
        <v>8275</v>
      </c>
      <c r="Z223">
        <f t="shared" si="49"/>
        <v>3637690</v>
      </c>
      <c r="AA223">
        <f t="shared" si="50"/>
        <v>3865304</v>
      </c>
      <c r="AB223">
        <f t="shared" si="51"/>
        <v>227614</v>
      </c>
      <c r="AC223">
        <f t="shared" si="52"/>
        <v>3865304</v>
      </c>
      <c r="AD223">
        <f t="shared" si="53"/>
        <v>38270</v>
      </c>
      <c r="AE223" s="2">
        <f t="shared" si="54"/>
        <v>9.9999111583539621E-3</v>
      </c>
      <c r="AF223">
        <f t="shared" si="55"/>
        <v>0.70305948653485129</v>
      </c>
    </row>
    <row r="224" spans="1:32" ht="13.75" customHeight="1" x14ac:dyDescent="0.2">
      <c r="A224" s="34">
        <v>211</v>
      </c>
      <c r="B224">
        <v>4777</v>
      </c>
      <c r="C224">
        <v>4777</v>
      </c>
      <c r="D224" t="s">
        <v>220</v>
      </c>
      <c r="E224" s="134">
        <v>305533002</v>
      </c>
      <c r="F224" s="135">
        <v>7988</v>
      </c>
      <c r="G224" s="135">
        <v>558.5</v>
      </c>
      <c r="H224" s="135">
        <v>7997</v>
      </c>
      <c r="I224" s="135">
        <v>4466325</v>
      </c>
      <c r="J224" s="135">
        <v>0</v>
      </c>
      <c r="K224" s="135">
        <v>294148415</v>
      </c>
      <c r="L224">
        <v>560.4</v>
      </c>
      <c r="M224" s="135">
        <f t="shared" si="43"/>
        <v>4466325</v>
      </c>
      <c r="N224" s="34"/>
      <c r="O224" s="34"/>
      <c r="P224" s="135">
        <v>4274368</v>
      </c>
      <c r="Q224" s="135">
        <v>27957</v>
      </c>
      <c r="R224" s="135">
        <f t="shared" si="44"/>
        <v>4302325</v>
      </c>
      <c r="S224" s="135">
        <f t="shared" si="45"/>
        <v>164000</v>
      </c>
      <c r="T224" s="35">
        <f t="shared" si="46"/>
        <v>3.8118924070124877E-2</v>
      </c>
      <c r="U224" s="42"/>
      <c r="V224" s="43">
        <f t="shared" si="56"/>
        <v>0</v>
      </c>
      <c r="X224" s="33">
        <f t="shared" si="47"/>
        <v>8157</v>
      </c>
      <c r="Y224">
        <f t="shared" si="48"/>
        <v>8157</v>
      </c>
      <c r="Z224">
        <f t="shared" si="49"/>
        <v>4571183</v>
      </c>
      <c r="AA224">
        <f t="shared" si="50"/>
        <v>4510988</v>
      </c>
      <c r="AB224">
        <f t="shared" si="51"/>
        <v>0</v>
      </c>
      <c r="AC224">
        <f t="shared" si="52"/>
        <v>4571183</v>
      </c>
      <c r="AD224">
        <f t="shared" si="53"/>
        <v>104858</v>
      </c>
      <c r="AE224" s="2">
        <f t="shared" si="54"/>
        <v>2.3477467492849267E-2</v>
      </c>
      <c r="AF224">
        <f t="shared" si="55"/>
        <v>0</v>
      </c>
    </row>
    <row r="225" spans="1:32" ht="13.75" customHeight="1" x14ac:dyDescent="0.2">
      <c r="A225" s="34">
        <v>212</v>
      </c>
      <c r="B225">
        <v>4778</v>
      </c>
      <c r="C225">
        <v>4778</v>
      </c>
      <c r="D225" t="s">
        <v>221</v>
      </c>
      <c r="E225" s="134">
        <v>337468569</v>
      </c>
      <c r="F225" s="135">
        <v>7988</v>
      </c>
      <c r="G225" s="135">
        <v>231.5</v>
      </c>
      <c r="H225" s="135">
        <v>7988</v>
      </c>
      <c r="I225" s="135">
        <v>1849222</v>
      </c>
      <c r="J225" s="135">
        <v>73586</v>
      </c>
      <c r="K225" s="135">
        <v>337177049</v>
      </c>
      <c r="L225">
        <v>225.1</v>
      </c>
      <c r="M225" s="135">
        <f t="shared" si="43"/>
        <v>1922808</v>
      </c>
      <c r="N225" s="34"/>
      <c r="O225" s="34"/>
      <c r="P225" s="135">
        <v>1903770</v>
      </c>
      <c r="Q225" s="135">
        <v>0</v>
      </c>
      <c r="R225" s="135">
        <f t="shared" si="44"/>
        <v>1903770</v>
      </c>
      <c r="S225" s="135">
        <f t="shared" si="45"/>
        <v>19038</v>
      </c>
      <c r="T225" s="35">
        <f t="shared" si="46"/>
        <v>1.0000157582060859E-2</v>
      </c>
      <c r="U225" s="42"/>
      <c r="V225" s="43">
        <f t="shared" si="56"/>
        <v>0.21824142603490193</v>
      </c>
      <c r="X225" s="33">
        <f t="shared" si="47"/>
        <v>8148</v>
      </c>
      <c r="Y225">
        <f t="shared" si="48"/>
        <v>8148</v>
      </c>
      <c r="Z225">
        <f t="shared" si="49"/>
        <v>1834115</v>
      </c>
      <c r="AA225">
        <f t="shared" si="50"/>
        <v>1867714</v>
      </c>
      <c r="AB225">
        <f t="shared" si="51"/>
        <v>33599</v>
      </c>
      <c r="AC225">
        <f t="shared" si="52"/>
        <v>1867714</v>
      </c>
      <c r="AD225">
        <f t="shared" si="53"/>
        <v>-55094</v>
      </c>
      <c r="AE225" s="2">
        <f t="shared" si="54"/>
        <v>-2.8652886819692865E-2</v>
      </c>
      <c r="AF225">
        <f t="shared" si="55"/>
        <v>9.9561864678425802E-2</v>
      </c>
    </row>
    <row r="226" spans="1:32" ht="13.75" customHeight="1" x14ac:dyDescent="0.2">
      <c r="A226" s="34">
        <v>213</v>
      </c>
      <c r="B226">
        <v>4779</v>
      </c>
      <c r="C226">
        <v>4779</v>
      </c>
      <c r="D226" t="s">
        <v>222</v>
      </c>
      <c r="E226" s="134">
        <v>748621631</v>
      </c>
      <c r="F226" s="135">
        <v>7988</v>
      </c>
      <c r="G226" s="135">
        <v>2191.6999999999998</v>
      </c>
      <c r="H226" s="135">
        <v>7988</v>
      </c>
      <c r="I226" s="135">
        <v>17507300</v>
      </c>
      <c r="J226" s="135">
        <v>0</v>
      </c>
      <c r="K226" s="135">
        <v>727152424</v>
      </c>
      <c r="L226" s="1">
        <v>2156.9</v>
      </c>
      <c r="M226" s="135">
        <f t="shared" si="43"/>
        <v>17507300</v>
      </c>
      <c r="N226" s="34"/>
      <c r="O226" s="34"/>
      <c r="P226" s="135">
        <v>16790683</v>
      </c>
      <c r="Q226" s="135">
        <v>0</v>
      </c>
      <c r="R226" s="135">
        <f t="shared" si="44"/>
        <v>16790683</v>
      </c>
      <c r="S226" s="135">
        <f t="shared" si="45"/>
        <v>716617</v>
      </c>
      <c r="T226" s="35">
        <f t="shared" si="46"/>
        <v>4.2679443117352639E-2</v>
      </c>
      <c r="U226" s="42"/>
      <c r="V226" s="43">
        <f t="shared" si="56"/>
        <v>0</v>
      </c>
      <c r="X226" s="33">
        <f t="shared" si="47"/>
        <v>8148</v>
      </c>
      <c r="Y226">
        <f t="shared" si="48"/>
        <v>8148</v>
      </c>
      <c r="Z226">
        <f t="shared" si="49"/>
        <v>17574421</v>
      </c>
      <c r="AA226">
        <f t="shared" si="50"/>
        <v>17682373</v>
      </c>
      <c r="AB226">
        <f t="shared" si="51"/>
        <v>107952</v>
      </c>
      <c r="AC226">
        <f t="shared" si="52"/>
        <v>17682373</v>
      </c>
      <c r="AD226">
        <f t="shared" si="53"/>
        <v>175073</v>
      </c>
      <c r="AE226" s="2">
        <f t="shared" si="54"/>
        <v>0.01</v>
      </c>
      <c r="AF226">
        <f t="shared" si="55"/>
        <v>0.14420101628081328</v>
      </c>
    </row>
    <row r="227" spans="1:32" ht="13.75" customHeight="1" x14ac:dyDescent="0.2">
      <c r="A227" s="34">
        <v>214</v>
      </c>
      <c r="B227">
        <v>4784</v>
      </c>
      <c r="C227">
        <v>4784</v>
      </c>
      <c r="D227" t="s">
        <v>223</v>
      </c>
      <c r="E227" s="134">
        <v>1532423105</v>
      </c>
      <c r="F227" s="135">
        <v>7988</v>
      </c>
      <c r="G227" s="135">
        <v>2991.3</v>
      </c>
      <c r="H227" s="135">
        <v>7988</v>
      </c>
      <c r="I227" s="135">
        <v>23894504</v>
      </c>
      <c r="J227" s="135">
        <v>0</v>
      </c>
      <c r="K227" s="135">
        <v>1563080725</v>
      </c>
      <c r="L227" s="1">
        <v>2928.1</v>
      </c>
      <c r="M227" s="135">
        <f t="shared" si="43"/>
        <v>23894504</v>
      </c>
      <c r="N227" s="34"/>
      <c r="O227" s="34"/>
      <c r="P227" s="135">
        <v>23620433</v>
      </c>
      <c r="Q227" s="135">
        <v>266245</v>
      </c>
      <c r="R227" s="135">
        <f t="shared" si="44"/>
        <v>23886678</v>
      </c>
      <c r="S227" s="135">
        <f t="shared" si="45"/>
        <v>7826</v>
      </c>
      <c r="T227" s="35">
        <f t="shared" si="46"/>
        <v>3.2763032180531762E-4</v>
      </c>
      <c r="U227" s="42"/>
      <c r="V227" s="43">
        <f t="shared" si="56"/>
        <v>0</v>
      </c>
      <c r="X227" s="33">
        <f t="shared" si="47"/>
        <v>8148</v>
      </c>
      <c r="Y227">
        <f t="shared" si="48"/>
        <v>8148</v>
      </c>
      <c r="Z227">
        <f t="shared" si="49"/>
        <v>23858159</v>
      </c>
      <c r="AA227">
        <f t="shared" si="50"/>
        <v>24133449</v>
      </c>
      <c r="AB227">
        <f t="shared" si="51"/>
        <v>275290</v>
      </c>
      <c r="AC227">
        <f t="shared" si="52"/>
        <v>24133449</v>
      </c>
      <c r="AD227">
        <f t="shared" si="53"/>
        <v>238945</v>
      </c>
      <c r="AE227" s="2">
        <f t="shared" si="54"/>
        <v>9.9999983259748768E-3</v>
      </c>
      <c r="AF227">
        <f t="shared" si="55"/>
        <v>0.17964359784303827</v>
      </c>
    </row>
    <row r="228" spans="1:32" ht="13.75" customHeight="1" x14ac:dyDescent="0.2">
      <c r="A228" s="34">
        <v>215</v>
      </c>
      <c r="B228">
        <v>4785</v>
      </c>
      <c r="C228">
        <v>4785</v>
      </c>
      <c r="D228" t="s">
        <v>462</v>
      </c>
      <c r="E228" s="134">
        <v>296394325</v>
      </c>
      <c r="F228" s="135">
        <v>7988</v>
      </c>
      <c r="G228" s="135">
        <v>452.1</v>
      </c>
      <c r="H228" s="135">
        <v>7988</v>
      </c>
      <c r="I228" s="135">
        <v>3611375</v>
      </c>
      <c r="J228" s="135">
        <v>0</v>
      </c>
      <c r="K228" s="135">
        <v>264205569</v>
      </c>
      <c r="L228">
        <v>461.3</v>
      </c>
      <c r="M228" s="135">
        <f t="shared" si="43"/>
        <v>3611375</v>
      </c>
      <c r="N228" s="34"/>
      <c r="O228" s="34"/>
      <c r="P228" s="135">
        <v>3523265</v>
      </c>
      <c r="Q228" s="135">
        <v>0</v>
      </c>
      <c r="R228" s="135">
        <f t="shared" si="44"/>
        <v>3523265</v>
      </c>
      <c r="S228" s="135">
        <f t="shared" si="45"/>
        <v>88110</v>
      </c>
      <c r="T228" s="35">
        <f t="shared" si="46"/>
        <v>2.5008053609365175E-2</v>
      </c>
      <c r="U228" s="42"/>
      <c r="V228" s="43">
        <f t="shared" si="56"/>
        <v>0</v>
      </c>
      <c r="X228" s="33">
        <f t="shared" si="47"/>
        <v>8148</v>
      </c>
      <c r="Y228">
        <f t="shared" si="48"/>
        <v>8148</v>
      </c>
      <c r="Z228">
        <f t="shared" si="49"/>
        <v>3758672</v>
      </c>
      <c r="AA228">
        <f t="shared" si="50"/>
        <v>3647489</v>
      </c>
      <c r="AB228">
        <f t="shared" si="51"/>
        <v>0</v>
      </c>
      <c r="AC228">
        <f t="shared" si="52"/>
        <v>3758672</v>
      </c>
      <c r="AD228">
        <f t="shared" si="53"/>
        <v>147297</v>
      </c>
      <c r="AE228" s="2">
        <f t="shared" si="54"/>
        <v>4.0786957876155203E-2</v>
      </c>
      <c r="AF228">
        <f t="shared" si="55"/>
        <v>0</v>
      </c>
    </row>
    <row r="229" spans="1:32" ht="13.75" customHeight="1" x14ac:dyDescent="0.2">
      <c r="A229" s="34">
        <v>216</v>
      </c>
      <c r="B229">
        <v>4788</v>
      </c>
      <c r="C229">
        <v>4788</v>
      </c>
      <c r="D229" t="s">
        <v>226</v>
      </c>
      <c r="E229" s="134">
        <v>341284175</v>
      </c>
      <c r="F229" s="135">
        <v>7988</v>
      </c>
      <c r="G229" s="135">
        <v>489.6</v>
      </c>
      <c r="H229" s="135">
        <v>8074</v>
      </c>
      <c r="I229" s="135">
        <v>3953030</v>
      </c>
      <c r="J229" s="135">
        <v>145807</v>
      </c>
      <c r="K229" s="135">
        <v>301965298</v>
      </c>
      <c r="L229">
        <v>512.6</v>
      </c>
      <c r="M229" s="135">
        <f t="shared" si="43"/>
        <v>4098837</v>
      </c>
      <c r="N229" s="34"/>
      <c r="O229" s="34"/>
      <c r="P229" s="135">
        <v>4058254</v>
      </c>
      <c r="Q229" s="135">
        <v>0</v>
      </c>
      <c r="R229" s="135">
        <f t="shared" si="44"/>
        <v>4058254</v>
      </c>
      <c r="S229" s="135">
        <f t="shared" si="45"/>
        <v>40583</v>
      </c>
      <c r="T229" s="35">
        <f t="shared" si="46"/>
        <v>1.0000113349238367E-2</v>
      </c>
      <c r="U229" s="42"/>
      <c r="V229" s="43">
        <f t="shared" si="56"/>
        <v>0.48286011990689076</v>
      </c>
      <c r="X229" s="33">
        <f t="shared" si="47"/>
        <v>8234</v>
      </c>
      <c r="Y229">
        <f t="shared" si="48"/>
        <v>8234</v>
      </c>
      <c r="Z229">
        <f t="shared" si="49"/>
        <v>4220748</v>
      </c>
      <c r="AA229">
        <f t="shared" si="50"/>
        <v>3992560</v>
      </c>
      <c r="AB229">
        <f t="shared" si="51"/>
        <v>0</v>
      </c>
      <c r="AC229">
        <f t="shared" si="52"/>
        <v>4220748</v>
      </c>
      <c r="AD229">
        <f t="shared" si="53"/>
        <v>121911</v>
      </c>
      <c r="AE229" s="2">
        <f t="shared" si="54"/>
        <v>2.9742827050697553E-2</v>
      </c>
      <c r="AF229">
        <f t="shared" si="55"/>
        <v>0</v>
      </c>
    </row>
    <row r="230" spans="1:32" ht="13.75" customHeight="1" x14ac:dyDescent="0.2">
      <c r="A230" s="34">
        <v>217</v>
      </c>
      <c r="B230">
        <v>4797</v>
      </c>
      <c r="C230">
        <v>4797</v>
      </c>
      <c r="D230" t="s">
        <v>227</v>
      </c>
      <c r="E230" s="134">
        <v>948957755</v>
      </c>
      <c r="F230" s="135">
        <v>7988</v>
      </c>
      <c r="G230" s="135">
        <v>3454.2</v>
      </c>
      <c r="H230" s="135">
        <v>7988</v>
      </c>
      <c r="I230" s="135">
        <v>27592150</v>
      </c>
      <c r="J230" s="135">
        <v>0</v>
      </c>
      <c r="K230" s="135">
        <v>1128756589</v>
      </c>
      <c r="L230" s="1">
        <v>3494.8</v>
      </c>
      <c r="M230" s="135">
        <f t="shared" si="43"/>
        <v>27592150</v>
      </c>
      <c r="N230" s="34"/>
      <c r="O230" s="34"/>
      <c r="P230" s="135">
        <v>26849441</v>
      </c>
      <c r="Q230" s="135">
        <v>0</v>
      </c>
      <c r="R230" s="135">
        <f t="shared" si="44"/>
        <v>26849441</v>
      </c>
      <c r="S230" s="135">
        <f t="shared" si="45"/>
        <v>742709</v>
      </c>
      <c r="T230" s="35">
        <f t="shared" si="46"/>
        <v>2.7661991175160779E-2</v>
      </c>
      <c r="U230" s="42"/>
      <c r="V230" s="43">
        <f t="shared" si="56"/>
        <v>0</v>
      </c>
      <c r="X230" s="33">
        <f t="shared" si="47"/>
        <v>8148</v>
      </c>
      <c r="Y230">
        <f t="shared" si="48"/>
        <v>8148</v>
      </c>
      <c r="Z230">
        <f t="shared" si="49"/>
        <v>28475630</v>
      </c>
      <c r="AA230">
        <f t="shared" si="50"/>
        <v>27868072</v>
      </c>
      <c r="AB230">
        <f t="shared" si="51"/>
        <v>0</v>
      </c>
      <c r="AC230">
        <f t="shared" si="52"/>
        <v>28475630</v>
      </c>
      <c r="AD230">
        <f t="shared" si="53"/>
        <v>883480</v>
      </c>
      <c r="AE230" s="2">
        <f t="shared" si="54"/>
        <v>3.2019251852429043E-2</v>
      </c>
      <c r="AF230">
        <f t="shared" si="55"/>
        <v>0</v>
      </c>
    </row>
    <row r="231" spans="1:32" ht="13.75" customHeight="1" x14ac:dyDescent="0.2">
      <c r="A231" s="34">
        <v>218</v>
      </c>
      <c r="B231">
        <v>4824</v>
      </c>
      <c r="C231">
        <v>5510</v>
      </c>
      <c r="D231" t="s">
        <v>228</v>
      </c>
      <c r="E231" s="134">
        <v>442927982</v>
      </c>
      <c r="F231" s="135">
        <v>7988</v>
      </c>
      <c r="G231" s="135">
        <v>727</v>
      </c>
      <c r="H231" s="135">
        <v>7988</v>
      </c>
      <c r="I231" s="135">
        <v>5807276</v>
      </c>
      <c r="J231" s="135">
        <v>0</v>
      </c>
      <c r="K231" s="135">
        <v>436052743</v>
      </c>
      <c r="L231">
        <v>723</v>
      </c>
      <c r="M231" s="135">
        <f t="shared" si="43"/>
        <v>5807276</v>
      </c>
      <c r="N231" s="34"/>
      <c r="O231" s="34"/>
      <c r="P231" s="135">
        <v>5559590</v>
      </c>
      <c r="Q231" s="135">
        <v>0</v>
      </c>
      <c r="R231" s="135">
        <f t="shared" si="44"/>
        <v>5559590</v>
      </c>
      <c r="S231" s="135">
        <f t="shared" si="45"/>
        <v>247686</v>
      </c>
      <c r="T231" s="35">
        <f t="shared" si="46"/>
        <v>4.4551126971593226E-2</v>
      </c>
      <c r="U231" s="42"/>
      <c r="V231" s="43">
        <f t="shared" si="56"/>
        <v>0</v>
      </c>
      <c r="X231" s="33">
        <f t="shared" si="47"/>
        <v>8148</v>
      </c>
      <c r="Y231">
        <f t="shared" si="48"/>
        <v>8148</v>
      </c>
      <c r="Z231">
        <f t="shared" si="49"/>
        <v>5891004</v>
      </c>
      <c r="AA231">
        <f t="shared" si="50"/>
        <v>5865349</v>
      </c>
      <c r="AB231">
        <f t="shared" si="51"/>
        <v>0</v>
      </c>
      <c r="AC231">
        <f t="shared" si="52"/>
        <v>5891004</v>
      </c>
      <c r="AD231">
        <f t="shared" si="53"/>
        <v>83728</v>
      </c>
      <c r="AE231" s="2">
        <f t="shared" si="54"/>
        <v>1.4417775218536195E-2</v>
      </c>
      <c r="AF231">
        <f t="shared" si="55"/>
        <v>0</v>
      </c>
    </row>
    <row r="232" spans="1:32" ht="13.75" customHeight="1" x14ac:dyDescent="0.2">
      <c r="A232" s="34">
        <v>219</v>
      </c>
      <c r="B232">
        <v>4860</v>
      </c>
      <c r="C232">
        <v>4860</v>
      </c>
      <c r="D232" t="s">
        <v>511</v>
      </c>
      <c r="E232" s="134">
        <v>606723555</v>
      </c>
      <c r="F232" s="135">
        <v>7988</v>
      </c>
      <c r="G232" s="135">
        <v>907</v>
      </c>
      <c r="H232" s="135">
        <v>7988</v>
      </c>
      <c r="I232" s="135">
        <v>7245116</v>
      </c>
      <c r="J232" s="135">
        <v>0</v>
      </c>
      <c r="K232" s="135">
        <v>590016844</v>
      </c>
      <c r="L232">
        <v>873.2</v>
      </c>
      <c r="M232" s="135">
        <f t="shared" si="43"/>
        <v>7245116</v>
      </c>
      <c r="N232" s="34"/>
      <c r="O232" s="34"/>
      <c r="P232" s="135">
        <v>7070791</v>
      </c>
      <c r="Q232" s="135">
        <v>63750</v>
      </c>
      <c r="R232" s="135">
        <f t="shared" si="44"/>
        <v>7134541</v>
      </c>
      <c r="S232" s="135">
        <f t="shared" si="45"/>
        <v>110575</v>
      </c>
      <c r="T232" s="35">
        <f t="shared" si="46"/>
        <v>1.5498544335227732E-2</v>
      </c>
      <c r="U232" s="42"/>
      <c r="V232" s="43">
        <f t="shared" si="56"/>
        <v>0</v>
      </c>
      <c r="X232" s="33">
        <f t="shared" si="47"/>
        <v>8148</v>
      </c>
      <c r="Y232">
        <f t="shared" si="48"/>
        <v>8148</v>
      </c>
      <c r="Z232">
        <f t="shared" si="49"/>
        <v>7114834</v>
      </c>
      <c r="AA232">
        <f t="shared" si="50"/>
        <v>7317567</v>
      </c>
      <c r="AB232">
        <f t="shared" si="51"/>
        <v>202733</v>
      </c>
      <c r="AC232">
        <f t="shared" si="52"/>
        <v>7317567</v>
      </c>
      <c r="AD232">
        <f t="shared" si="53"/>
        <v>72451</v>
      </c>
      <c r="AE232" s="2">
        <f t="shared" si="54"/>
        <v>9.9999779161575875E-3</v>
      </c>
      <c r="AF232">
        <f t="shared" si="55"/>
        <v>0.33414394138694681</v>
      </c>
    </row>
    <row r="233" spans="1:32" ht="13.75" customHeight="1" x14ac:dyDescent="0.2">
      <c r="A233" s="34">
        <v>220</v>
      </c>
      <c r="B233">
        <v>4869</v>
      </c>
      <c r="C233">
        <v>4869</v>
      </c>
      <c r="D233" t="s">
        <v>230</v>
      </c>
      <c r="E233" s="134">
        <v>397181938</v>
      </c>
      <c r="F233" s="135">
        <v>7988</v>
      </c>
      <c r="G233" s="135">
        <v>1269.8</v>
      </c>
      <c r="H233" s="135">
        <v>7989</v>
      </c>
      <c r="I233" s="135">
        <v>10144432</v>
      </c>
      <c r="J233" s="135">
        <v>288489</v>
      </c>
      <c r="K233" s="135">
        <v>380954402</v>
      </c>
      <c r="L233" s="1">
        <v>1229</v>
      </c>
      <c r="M233" s="135">
        <f t="shared" si="43"/>
        <v>10432921</v>
      </c>
      <c r="N233" s="34"/>
      <c r="O233" s="34"/>
      <c r="P233" s="135">
        <v>10329625</v>
      </c>
      <c r="Q233" s="135">
        <v>0</v>
      </c>
      <c r="R233" s="135">
        <f t="shared" si="44"/>
        <v>10329625</v>
      </c>
      <c r="S233" s="135">
        <f t="shared" si="45"/>
        <v>103296</v>
      </c>
      <c r="T233" s="35">
        <f t="shared" si="46"/>
        <v>9.9999757977661339E-3</v>
      </c>
      <c r="U233" s="42"/>
      <c r="V233" s="43">
        <f t="shared" si="56"/>
        <v>0.75727960744236256</v>
      </c>
      <c r="X233" s="33">
        <f t="shared" si="47"/>
        <v>8149</v>
      </c>
      <c r="Y233">
        <f t="shared" si="48"/>
        <v>8149</v>
      </c>
      <c r="Z233">
        <f t="shared" si="49"/>
        <v>10015121</v>
      </c>
      <c r="AA233">
        <f t="shared" si="50"/>
        <v>10245876</v>
      </c>
      <c r="AB233">
        <f t="shared" si="51"/>
        <v>230755</v>
      </c>
      <c r="AC233">
        <f t="shared" si="52"/>
        <v>10245876</v>
      </c>
      <c r="AD233">
        <f t="shared" si="53"/>
        <v>-187045</v>
      </c>
      <c r="AE233" s="2">
        <f t="shared" si="54"/>
        <v>-1.7928344324662289E-2</v>
      </c>
      <c r="AF233">
        <f t="shared" si="55"/>
        <v>0.58098059836749172</v>
      </c>
    </row>
    <row r="234" spans="1:32" ht="13.75" customHeight="1" x14ac:dyDescent="0.2">
      <c r="A234" s="34">
        <v>221</v>
      </c>
      <c r="B234">
        <v>4878</v>
      </c>
      <c r="C234">
        <v>4878</v>
      </c>
      <c r="D234" t="s">
        <v>231</v>
      </c>
      <c r="E234" s="134">
        <v>448894191</v>
      </c>
      <c r="F234" s="135">
        <v>7988</v>
      </c>
      <c r="G234" s="135">
        <v>551</v>
      </c>
      <c r="H234" s="135">
        <v>7988</v>
      </c>
      <c r="I234" s="135">
        <v>4401388</v>
      </c>
      <c r="J234" s="135">
        <v>264497</v>
      </c>
      <c r="K234" s="135">
        <v>404073223</v>
      </c>
      <c r="L234">
        <v>521.20000000000005</v>
      </c>
      <c r="M234" s="135">
        <f t="shared" si="43"/>
        <v>4665885</v>
      </c>
      <c r="N234" s="34"/>
      <c r="O234" s="34"/>
      <c r="P234" s="135">
        <v>4619688</v>
      </c>
      <c r="Q234" s="135">
        <v>0</v>
      </c>
      <c r="R234" s="135">
        <f t="shared" si="44"/>
        <v>4619688</v>
      </c>
      <c r="S234" s="135">
        <f t="shared" si="45"/>
        <v>46197</v>
      </c>
      <c r="T234" s="35">
        <f t="shared" si="46"/>
        <v>1.0000025975780183E-2</v>
      </c>
      <c r="U234" s="42"/>
      <c r="V234" s="43">
        <f t="shared" si="56"/>
        <v>0.65457690573077143</v>
      </c>
      <c r="X234" s="33">
        <f t="shared" si="47"/>
        <v>8148</v>
      </c>
      <c r="Y234">
        <f t="shared" si="48"/>
        <v>8148</v>
      </c>
      <c r="Z234">
        <f t="shared" si="49"/>
        <v>4246738</v>
      </c>
      <c r="AA234">
        <f t="shared" si="50"/>
        <v>4445402</v>
      </c>
      <c r="AB234">
        <f t="shared" si="51"/>
        <v>198664</v>
      </c>
      <c r="AC234">
        <f t="shared" si="52"/>
        <v>4445402</v>
      </c>
      <c r="AD234">
        <f t="shared" si="53"/>
        <v>-220483</v>
      </c>
      <c r="AE234" s="2">
        <f t="shared" si="54"/>
        <v>-4.7254272233456247E-2</v>
      </c>
      <c r="AF234">
        <f t="shared" si="55"/>
        <v>0.44256308943859779</v>
      </c>
    </row>
    <row r="235" spans="1:32" ht="13.75" customHeight="1" x14ac:dyDescent="0.2">
      <c r="A235" s="34">
        <v>222</v>
      </c>
      <c r="B235">
        <v>4890</v>
      </c>
      <c r="C235">
        <v>4890</v>
      </c>
      <c r="D235" t="s">
        <v>232</v>
      </c>
      <c r="E235" s="134">
        <v>2149011094</v>
      </c>
      <c r="F235" s="135">
        <v>7988</v>
      </c>
      <c r="G235" s="135">
        <v>1015.4</v>
      </c>
      <c r="H235" s="135">
        <v>7988</v>
      </c>
      <c r="I235" s="135">
        <v>8111015</v>
      </c>
      <c r="J235" s="135">
        <v>0</v>
      </c>
      <c r="K235" s="135">
        <v>2003584861</v>
      </c>
      <c r="L235">
        <v>976.7</v>
      </c>
      <c r="M235" s="135">
        <f t="shared" si="43"/>
        <v>8111015</v>
      </c>
      <c r="N235" s="34"/>
      <c r="O235" s="34"/>
      <c r="P235" s="135">
        <v>8016954</v>
      </c>
      <c r="Q235" s="135">
        <v>201803</v>
      </c>
      <c r="R235" s="135">
        <f t="shared" si="44"/>
        <v>8218757</v>
      </c>
      <c r="S235" s="135">
        <f t="shared" si="45"/>
        <v>-107742</v>
      </c>
      <c r="T235" s="35">
        <f t="shared" si="46"/>
        <v>-1.3109281610345701E-2</v>
      </c>
      <c r="U235" s="42"/>
      <c r="V235" s="43">
        <f t="shared" si="56"/>
        <v>0</v>
      </c>
      <c r="X235" s="33">
        <f t="shared" si="47"/>
        <v>8148</v>
      </c>
      <c r="Y235">
        <f t="shared" si="48"/>
        <v>8148</v>
      </c>
      <c r="Z235">
        <f t="shared" si="49"/>
        <v>7958152</v>
      </c>
      <c r="AA235">
        <f t="shared" si="50"/>
        <v>8192125</v>
      </c>
      <c r="AB235">
        <f t="shared" si="51"/>
        <v>233973</v>
      </c>
      <c r="AC235">
        <f t="shared" si="52"/>
        <v>8192125</v>
      </c>
      <c r="AD235">
        <f t="shared" si="53"/>
        <v>81110</v>
      </c>
      <c r="AE235" s="2">
        <f t="shared" si="54"/>
        <v>9.9999815066301821E-3</v>
      </c>
      <c r="AF235">
        <f t="shared" si="55"/>
        <v>0.10887472877792412</v>
      </c>
    </row>
    <row r="236" spans="1:32" ht="13.75" customHeight="1" x14ac:dyDescent="0.2">
      <c r="A236" s="34">
        <v>223</v>
      </c>
      <c r="B236">
        <v>4905</v>
      </c>
      <c r="C236">
        <v>4905</v>
      </c>
      <c r="D236" t="s">
        <v>463</v>
      </c>
      <c r="E236" s="134">
        <v>127850303</v>
      </c>
      <c r="F236" s="135">
        <v>7988</v>
      </c>
      <c r="G236" s="135">
        <v>193.9</v>
      </c>
      <c r="H236" s="135">
        <v>7988</v>
      </c>
      <c r="I236" s="135">
        <v>1548873</v>
      </c>
      <c r="J236" s="135">
        <v>0</v>
      </c>
      <c r="K236" s="135">
        <v>125779449</v>
      </c>
      <c r="L236">
        <v>181.9</v>
      </c>
      <c r="M236" s="135">
        <f t="shared" si="43"/>
        <v>1548873</v>
      </c>
      <c r="N236" s="34"/>
      <c r="O236" s="34"/>
      <c r="P236" s="135">
        <v>1515114</v>
      </c>
      <c r="Q236" s="135">
        <v>146682</v>
      </c>
      <c r="R236" s="135">
        <f t="shared" si="44"/>
        <v>1661796</v>
      </c>
      <c r="S236" s="135">
        <f t="shared" si="45"/>
        <v>-112923</v>
      </c>
      <c r="T236" s="35">
        <f t="shared" si="46"/>
        <v>-6.7952384047139366E-2</v>
      </c>
      <c r="U236" s="42"/>
      <c r="V236" s="43">
        <f t="shared" si="56"/>
        <v>0</v>
      </c>
      <c r="X236" s="33">
        <f t="shared" si="47"/>
        <v>8148</v>
      </c>
      <c r="Y236">
        <f t="shared" si="48"/>
        <v>8148</v>
      </c>
      <c r="Z236">
        <f t="shared" si="49"/>
        <v>1482121</v>
      </c>
      <c r="AA236">
        <f t="shared" si="50"/>
        <v>1564362</v>
      </c>
      <c r="AB236">
        <f t="shared" si="51"/>
        <v>82241</v>
      </c>
      <c r="AC236">
        <f t="shared" si="52"/>
        <v>1564362</v>
      </c>
      <c r="AD236">
        <f t="shared" si="53"/>
        <v>15489</v>
      </c>
      <c r="AE236" s="2">
        <f t="shared" si="54"/>
        <v>1.0000174320296111E-2</v>
      </c>
      <c r="AF236">
        <f t="shared" si="55"/>
        <v>0.64326011022437701</v>
      </c>
    </row>
    <row r="237" spans="1:32" ht="13.75" customHeight="1" x14ac:dyDescent="0.2">
      <c r="A237" s="34">
        <v>224</v>
      </c>
      <c r="B237">
        <v>4978</v>
      </c>
      <c r="C237">
        <v>4978</v>
      </c>
      <c r="D237" t="s">
        <v>234</v>
      </c>
      <c r="E237" s="134">
        <v>226076154</v>
      </c>
      <c r="F237" s="135">
        <v>7988</v>
      </c>
      <c r="G237" s="135">
        <v>137</v>
      </c>
      <c r="H237" s="135">
        <v>7988</v>
      </c>
      <c r="I237" s="135">
        <v>1094356</v>
      </c>
      <c r="J237" s="135">
        <v>201152</v>
      </c>
      <c r="K237" s="135">
        <v>221124083</v>
      </c>
      <c r="L237">
        <v>100</v>
      </c>
      <c r="M237" s="135">
        <f t="shared" si="43"/>
        <v>1295508</v>
      </c>
      <c r="N237" s="34"/>
      <c r="O237" s="34"/>
      <c r="P237" s="135">
        <v>1282681</v>
      </c>
      <c r="Q237" s="135">
        <v>90711</v>
      </c>
      <c r="R237" s="135">
        <f t="shared" si="44"/>
        <v>1373392</v>
      </c>
      <c r="S237" s="135">
        <f t="shared" si="45"/>
        <v>-77884</v>
      </c>
      <c r="T237" s="35">
        <f t="shared" si="46"/>
        <v>-5.6709227955310644E-2</v>
      </c>
      <c r="U237" s="42"/>
      <c r="V237" s="43">
        <f t="shared" si="56"/>
        <v>0.90967929531221614</v>
      </c>
      <c r="X237" s="33">
        <f t="shared" si="47"/>
        <v>8148</v>
      </c>
      <c r="Y237">
        <f t="shared" si="48"/>
        <v>8148</v>
      </c>
      <c r="Z237">
        <f t="shared" si="49"/>
        <v>814800</v>
      </c>
      <c r="AA237">
        <f t="shared" si="50"/>
        <v>1105300</v>
      </c>
      <c r="AB237">
        <f t="shared" si="51"/>
        <v>290500</v>
      </c>
      <c r="AC237">
        <f t="shared" si="52"/>
        <v>1105300</v>
      </c>
      <c r="AD237">
        <f t="shared" si="53"/>
        <v>-190208</v>
      </c>
      <c r="AE237" s="2">
        <f t="shared" si="54"/>
        <v>-0.14682116976506512</v>
      </c>
      <c r="AF237">
        <f t="shared" si="55"/>
        <v>1.2849652422873401</v>
      </c>
    </row>
    <row r="238" spans="1:32" ht="13.75" customHeight="1" x14ac:dyDescent="0.2">
      <c r="A238" s="34">
        <v>225</v>
      </c>
      <c r="B238">
        <v>4995</v>
      </c>
      <c r="C238">
        <v>4995</v>
      </c>
      <c r="D238" t="s">
        <v>235</v>
      </c>
      <c r="E238" s="134">
        <v>472909819</v>
      </c>
      <c r="F238" s="135">
        <v>7988</v>
      </c>
      <c r="G238" s="135">
        <v>878.4</v>
      </c>
      <c r="H238" s="135">
        <v>8005</v>
      </c>
      <c r="I238" s="135">
        <v>7031592</v>
      </c>
      <c r="J238" s="135">
        <v>118886</v>
      </c>
      <c r="K238" s="135">
        <v>441890018</v>
      </c>
      <c r="L238">
        <v>876.6</v>
      </c>
      <c r="M238" s="135">
        <f t="shared" si="43"/>
        <v>7150478</v>
      </c>
      <c r="N238" s="34"/>
      <c r="O238" s="34"/>
      <c r="P238" s="135">
        <v>7079681</v>
      </c>
      <c r="Q238" s="135">
        <v>0</v>
      </c>
      <c r="R238" s="135">
        <f t="shared" si="44"/>
        <v>7079681</v>
      </c>
      <c r="S238" s="135">
        <f t="shared" si="45"/>
        <v>70797</v>
      </c>
      <c r="T238" s="35">
        <f t="shared" si="46"/>
        <v>1.0000026837367389E-2</v>
      </c>
      <c r="U238" s="42"/>
      <c r="V238" s="43">
        <f t="shared" si="56"/>
        <v>0.26903979532753325</v>
      </c>
      <c r="X238" s="33">
        <f t="shared" si="47"/>
        <v>8165</v>
      </c>
      <c r="Y238">
        <f t="shared" si="48"/>
        <v>8165</v>
      </c>
      <c r="Z238">
        <f t="shared" si="49"/>
        <v>7157439</v>
      </c>
      <c r="AA238">
        <f t="shared" si="50"/>
        <v>7101908</v>
      </c>
      <c r="AB238">
        <f t="shared" si="51"/>
        <v>0</v>
      </c>
      <c r="AC238">
        <f t="shared" si="52"/>
        <v>7157439</v>
      </c>
      <c r="AD238">
        <f t="shared" si="53"/>
        <v>6961</v>
      </c>
      <c r="AE238" s="2">
        <f t="shared" si="54"/>
        <v>9.7350135193759071E-4</v>
      </c>
      <c r="AF238">
        <f t="shared" si="55"/>
        <v>0</v>
      </c>
    </row>
    <row r="239" spans="1:32" ht="13.75" customHeight="1" x14ac:dyDescent="0.2">
      <c r="A239" s="34">
        <v>226</v>
      </c>
      <c r="B239">
        <v>5013</v>
      </c>
      <c r="C239">
        <v>5013</v>
      </c>
      <c r="D239" t="s">
        <v>236</v>
      </c>
      <c r="E239" s="134">
        <v>802542986</v>
      </c>
      <c r="F239" s="135">
        <v>7988</v>
      </c>
      <c r="G239" s="135">
        <v>2196</v>
      </c>
      <c r="H239" s="135">
        <v>7988</v>
      </c>
      <c r="I239" s="135">
        <v>17541648</v>
      </c>
      <c r="J239" s="135">
        <v>20037</v>
      </c>
      <c r="K239" s="135">
        <v>768541351</v>
      </c>
      <c r="L239" s="1">
        <v>2197.8000000000002</v>
      </c>
      <c r="M239" s="135">
        <f t="shared" si="43"/>
        <v>17561685</v>
      </c>
      <c r="N239" s="34"/>
      <c r="O239" s="34"/>
      <c r="P239" s="135">
        <v>17387807</v>
      </c>
      <c r="Q239" s="135">
        <v>0</v>
      </c>
      <c r="R239" s="135">
        <f t="shared" si="44"/>
        <v>17387807</v>
      </c>
      <c r="S239" s="135">
        <f t="shared" si="45"/>
        <v>173878</v>
      </c>
      <c r="T239" s="35">
        <f t="shared" si="46"/>
        <v>9.9999959741904204E-3</v>
      </c>
      <c r="U239" s="42"/>
      <c r="V239" s="43">
        <f t="shared" si="56"/>
        <v>2.6071466387499558E-2</v>
      </c>
      <c r="X239" s="33">
        <f t="shared" si="47"/>
        <v>8148</v>
      </c>
      <c r="Y239">
        <f t="shared" si="48"/>
        <v>8148</v>
      </c>
      <c r="Z239">
        <f t="shared" si="49"/>
        <v>17907674</v>
      </c>
      <c r="AA239">
        <f t="shared" si="50"/>
        <v>17717064</v>
      </c>
      <c r="AB239">
        <f t="shared" si="51"/>
        <v>0</v>
      </c>
      <c r="AC239">
        <f t="shared" si="52"/>
        <v>17907674</v>
      </c>
      <c r="AD239">
        <f t="shared" si="53"/>
        <v>345989</v>
      </c>
      <c r="AE239" s="2">
        <f t="shared" si="54"/>
        <v>1.9701355536214209E-2</v>
      </c>
      <c r="AF239">
        <f t="shared" si="55"/>
        <v>0</v>
      </c>
    </row>
    <row r="240" spans="1:32" ht="13.75" customHeight="1" x14ac:dyDescent="0.2">
      <c r="A240" s="34">
        <v>227</v>
      </c>
      <c r="B240">
        <v>5049</v>
      </c>
      <c r="C240">
        <v>5049</v>
      </c>
      <c r="D240" t="s">
        <v>237</v>
      </c>
      <c r="E240" s="134">
        <v>993089900</v>
      </c>
      <c r="F240" s="135">
        <v>7988</v>
      </c>
      <c r="G240" s="135">
        <v>5124.3</v>
      </c>
      <c r="H240" s="135">
        <v>7988</v>
      </c>
      <c r="I240" s="135">
        <v>40932908</v>
      </c>
      <c r="J240" s="135">
        <v>0</v>
      </c>
      <c r="K240" s="135">
        <v>976852832</v>
      </c>
      <c r="L240" s="1">
        <v>4994.1000000000004</v>
      </c>
      <c r="M240" s="135">
        <f t="shared" si="43"/>
        <v>40932908</v>
      </c>
      <c r="N240" s="34"/>
      <c r="O240" s="34"/>
      <c r="P240" s="135">
        <v>40017468</v>
      </c>
      <c r="Q240" s="135">
        <v>0</v>
      </c>
      <c r="R240" s="135">
        <f t="shared" si="44"/>
        <v>40017468</v>
      </c>
      <c r="S240" s="135">
        <f t="shared" si="45"/>
        <v>915440</v>
      </c>
      <c r="T240" s="35">
        <f t="shared" si="46"/>
        <v>2.287601004641273E-2</v>
      </c>
      <c r="U240" s="42"/>
      <c r="V240" s="43">
        <f t="shared" si="56"/>
        <v>0</v>
      </c>
      <c r="X240" s="33">
        <f t="shared" si="47"/>
        <v>8148</v>
      </c>
      <c r="Y240">
        <f t="shared" si="48"/>
        <v>8148</v>
      </c>
      <c r="Z240">
        <f t="shared" si="49"/>
        <v>40691927</v>
      </c>
      <c r="AA240">
        <f t="shared" si="50"/>
        <v>41342237</v>
      </c>
      <c r="AB240">
        <f t="shared" si="51"/>
        <v>650310</v>
      </c>
      <c r="AC240">
        <f t="shared" si="52"/>
        <v>41342237</v>
      </c>
      <c r="AD240">
        <f t="shared" si="53"/>
        <v>409329</v>
      </c>
      <c r="AE240" s="2">
        <f t="shared" si="54"/>
        <v>9.9999980455822979E-3</v>
      </c>
      <c r="AF240">
        <f t="shared" si="55"/>
        <v>0.65483497516186606</v>
      </c>
    </row>
    <row r="241" spans="1:32" ht="13.75" customHeight="1" x14ac:dyDescent="0.2">
      <c r="A241" s="34">
        <v>228</v>
      </c>
      <c r="B241">
        <v>5121</v>
      </c>
      <c r="C241">
        <v>5121</v>
      </c>
      <c r="D241" t="s">
        <v>238</v>
      </c>
      <c r="E241" s="134">
        <v>549346562</v>
      </c>
      <c r="F241" s="135">
        <v>7988</v>
      </c>
      <c r="G241" s="135">
        <v>643.5</v>
      </c>
      <c r="H241" s="135">
        <v>7988</v>
      </c>
      <c r="I241" s="135">
        <v>5140278</v>
      </c>
      <c r="J241" s="135">
        <v>0</v>
      </c>
      <c r="K241" s="135">
        <v>539426949</v>
      </c>
      <c r="L241">
        <v>634.9</v>
      </c>
      <c r="M241" s="135">
        <f t="shared" si="43"/>
        <v>5140278</v>
      </c>
      <c r="N241" s="34"/>
      <c r="O241" s="34"/>
      <c r="P241" s="135">
        <v>5028205</v>
      </c>
      <c r="Q241" s="135">
        <v>0</v>
      </c>
      <c r="R241" s="135">
        <f t="shared" si="44"/>
        <v>5028205</v>
      </c>
      <c r="S241" s="135">
        <f t="shared" si="45"/>
        <v>112073</v>
      </c>
      <c r="T241" s="35">
        <f t="shared" si="46"/>
        <v>2.2288868492831935E-2</v>
      </c>
      <c r="U241" s="42"/>
      <c r="V241" s="43">
        <f t="shared" si="56"/>
        <v>0</v>
      </c>
      <c r="X241" s="33">
        <f t="shared" si="47"/>
        <v>8148</v>
      </c>
      <c r="Y241">
        <f t="shared" si="48"/>
        <v>8148</v>
      </c>
      <c r="Z241">
        <f t="shared" si="49"/>
        <v>5173165</v>
      </c>
      <c r="AA241">
        <f t="shared" si="50"/>
        <v>5191681</v>
      </c>
      <c r="AB241">
        <f t="shared" si="51"/>
        <v>18516</v>
      </c>
      <c r="AC241">
        <f t="shared" si="52"/>
        <v>5191681</v>
      </c>
      <c r="AD241">
        <f t="shared" si="53"/>
        <v>51403</v>
      </c>
      <c r="AE241" s="2">
        <f t="shared" si="54"/>
        <v>1.0000042799241597E-2</v>
      </c>
      <c r="AF241">
        <f t="shared" si="55"/>
        <v>3.3705499007018448E-2</v>
      </c>
    </row>
    <row r="242" spans="1:32" ht="13.75" customHeight="1" x14ac:dyDescent="0.2">
      <c r="A242" s="34">
        <v>229</v>
      </c>
      <c r="B242">
        <v>5139</v>
      </c>
      <c r="C242">
        <v>5139</v>
      </c>
      <c r="D242" t="s">
        <v>239</v>
      </c>
      <c r="E242" s="134">
        <v>171284434</v>
      </c>
      <c r="F242" s="135">
        <v>7988</v>
      </c>
      <c r="G242" s="135">
        <v>188</v>
      </c>
      <c r="H242" s="135">
        <v>8115</v>
      </c>
      <c r="I242" s="135">
        <v>1525620</v>
      </c>
      <c r="J242" s="135">
        <v>0</v>
      </c>
      <c r="K242" s="135">
        <v>161243239</v>
      </c>
      <c r="L242">
        <v>181</v>
      </c>
      <c r="M242" s="135">
        <f t="shared" si="43"/>
        <v>1525620</v>
      </c>
      <c r="N242" s="34"/>
      <c r="O242" s="34"/>
      <c r="P242" s="135">
        <v>1497696</v>
      </c>
      <c r="Q242" s="135">
        <v>0</v>
      </c>
      <c r="R242" s="135">
        <f t="shared" si="44"/>
        <v>1497696</v>
      </c>
      <c r="S242" s="135">
        <f t="shared" si="45"/>
        <v>27924</v>
      </c>
      <c r="T242" s="35">
        <f t="shared" si="46"/>
        <v>1.8644638164220243E-2</v>
      </c>
      <c r="U242" s="42"/>
      <c r="V242" s="43">
        <f t="shared" si="56"/>
        <v>0</v>
      </c>
      <c r="X242" s="33">
        <f t="shared" si="47"/>
        <v>8275</v>
      </c>
      <c r="Y242">
        <f t="shared" si="48"/>
        <v>8275</v>
      </c>
      <c r="Z242">
        <f t="shared" si="49"/>
        <v>1497775</v>
      </c>
      <c r="AA242">
        <f t="shared" si="50"/>
        <v>1540876</v>
      </c>
      <c r="AB242">
        <f t="shared" si="51"/>
        <v>43101</v>
      </c>
      <c r="AC242">
        <f t="shared" si="52"/>
        <v>1540876</v>
      </c>
      <c r="AD242">
        <f t="shared" si="53"/>
        <v>15256</v>
      </c>
      <c r="AE242" s="2">
        <f t="shared" si="54"/>
        <v>9.9998689057563487E-3</v>
      </c>
      <c r="AF242">
        <f t="shared" si="55"/>
        <v>0.25163407434910284</v>
      </c>
    </row>
    <row r="243" spans="1:32" ht="13.75" customHeight="1" x14ac:dyDescent="0.2">
      <c r="A243" s="34">
        <v>230</v>
      </c>
      <c r="B243">
        <v>5157</v>
      </c>
      <c r="C243">
        <v>6099</v>
      </c>
      <c r="D243" t="s">
        <v>240</v>
      </c>
      <c r="E243" s="134">
        <v>853681706</v>
      </c>
      <c r="F243" s="135">
        <v>7988</v>
      </c>
      <c r="G243" s="135">
        <v>575.79999999999995</v>
      </c>
      <c r="H243" s="135">
        <v>8001</v>
      </c>
      <c r="I243" s="135">
        <v>4606976</v>
      </c>
      <c r="J243" s="135">
        <v>0</v>
      </c>
      <c r="K243" s="135">
        <v>757613327</v>
      </c>
      <c r="L243">
        <v>578.1</v>
      </c>
      <c r="M243" s="135">
        <f t="shared" si="43"/>
        <v>4606976</v>
      </c>
      <c r="N243" s="34"/>
      <c r="O243" s="34"/>
      <c r="P243" s="135">
        <v>4541676</v>
      </c>
      <c r="Q243" s="135">
        <v>0</v>
      </c>
      <c r="R243" s="135">
        <f t="shared" si="44"/>
        <v>4541676</v>
      </c>
      <c r="S243" s="135">
        <f t="shared" si="45"/>
        <v>65300</v>
      </c>
      <c r="T243" s="35">
        <f t="shared" si="46"/>
        <v>1.4377952104025035E-2</v>
      </c>
      <c r="U243" s="42"/>
      <c r="V243" s="43">
        <f t="shared" si="56"/>
        <v>0</v>
      </c>
      <c r="X243" s="33">
        <f t="shared" si="47"/>
        <v>8161</v>
      </c>
      <c r="Y243">
        <f t="shared" si="48"/>
        <v>8161</v>
      </c>
      <c r="Z243">
        <f t="shared" si="49"/>
        <v>4717874</v>
      </c>
      <c r="AA243">
        <f t="shared" si="50"/>
        <v>4653046</v>
      </c>
      <c r="AB243">
        <f t="shared" si="51"/>
        <v>0</v>
      </c>
      <c r="AC243">
        <f t="shared" si="52"/>
        <v>4717874</v>
      </c>
      <c r="AD243">
        <f t="shared" si="53"/>
        <v>110898</v>
      </c>
      <c r="AE243" s="2">
        <f t="shared" si="54"/>
        <v>2.4071755529006447E-2</v>
      </c>
      <c r="AF243">
        <f t="shared" si="55"/>
        <v>0</v>
      </c>
    </row>
    <row r="244" spans="1:32" ht="13.75" customHeight="1" x14ac:dyDescent="0.2">
      <c r="A244" s="34">
        <v>231</v>
      </c>
      <c r="B244">
        <v>5163</v>
      </c>
      <c r="C244">
        <v>5163</v>
      </c>
      <c r="D244" t="s">
        <v>241</v>
      </c>
      <c r="E244" s="134">
        <v>367974109</v>
      </c>
      <c r="F244" s="135">
        <v>7988</v>
      </c>
      <c r="G244" s="135">
        <v>527.20000000000005</v>
      </c>
      <c r="H244" s="135">
        <v>7988</v>
      </c>
      <c r="I244" s="135">
        <v>4211274</v>
      </c>
      <c r="J244" s="135">
        <v>0</v>
      </c>
      <c r="K244" s="135">
        <v>355249366</v>
      </c>
      <c r="L244">
        <v>514.79999999999995</v>
      </c>
      <c r="M244" s="135">
        <f t="shared" si="43"/>
        <v>4211274</v>
      </c>
      <c r="N244" s="34"/>
      <c r="O244" s="34"/>
      <c r="P244" s="135">
        <v>4153258</v>
      </c>
      <c r="Q244" s="135">
        <v>81045</v>
      </c>
      <c r="R244" s="135">
        <f t="shared" si="44"/>
        <v>4234303</v>
      </c>
      <c r="S244" s="135">
        <f t="shared" si="45"/>
        <v>-23029</v>
      </c>
      <c r="T244" s="35">
        <f t="shared" si="46"/>
        <v>-5.4386755033827292E-3</v>
      </c>
      <c r="U244" s="42"/>
      <c r="V244" s="43">
        <f t="shared" si="56"/>
        <v>0</v>
      </c>
      <c r="X244" s="33">
        <f t="shared" si="47"/>
        <v>8148</v>
      </c>
      <c r="Y244">
        <f t="shared" si="48"/>
        <v>8148</v>
      </c>
      <c r="Z244">
        <f t="shared" si="49"/>
        <v>4194590</v>
      </c>
      <c r="AA244">
        <f t="shared" si="50"/>
        <v>4253387</v>
      </c>
      <c r="AB244">
        <f t="shared" si="51"/>
        <v>58797</v>
      </c>
      <c r="AC244">
        <f t="shared" si="52"/>
        <v>4253387</v>
      </c>
      <c r="AD244">
        <f t="shared" si="53"/>
        <v>42113</v>
      </c>
      <c r="AE244" s="2">
        <f t="shared" si="54"/>
        <v>1.0000061739036691E-2</v>
      </c>
      <c r="AF244">
        <f t="shared" si="55"/>
        <v>0.15978569840086224</v>
      </c>
    </row>
    <row r="245" spans="1:32" ht="13.75" customHeight="1" x14ac:dyDescent="0.2">
      <c r="A245" s="34">
        <v>232</v>
      </c>
      <c r="B245">
        <v>5166</v>
      </c>
      <c r="C245">
        <v>5166</v>
      </c>
      <c r="D245" t="s">
        <v>242</v>
      </c>
      <c r="E245" s="134">
        <v>1281797266</v>
      </c>
      <c r="F245" s="135">
        <v>7988</v>
      </c>
      <c r="G245" s="135">
        <v>2135.6999999999998</v>
      </c>
      <c r="H245" s="135">
        <v>7988</v>
      </c>
      <c r="I245" s="135">
        <v>17059972</v>
      </c>
      <c r="J245" s="135">
        <v>0</v>
      </c>
      <c r="K245" s="135">
        <v>1170930958</v>
      </c>
      <c r="L245" s="1">
        <v>2103.5</v>
      </c>
      <c r="M245" s="135">
        <f t="shared" si="43"/>
        <v>17059972</v>
      </c>
      <c r="N245" s="34"/>
      <c r="O245" s="34"/>
      <c r="P245" s="135">
        <v>16715553</v>
      </c>
      <c r="Q245" s="135">
        <v>92877</v>
      </c>
      <c r="R245" s="135">
        <f t="shared" si="44"/>
        <v>16808430</v>
      </c>
      <c r="S245" s="135">
        <f t="shared" si="45"/>
        <v>251542</v>
      </c>
      <c r="T245" s="35">
        <f t="shared" si="46"/>
        <v>1.4965228757236696E-2</v>
      </c>
      <c r="U245" s="42"/>
      <c r="V245" s="43">
        <f t="shared" si="56"/>
        <v>0</v>
      </c>
      <c r="X245" s="33">
        <f t="shared" si="47"/>
        <v>8148</v>
      </c>
      <c r="Y245">
        <f t="shared" si="48"/>
        <v>8148</v>
      </c>
      <c r="Z245">
        <f t="shared" si="49"/>
        <v>17139318</v>
      </c>
      <c r="AA245">
        <f t="shared" si="50"/>
        <v>17230572</v>
      </c>
      <c r="AB245">
        <f t="shared" si="51"/>
        <v>91254</v>
      </c>
      <c r="AC245">
        <f t="shared" si="52"/>
        <v>17230572</v>
      </c>
      <c r="AD245">
        <f t="shared" si="53"/>
        <v>170600</v>
      </c>
      <c r="AE245" s="2">
        <f t="shared" si="54"/>
        <v>1.0000016412688134E-2</v>
      </c>
      <c r="AF245">
        <f t="shared" si="55"/>
        <v>7.1192225495041742E-2</v>
      </c>
    </row>
    <row r="246" spans="1:32" ht="13.75" customHeight="1" x14ac:dyDescent="0.2">
      <c r="A246" s="34">
        <v>233</v>
      </c>
      <c r="B246">
        <v>5184</v>
      </c>
      <c r="C246">
        <v>5184</v>
      </c>
      <c r="D246" t="s">
        <v>243</v>
      </c>
      <c r="E246" s="134">
        <v>457214662</v>
      </c>
      <c r="F246" s="135">
        <v>7988</v>
      </c>
      <c r="G246" s="135">
        <v>1809.4</v>
      </c>
      <c r="H246" s="135">
        <v>7988</v>
      </c>
      <c r="I246" s="135">
        <v>14453487</v>
      </c>
      <c r="J246" s="135">
        <v>712416</v>
      </c>
      <c r="K246" s="135">
        <v>449056485</v>
      </c>
      <c r="L246" s="1">
        <v>1796.4</v>
      </c>
      <c r="M246" s="135">
        <f t="shared" si="43"/>
        <v>15165903</v>
      </c>
      <c r="N246" s="34"/>
      <c r="O246" s="34"/>
      <c r="P246" s="135">
        <v>15015746</v>
      </c>
      <c r="Q246" s="135">
        <v>0</v>
      </c>
      <c r="R246" s="135">
        <f t="shared" si="44"/>
        <v>15015746</v>
      </c>
      <c r="S246" s="135">
        <f t="shared" si="45"/>
        <v>150157</v>
      </c>
      <c r="T246" s="35">
        <f t="shared" si="46"/>
        <v>9.9999693654913985E-3</v>
      </c>
      <c r="U246" s="42"/>
      <c r="V246" s="43">
        <f t="shared" si="56"/>
        <v>1.5864730246574659</v>
      </c>
      <c r="X246" s="33">
        <f t="shared" si="47"/>
        <v>8148</v>
      </c>
      <c r="Y246">
        <f t="shared" si="48"/>
        <v>8148</v>
      </c>
      <c r="Z246">
        <f t="shared" si="49"/>
        <v>14637067</v>
      </c>
      <c r="AA246">
        <f t="shared" si="50"/>
        <v>14598022</v>
      </c>
      <c r="AB246">
        <f t="shared" si="51"/>
        <v>0</v>
      </c>
      <c r="AC246">
        <f t="shared" si="52"/>
        <v>14637067</v>
      </c>
      <c r="AD246">
        <f t="shared" si="53"/>
        <v>-528836</v>
      </c>
      <c r="AE246" s="2">
        <f t="shared" si="54"/>
        <v>-3.48700634574809E-2</v>
      </c>
      <c r="AF246">
        <f t="shared" si="55"/>
        <v>0</v>
      </c>
    </row>
    <row r="247" spans="1:32" ht="13.75" customHeight="1" x14ac:dyDescent="0.2">
      <c r="A247" s="34">
        <v>234</v>
      </c>
      <c r="B247">
        <v>5250</v>
      </c>
      <c r="C247">
        <v>5250</v>
      </c>
      <c r="D247" t="s">
        <v>244</v>
      </c>
      <c r="E247" s="134">
        <v>2341260348</v>
      </c>
      <c r="F247" s="135">
        <v>7988</v>
      </c>
      <c r="G247" s="135">
        <v>5497.5</v>
      </c>
      <c r="H247" s="135">
        <v>8081</v>
      </c>
      <c r="I247" s="135">
        <v>44425298</v>
      </c>
      <c r="J247" s="135">
        <v>0</v>
      </c>
      <c r="K247" s="135">
        <v>2273795302</v>
      </c>
      <c r="L247" s="1">
        <v>5413.2</v>
      </c>
      <c r="M247" s="135">
        <f t="shared" si="43"/>
        <v>44425298</v>
      </c>
      <c r="N247" s="34"/>
      <c r="O247" s="34"/>
      <c r="P247" s="135">
        <v>43882320</v>
      </c>
      <c r="Q247" s="135">
        <v>0</v>
      </c>
      <c r="R247" s="135">
        <f t="shared" si="44"/>
        <v>43882320</v>
      </c>
      <c r="S247" s="135">
        <f t="shared" si="45"/>
        <v>542978</v>
      </c>
      <c r="T247" s="35">
        <f t="shared" si="46"/>
        <v>1.2373502586007303E-2</v>
      </c>
      <c r="U247" s="42"/>
      <c r="V247" s="43">
        <f t="shared" si="56"/>
        <v>0</v>
      </c>
      <c r="X247" s="33">
        <f t="shared" si="47"/>
        <v>8241</v>
      </c>
      <c r="Y247">
        <f t="shared" si="48"/>
        <v>8241</v>
      </c>
      <c r="Z247">
        <f t="shared" si="49"/>
        <v>44610181</v>
      </c>
      <c r="AA247">
        <f t="shared" si="50"/>
        <v>44869551</v>
      </c>
      <c r="AB247">
        <f t="shared" si="51"/>
        <v>259370</v>
      </c>
      <c r="AC247">
        <f t="shared" si="52"/>
        <v>44869551</v>
      </c>
      <c r="AD247">
        <f t="shared" si="53"/>
        <v>444253</v>
      </c>
      <c r="AE247" s="2">
        <f t="shared" si="54"/>
        <v>1.0000000450193941E-2</v>
      </c>
      <c r="AF247">
        <f t="shared" si="55"/>
        <v>0.11078221190631979</v>
      </c>
    </row>
    <row r="248" spans="1:32" ht="13.75" customHeight="1" x14ac:dyDescent="0.2">
      <c r="A248" s="34">
        <v>235</v>
      </c>
      <c r="B248">
        <v>5256</v>
      </c>
      <c r="C248">
        <v>5256</v>
      </c>
      <c r="D248" t="s">
        <v>245</v>
      </c>
      <c r="E248" s="134">
        <v>247868642</v>
      </c>
      <c r="F248" s="135">
        <v>7988</v>
      </c>
      <c r="G248" s="135">
        <v>699.9</v>
      </c>
      <c r="H248" s="135">
        <v>7988</v>
      </c>
      <c r="I248" s="135">
        <v>5590801</v>
      </c>
      <c r="J248" s="135">
        <v>0</v>
      </c>
      <c r="K248" s="135">
        <v>231141959</v>
      </c>
      <c r="L248">
        <v>685.4</v>
      </c>
      <c r="M248" s="135">
        <f t="shared" si="43"/>
        <v>5590801</v>
      </c>
      <c r="N248" s="34"/>
      <c r="O248" s="34"/>
      <c r="P248" s="135">
        <v>5423418</v>
      </c>
      <c r="Q248" s="135">
        <v>65521</v>
      </c>
      <c r="R248" s="135">
        <f t="shared" si="44"/>
        <v>5488939</v>
      </c>
      <c r="S248" s="135">
        <f t="shared" si="45"/>
        <v>101862</v>
      </c>
      <c r="T248" s="35">
        <f t="shared" si="46"/>
        <v>1.8557684827614225E-2</v>
      </c>
      <c r="U248" s="42"/>
      <c r="V248" s="43">
        <f t="shared" si="56"/>
        <v>0</v>
      </c>
      <c r="X248" s="33">
        <f t="shared" si="47"/>
        <v>8148</v>
      </c>
      <c r="Y248">
        <f t="shared" si="48"/>
        <v>8148</v>
      </c>
      <c r="Z248">
        <f t="shared" si="49"/>
        <v>5584639</v>
      </c>
      <c r="AA248">
        <f t="shared" si="50"/>
        <v>5646709</v>
      </c>
      <c r="AB248">
        <f t="shared" si="51"/>
        <v>62070</v>
      </c>
      <c r="AC248">
        <f t="shared" si="52"/>
        <v>5646709</v>
      </c>
      <c r="AD248">
        <f t="shared" si="53"/>
        <v>55908</v>
      </c>
      <c r="AE248" s="2">
        <f t="shared" si="54"/>
        <v>9.9999982113475328E-3</v>
      </c>
      <c r="AF248">
        <f t="shared" si="55"/>
        <v>0.25041489516047777</v>
      </c>
    </row>
    <row r="249" spans="1:32" ht="13.75" customHeight="1" x14ac:dyDescent="0.2">
      <c r="A249" s="34">
        <v>236</v>
      </c>
      <c r="B249">
        <v>5283</v>
      </c>
      <c r="C249">
        <v>5283</v>
      </c>
      <c r="D249" t="s">
        <v>246</v>
      </c>
      <c r="E249" s="134">
        <v>765784184</v>
      </c>
      <c r="F249" s="135">
        <v>7988</v>
      </c>
      <c r="G249" s="135">
        <v>659.8</v>
      </c>
      <c r="H249" s="135">
        <v>8083</v>
      </c>
      <c r="I249" s="135">
        <v>5333163</v>
      </c>
      <c r="J249" s="135">
        <v>0</v>
      </c>
      <c r="K249" s="135">
        <v>730211074</v>
      </c>
      <c r="L249">
        <v>657.1</v>
      </c>
      <c r="M249" s="135">
        <f t="shared" si="43"/>
        <v>5333163</v>
      </c>
      <c r="N249" s="34"/>
      <c r="O249" s="34"/>
      <c r="P249" s="135">
        <v>5151900</v>
      </c>
      <c r="Q249" s="135">
        <v>80812</v>
      </c>
      <c r="R249" s="135">
        <f t="shared" si="44"/>
        <v>5232712</v>
      </c>
      <c r="S249" s="135">
        <f t="shared" si="45"/>
        <v>100451</v>
      </c>
      <c r="T249" s="35">
        <f t="shared" si="46"/>
        <v>1.9196737752813456E-2</v>
      </c>
      <c r="U249" s="42"/>
      <c r="V249" s="43">
        <f t="shared" si="56"/>
        <v>0</v>
      </c>
      <c r="X249" s="33">
        <f t="shared" si="47"/>
        <v>8243</v>
      </c>
      <c r="Y249">
        <f t="shared" si="48"/>
        <v>8243</v>
      </c>
      <c r="Z249">
        <f t="shared" si="49"/>
        <v>5416475</v>
      </c>
      <c r="AA249">
        <f t="shared" si="50"/>
        <v>5386495</v>
      </c>
      <c r="AB249">
        <f t="shared" si="51"/>
        <v>0</v>
      </c>
      <c r="AC249">
        <f t="shared" si="52"/>
        <v>5416475</v>
      </c>
      <c r="AD249">
        <f t="shared" si="53"/>
        <v>83312</v>
      </c>
      <c r="AE249" s="2">
        <f t="shared" si="54"/>
        <v>1.5621498911621489E-2</v>
      </c>
      <c r="AF249">
        <f t="shared" si="55"/>
        <v>0</v>
      </c>
    </row>
    <row r="250" spans="1:32" ht="13.75" customHeight="1" x14ac:dyDescent="0.2">
      <c r="A250" s="34">
        <v>237</v>
      </c>
      <c r="B250">
        <v>5310</v>
      </c>
      <c r="C250">
        <v>5310</v>
      </c>
      <c r="D250" t="s">
        <v>247</v>
      </c>
      <c r="E250" s="134">
        <v>208024747</v>
      </c>
      <c r="F250" s="135">
        <v>7988</v>
      </c>
      <c r="G250" s="135">
        <v>738.5</v>
      </c>
      <c r="H250" s="135">
        <v>7988</v>
      </c>
      <c r="I250" s="135">
        <v>5899138</v>
      </c>
      <c r="J250" s="135">
        <v>86758</v>
      </c>
      <c r="K250" s="135">
        <v>214773909</v>
      </c>
      <c r="L250">
        <v>704.5</v>
      </c>
      <c r="M250" s="135">
        <f t="shared" si="43"/>
        <v>5985896</v>
      </c>
      <c r="N250" s="34"/>
      <c r="O250" s="34"/>
      <c r="P250" s="135">
        <v>5926630</v>
      </c>
      <c r="Q250" s="135">
        <v>0</v>
      </c>
      <c r="R250" s="135">
        <f t="shared" si="44"/>
        <v>5926630</v>
      </c>
      <c r="S250" s="135">
        <f t="shared" si="45"/>
        <v>59266</v>
      </c>
      <c r="T250" s="35">
        <f t="shared" si="46"/>
        <v>9.9999493810141674E-3</v>
      </c>
      <c r="U250" s="42"/>
      <c r="V250" s="43">
        <f t="shared" si="56"/>
        <v>0.4039503699678903</v>
      </c>
      <c r="X250" s="33">
        <f t="shared" si="47"/>
        <v>8148</v>
      </c>
      <c r="Y250">
        <f t="shared" si="48"/>
        <v>8148</v>
      </c>
      <c r="Z250">
        <f t="shared" si="49"/>
        <v>5740266</v>
      </c>
      <c r="AA250">
        <f t="shared" si="50"/>
        <v>5958129</v>
      </c>
      <c r="AB250">
        <f t="shared" si="51"/>
        <v>217863</v>
      </c>
      <c r="AC250">
        <f t="shared" si="52"/>
        <v>5958129</v>
      </c>
      <c r="AD250">
        <f t="shared" si="53"/>
        <v>-27767</v>
      </c>
      <c r="AE250" s="2">
        <f t="shared" si="54"/>
        <v>-4.6387374588532778E-3</v>
      </c>
      <c r="AF250">
        <f t="shared" si="55"/>
        <v>1.0472936664597889</v>
      </c>
    </row>
    <row r="251" spans="1:32" ht="13.75" customHeight="1" x14ac:dyDescent="0.2">
      <c r="A251" s="34">
        <v>238</v>
      </c>
      <c r="B251">
        <v>5319</v>
      </c>
      <c r="C251">
        <v>5160</v>
      </c>
      <c r="D251" t="s">
        <v>248</v>
      </c>
      <c r="E251" s="134">
        <v>434718409</v>
      </c>
      <c r="F251" s="135">
        <v>7988</v>
      </c>
      <c r="G251" s="135">
        <v>990.1</v>
      </c>
      <c r="H251" s="135">
        <v>7988</v>
      </c>
      <c r="I251" s="135">
        <v>7908919</v>
      </c>
      <c r="J251" s="135">
        <v>0</v>
      </c>
      <c r="K251" s="135">
        <v>401241128</v>
      </c>
      <c r="L251">
        <v>944.1</v>
      </c>
      <c r="M251" s="135">
        <f t="shared" si="43"/>
        <v>7908919</v>
      </c>
      <c r="N251" s="34"/>
      <c r="O251" s="34"/>
      <c r="P251" s="135">
        <v>7820522</v>
      </c>
      <c r="Q251" s="135">
        <v>138363</v>
      </c>
      <c r="R251" s="135">
        <f t="shared" si="44"/>
        <v>7958885</v>
      </c>
      <c r="S251" s="135">
        <f t="shared" si="45"/>
        <v>-49966</v>
      </c>
      <c r="T251" s="35">
        <f t="shared" si="46"/>
        <v>-6.2780150737194972E-3</v>
      </c>
      <c r="U251" s="42"/>
      <c r="V251" s="43">
        <f t="shared" si="56"/>
        <v>0</v>
      </c>
      <c r="X251" s="33">
        <f t="shared" si="47"/>
        <v>8148</v>
      </c>
      <c r="Y251">
        <f t="shared" si="48"/>
        <v>8148</v>
      </c>
      <c r="Z251">
        <f t="shared" si="49"/>
        <v>7692527</v>
      </c>
      <c r="AA251">
        <f t="shared" si="50"/>
        <v>7988008</v>
      </c>
      <c r="AB251">
        <f t="shared" si="51"/>
        <v>295481</v>
      </c>
      <c r="AC251">
        <f t="shared" si="52"/>
        <v>7988008</v>
      </c>
      <c r="AD251">
        <f t="shared" si="53"/>
        <v>79089</v>
      </c>
      <c r="AE251" s="2">
        <f t="shared" si="54"/>
        <v>9.9999759764893281E-3</v>
      </c>
      <c r="AF251">
        <f t="shared" si="55"/>
        <v>0.67970666501036081</v>
      </c>
    </row>
    <row r="252" spans="1:32" ht="13.75" customHeight="1" x14ac:dyDescent="0.2">
      <c r="A252" s="34">
        <v>239</v>
      </c>
      <c r="B252">
        <v>5463</v>
      </c>
      <c r="C252">
        <v>5463</v>
      </c>
      <c r="D252" t="s">
        <v>251</v>
      </c>
      <c r="E252" s="134">
        <v>445014068</v>
      </c>
      <c r="F252" s="135">
        <v>7988</v>
      </c>
      <c r="G252" s="135">
        <v>972.9</v>
      </c>
      <c r="H252" s="135">
        <v>7988</v>
      </c>
      <c r="I252" s="135">
        <v>7771525</v>
      </c>
      <c r="J252" s="135">
        <v>603829</v>
      </c>
      <c r="K252" s="135">
        <v>459066864</v>
      </c>
      <c r="L252">
        <v>951.5</v>
      </c>
      <c r="M252" s="135">
        <f t="shared" si="43"/>
        <v>8375354</v>
      </c>
      <c r="N252" s="34"/>
      <c r="O252" s="34"/>
      <c r="P252" s="135">
        <v>8292430</v>
      </c>
      <c r="Q252" s="135">
        <v>0</v>
      </c>
      <c r="R252" s="135">
        <f t="shared" si="44"/>
        <v>8292430</v>
      </c>
      <c r="S252" s="135">
        <f t="shared" si="45"/>
        <v>82924</v>
      </c>
      <c r="T252" s="35">
        <f t="shared" si="46"/>
        <v>9.999963822425996E-3</v>
      </c>
      <c r="U252" s="42"/>
      <c r="V252" s="43">
        <f t="shared" si="56"/>
        <v>1.3153399806264388</v>
      </c>
      <c r="X252" s="33">
        <f t="shared" si="47"/>
        <v>8148</v>
      </c>
      <c r="Y252">
        <f t="shared" si="48"/>
        <v>8148</v>
      </c>
      <c r="Z252">
        <f t="shared" si="49"/>
        <v>7752822</v>
      </c>
      <c r="AA252">
        <f t="shared" si="50"/>
        <v>7849240</v>
      </c>
      <c r="AB252">
        <f t="shared" si="51"/>
        <v>96418</v>
      </c>
      <c r="AC252">
        <f t="shared" si="52"/>
        <v>7849240</v>
      </c>
      <c r="AD252">
        <f t="shared" si="53"/>
        <v>-526114</v>
      </c>
      <c r="AE252" s="2">
        <f t="shared" si="54"/>
        <v>-6.2816926902433026E-2</v>
      </c>
      <c r="AF252">
        <f t="shared" si="55"/>
        <v>0.21666281345514679</v>
      </c>
    </row>
    <row r="253" spans="1:32" ht="13.75" customHeight="1" x14ac:dyDescent="0.2">
      <c r="A253" s="34">
        <v>240</v>
      </c>
      <c r="B253">
        <v>5486</v>
      </c>
      <c r="C253">
        <v>5486</v>
      </c>
      <c r="D253" t="s">
        <v>252</v>
      </c>
      <c r="E253" s="134">
        <v>383623312</v>
      </c>
      <c r="F253" s="135">
        <v>7988</v>
      </c>
      <c r="G253" s="135">
        <v>331.1</v>
      </c>
      <c r="H253" s="135">
        <v>7988</v>
      </c>
      <c r="I253" s="135">
        <v>2644827</v>
      </c>
      <c r="J253" s="135">
        <v>0</v>
      </c>
      <c r="K253" s="135">
        <v>370789417</v>
      </c>
      <c r="L253">
        <v>316.2</v>
      </c>
      <c r="M253" s="135">
        <f t="shared" si="43"/>
        <v>2644827</v>
      </c>
      <c r="N253" s="34"/>
      <c r="O253" s="34"/>
      <c r="P253" s="135">
        <v>2480842</v>
      </c>
      <c r="Q253" s="135">
        <v>94749</v>
      </c>
      <c r="R253" s="135">
        <f t="shared" si="44"/>
        <v>2575591</v>
      </c>
      <c r="S253" s="135">
        <f t="shared" si="45"/>
        <v>69236</v>
      </c>
      <c r="T253" s="35">
        <f t="shared" si="46"/>
        <v>2.6881597272237712E-2</v>
      </c>
      <c r="U253" s="42"/>
      <c r="V253" s="43">
        <f t="shared" si="56"/>
        <v>0</v>
      </c>
      <c r="X253" s="33">
        <f t="shared" si="47"/>
        <v>8148</v>
      </c>
      <c r="Y253">
        <f t="shared" si="48"/>
        <v>8148</v>
      </c>
      <c r="Z253">
        <f t="shared" si="49"/>
        <v>2576398</v>
      </c>
      <c r="AA253">
        <f t="shared" si="50"/>
        <v>2671275</v>
      </c>
      <c r="AB253">
        <f t="shared" si="51"/>
        <v>94877</v>
      </c>
      <c r="AC253">
        <f t="shared" si="52"/>
        <v>2671275</v>
      </c>
      <c r="AD253">
        <f t="shared" si="53"/>
        <v>26448</v>
      </c>
      <c r="AE253" s="2">
        <f t="shared" si="54"/>
        <v>9.9998979139278299E-3</v>
      </c>
      <c r="AF253">
        <f t="shared" si="55"/>
        <v>0.2473181296135622</v>
      </c>
    </row>
    <row r="254" spans="1:32" ht="13.75" customHeight="1" x14ac:dyDescent="0.2">
      <c r="A254" s="34">
        <v>241</v>
      </c>
      <c r="B254">
        <v>5508</v>
      </c>
      <c r="C254">
        <v>5508</v>
      </c>
      <c r="D254" t="s">
        <v>253</v>
      </c>
      <c r="E254" s="134">
        <v>433160178</v>
      </c>
      <c r="F254" s="135">
        <v>7988</v>
      </c>
      <c r="G254" s="135">
        <v>354.1</v>
      </c>
      <c r="H254" s="135">
        <v>7988</v>
      </c>
      <c r="I254" s="135">
        <v>2828551</v>
      </c>
      <c r="J254" s="135">
        <v>0</v>
      </c>
      <c r="K254" s="135">
        <v>328323652</v>
      </c>
      <c r="L254">
        <v>354.1</v>
      </c>
      <c r="M254" s="135">
        <f t="shared" si="43"/>
        <v>2828551</v>
      </c>
      <c r="N254" s="34"/>
      <c r="O254" s="34"/>
      <c r="P254" s="135">
        <v>2693709</v>
      </c>
      <c r="Q254" s="135">
        <v>0</v>
      </c>
      <c r="R254" s="135">
        <f t="shared" si="44"/>
        <v>2693709</v>
      </c>
      <c r="S254" s="135">
        <f t="shared" si="45"/>
        <v>134842</v>
      </c>
      <c r="T254" s="35">
        <f t="shared" si="46"/>
        <v>5.0058116893844137E-2</v>
      </c>
      <c r="U254" s="42"/>
      <c r="V254" s="43">
        <f t="shared" si="56"/>
        <v>0</v>
      </c>
      <c r="X254" s="33">
        <f t="shared" si="47"/>
        <v>8148</v>
      </c>
      <c r="Y254">
        <f t="shared" si="48"/>
        <v>8148</v>
      </c>
      <c r="Z254">
        <f t="shared" si="49"/>
        <v>2885207</v>
      </c>
      <c r="AA254">
        <f t="shared" si="50"/>
        <v>2856837</v>
      </c>
      <c r="AB254">
        <f t="shared" si="51"/>
        <v>0</v>
      </c>
      <c r="AC254">
        <f t="shared" si="52"/>
        <v>2885207</v>
      </c>
      <c r="AD254">
        <f t="shared" si="53"/>
        <v>56656</v>
      </c>
      <c r="AE254" s="2">
        <f t="shared" si="54"/>
        <v>2.0030043651325359E-2</v>
      </c>
      <c r="AF254">
        <f t="shared" si="55"/>
        <v>0</v>
      </c>
    </row>
    <row r="255" spans="1:32" ht="13.75" customHeight="1" x14ac:dyDescent="0.2">
      <c r="A255" s="34">
        <v>242</v>
      </c>
      <c r="B255">
        <v>5607</v>
      </c>
      <c r="C255">
        <v>5607</v>
      </c>
      <c r="D255" t="s">
        <v>254</v>
      </c>
      <c r="E255" s="134">
        <v>391445764</v>
      </c>
      <c r="F255" s="135">
        <v>7988</v>
      </c>
      <c r="G255" s="135">
        <v>788.7</v>
      </c>
      <c r="H255" s="135">
        <v>7989</v>
      </c>
      <c r="I255" s="135">
        <v>6300924</v>
      </c>
      <c r="J255" s="135">
        <v>191867</v>
      </c>
      <c r="K255" s="135">
        <v>379857762</v>
      </c>
      <c r="L255">
        <v>779.7</v>
      </c>
      <c r="M255" s="135">
        <f t="shared" si="43"/>
        <v>6492791</v>
      </c>
      <c r="N255" s="34"/>
      <c r="O255" s="34"/>
      <c r="P255" s="135">
        <v>6428506</v>
      </c>
      <c r="Q255" s="135">
        <v>140553</v>
      </c>
      <c r="R255" s="135">
        <f t="shared" si="44"/>
        <v>6569059</v>
      </c>
      <c r="S255" s="135">
        <f t="shared" si="45"/>
        <v>-76268</v>
      </c>
      <c r="T255" s="35">
        <f t="shared" si="46"/>
        <v>-1.1610186481808124E-2</v>
      </c>
      <c r="U255" s="42"/>
      <c r="V255" s="43">
        <f t="shared" si="56"/>
        <v>0.50510222297366136</v>
      </c>
      <c r="X255" s="33">
        <f t="shared" si="47"/>
        <v>8149</v>
      </c>
      <c r="Y255">
        <f t="shared" si="48"/>
        <v>8149</v>
      </c>
      <c r="Z255">
        <f t="shared" si="49"/>
        <v>6353775</v>
      </c>
      <c r="AA255">
        <f t="shared" si="50"/>
        <v>6363933</v>
      </c>
      <c r="AB255">
        <f t="shared" si="51"/>
        <v>10158</v>
      </c>
      <c r="AC255">
        <f t="shared" si="52"/>
        <v>6363933</v>
      </c>
      <c r="AD255">
        <f t="shared" si="53"/>
        <v>-128858</v>
      </c>
      <c r="AE255" s="2">
        <f t="shared" si="54"/>
        <v>-1.9846318786481808E-2</v>
      </c>
      <c r="AF255">
        <f t="shared" si="55"/>
        <v>2.5949955100293281E-2</v>
      </c>
    </row>
    <row r="256" spans="1:32" ht="13.75" customHeight="1" x14ac:dyDescent="0.2">
      <c r="A256" s="34">
        <v>243</v>
      </c>
      <c r="B256">
        <v>5643</v>
      </c>
      <c r="C256">
        <v>5643</v>
      </c>
      <c r="D256" t="s">
        <v>255</v>
      </c>
      <c r="E256" s="134">
        <v>461389783</v>
      </c>
      <c r="F256" s="135">
        <v>7988</v>
      </c>
      <c r="G256" s="135">
        <v>1007.6</v>
      </c>
      <c r="H256" s="135">
        <v>7988</v>
      </c>
      <c r="I256" s="135">
        <v>8048709</v>
      </c>
      <c r="J256" s="135">
        <v>0</v>
      </c>
      <c r="K256" s="135">
        <v>413325727</v>
      </c>
      <c r="L256" s="1">
        <v>1001.9</v>
      </c>
      <c r="M256" s="135">
        <f t="shared" si="43"/>
        <v>8048709</v>
      </c>
      <c r="N256" s="34"/>
      <c r="O256" s="34"/>
      <c r="P256" s="135">
        <v>7694523</v>
      </c>
      <c r="Q256" s="135">
        <v>49215</v>
      </c>
      <c r="R256" s="135">
        <f t="shared" si="44"/>
        <v>7743738</v>
      </c>
      <c r="S256" s="135">
        <f t="shared" si="45"/>
        <v>304971</v>
      </c>
      <c r="T256" s="35">
        <f t="shared" si="46"/>
        <v>3.9382918172076585E-2</v>
      </c>
      <c r="U256" s="42"/>
      <c r="V256" s="43">
        <f t="shared" si="56"/>
        <v>0</v>
      </c>
      <c r="X256" s="33">
        <f t="shared" si="47"/>
        <v>8148</v>
      </c>
      <c r="Y256">
        <f t="shared" si="48"/>
        <v>8148</v>
      </c>
      <c r="Z256">
        <f t="shared" si="49"/>
        <v>8163481</v>
      </c>
      <c r="AA256">
        <f t="shared" si="50"/>
        <v>8129196</v>
      </c>
      <c r="AB256">
        <f t="shared" si="51"/>
        <v>0</v>
      </c>
      <c r="AC256">
        <f t="shared" si="52"/>
        <v>8163481</v>
      </c>
      <c r="AD256">
        <f t="shared" si="53"/>
        <v>114772</v>
      </c>
      <c r="AE256" s="2">
        <f t="shared" si="54"/>
        <v>1.4259678167020326E-2</v>
      </c>
      <c r="AF256">
        <f t="shared" si="55"/>
        <v>0</v>
      </c>
    </row>
    <row r="257" spans="1:32" ht="13.75" customHeight="1" x14ac:dyDescent="0.2">
      <c r="A257" s="34">
        <v>244</v>
      </c>
      <c r="B257">
        <v>5697</v>
      </c>
      <c r="C257">
        <v>5697</v>
      </c>
      <c r="D257" t="s">
        <v>482</v>
      </c>
      <c r="E257" s="134">
        <v>285847109</v>
      </c>
      <c r="F257" s="135">
        <v>7988</v>
      </c>
      <c r="G257" s="135">
        <v>403</v>
      </c>
      <c r="H257" s="135">
        <v>7988</v>
      </c>
      <c r="I257" s="135">
        <v>3219164</v>
      </c>
      <c r="J257" s="135">
        <v>100625</v>
      </c>
      <c r="K257" s="135">
        <v>269858774</v>
      </c>
      <c r="L257">
        <v>385</v>
      </c>
      <c r="M257" s="135">
        <f t="shared" si="43"/>
        <v>3319789</v>
      </c>
      <c r="N257" s="34"/>
      <c r="O257" s="34"/>
      <c r="P257" s="135">
        <v>3286920</v>
      </c>
      <c r="Q257" s="135">
        <v>0</v>
      </c>
      <c r="R257" s="135">
        <f t="shared" si="44"/>
        <v>3286920</v>
      </c>
      <c r="S257" s="135">
        <f t="shared" si="45"/>
        <v>32869</v>
      </c>
      <c r="T257" s="35">
        <f t="shared" si="46"/>
        <v>9.9999391527630724E-3</v>
      </c>
      <c r="U257" s="42"/>
      <c r="V257" s="43">
        <f t="shared" si="56"/>
        <v>0.37288022363875406</v>
      </c>
      <c r="X257" s="33">
        <f t="shared" si="47"/>
        <v>8148</v>
      </c>
      <c r="Y257">
        <f t="shared" si="48"/>
        <v>8148</v>
      </c>
      <c r="Z257">
        <f t="shared" si="49"/>
        <v>3136980</v>
      </c>
      <c r="AA257">
        <f t="shared" si="50"/>
        <v>3251356</v>
      </c>
      <c r="AB257">
        <f t="shared" si="51"/>
        <v>114376</v>
      </c>
      <c r="AC257">
        <f t="shared" si="52"/>
        <v>3251356</v>
      </c>
      <c r="AD257">
        <f t="shared" si="53"/>
        <v>-68433</v>
      </c>
      <c r="AE257" s="2">
        <f t="shared" si="54"/>
        <v>-2.0613659482575548E-2</v>
      </c>
      <c r="AF257">
        <f t="shared" si="55"/>
        <v>0.40012998697146174</v>
      </c>
    </row>
    <row r="258" spans="1:32" ht="13.75" customHeight="1" x14ac:dyDescent="0.2">
      <c r="A258" s="34">
        <v>245</v>
      </c>
      <c r="B258">
        <v>5724</v>
      </c>
      <c r="C258">
        <v>5724</v>
      </c>
      <c r="D258" t="s">
        <v>257</v>
      </c>
      <c r="E258" s="134">
        <v>155276235</v>
      </c>
      <c r="F258" s="135">
        <v>7988</v>
      </c>
      <c r="G258" s="135">
        <v>185</v>
      </c>
      <c r="H258" s="135">
        <v>7988</v>
      </c>
      <c r="I258" s="135">
        <v>1477780</v>
      </c>
      <c r="J258" s="135">
        <v>0</v>
      </c>
      <c r="K258" s="135">
        <v>153991179</v>
      </c>
      <c r="L258">
        <v>185</v>
      </c>
      <c r="M258" s="135">
        <f t="shared" si="43"/>
        <v>1477780</v>
      </c>
      <c r="N258" s="34"/>
      <c r="O258" s="34"/>
      <c r="P258" s="135">
        <v>1385202</v>
      </c>
      <c r="Q258" s="135">
        <v>103089</v>
      </c>
      <c r="R258" s="135">
        <f t="shared" si="44"/>
        <v>1488291</v>
      </c>
      <c r="S258" s="135">
        <f t="shared" si="45"/>
        <v>-10511</v>
      </c>
      <c r="T258" s="35">
        <f t="shared" si="46"/>
        <v>-7.0624629188780954E-3</v>
      </c>
      <c r="U258" s="42"/>
      <c r="V258" s="43">
        <f t="shared" si="56"/>
        <v>0</v>
      </c>
      <c r="X258" s="33">
        <f t="shared" si="47"/>
        <v>8148</v>
      </c>
      <c r="Y258">
        <f t="shared" si="48"/>
        <v>8148</v>
      </c>
      <c r="Z258">
        <f t="shared" si="49"/>
        <v>1507380</v>
      </c>
      <c r="AA258">
        <f t="shared" si="50"/>
        <v>1492558</v>
      </c>
      <c r="AB258">
        <f t="shared" si="51"/>
        <v>0</v>
      </c>
      <c r="AC258">
        <f t="shared" si="52"/>
        <v>1507380</v>
      </c>
      <c r="AD258">
        <f t="shared" si="53"/>
        <v>29600</v>
      </c>
      <c r="AE258" s="2">
        <f t="shared" si="54"/>
        <v>2.0030045067601403E-2</v>
      </c>
      <c r="AF258">
        <f t="shared" si="55"/>
        <v>0</v>
      </c>
    </row>
    <row r="259" spans="1:32" ht="13.75" customHeight="1" x14ac:dyDescent="0.2">
      <c r="A259" s="34">
        <v>246</v>
      </c>
      <c r="B259">
        <v>5751</v>
      </c>
      <c r="C259">
        <v>5751</v>
      </c>
      <c r="D259" t="s">
        <v>258</v>
      </c>
      <c r="E259" s="134">
        <v>451444285</v>
      </c>
      <c r="F259" s="135">
        <v>7988</v>
      </c>
      <c r="G259" s="135">
        <v>612.29999999999995</v>
      </c>
      <c r="H259" s="135">
        <v>7988</v>
      </c>
      <c r="I259" s="135">
        <v>4891052</v>
      </c>
      <c r="J259" s="135">
        <v>0</v>
      </c>
      <c r="K259" s="135">
        <v>417371265</v>
      </c>
      <c r="L259">
        <v>615.70000000000005</v>
      </c>
      <c r="M259" s="135">
        <f t="shared" si="43"/>
        <v>4891052</v>
      </c>
      <c r="N259" s="34"/>
      <c r="O259" s="34"/>
      <c r="P259" s="135">
        <v>4493689</v>
      </c>
      <c r="Q259" s="135">
        <v>0</v>
      </c>
      <c r="R259" s="135">
        <f t="shared" si="44"/>
        <v>4493689</v>
      </c>
      <c r="S259" s="135">
        <f t="shared" si="45"/>
        <v>397363</v>
      </c>
      <c r="T259" s="35">
        <f t="shared" si="46"/>
        <v>8.842690270733021E-2</v>
      </c>
      <c r="U259" s="42"/>
      <c r="V259" s="43">
        <f t="shared" si="56"/>
        <v>0</v>
      </c>
      <c r="X259" s="33">
        <f t="shared" si="47"/>
        <v>8148</v>
      </c>
      <c r="Y259">
        <f t="shared" si="48"/>
        <v>8148</v>
      </c>
      <c r="Z259">
        <f t="shared" si="49"/>
        <v>5016724</v>
      </c>
      <c r="AA259">
        <f t="shared" si="50"/>
        <v>4939963</v>
      </c>
      <c r="AB259">
        <f t="shared" si="51"/>
        <v>0</v>
      </c>
      <c r="AC259">
        <f t="shared" si="52"/>
        <v>5016724</v>
      </c>
      <c r="AD259">
        <f t="shared" si="53"/>
        <v>125672</v>
      </c>
      <c r="AE259" s="2">
        <f t="shared" si="54"/>
        <v>2.5694267818048143E-2</v>
      </c>
      <c r="AF259">
        <f t="shared" si="55"/>
        <v>0</v>
      </c>
    </row>
    <row r="260" spans="1:32" ht="13.75" customHeight="1" x14ac:dyDescent="0.2">
      <c r="A260" s="34">
        <v>247</v>
      </c>
      <c r="B260">
        <v>5805</v>
      </c>
      <c r="C260">
        <v>5805</v>
      </c>
      <c r="D260" t="s">
        <v>259</v>
      </c>
      <c r="E260" s="134">
        <v>1666948745</v>
      </c>
      <c r="F260" s="135">
        <v>7988</v>
      </c>
      <c r="G260" s="135">
        <v>1016.4</v>
      </c>
      <c r="H260" s="135">
        <v>8016</v>
      </c>
      <c r="I260" s="135">
        <v>8147462</v>
      </c>
      <c r="J260" s="135">
        <v>0</v>
      </c>
      <c r="K260" s="135">
        <v>1575209666</v>
      </c>
      <c r="L260">
        <v>998.9</v>
      </c>
      <c r="M260" s="135">
        <f t="shared" si="43"/>
        <v>8147462</v>
      </c>
      <c r="N260" s="34"/>
      <c r="O260" s="34"/>
      <c r="P260" s="135">
        <v>8039757</v>
      </c>
      <c r="Q260" s="135">
        <v>223817</v>
      </c>
      <c r="R260" s="135">
        <f t="shared" si="44"/>
        <v>8263574</v>
      </c>
      <c r="S260" s="135">
        <f t="shared" si="45"/>
        <v>-116112</v>
      </c>
      <c r="T260" s="35">
        <f t="shared" si="46"/>
        <v>-1.4051063135635986E-2</v>
      </c>
      <c r="U260" s="42"/>
      <c r="V260" s="43">
        <f t="shared" si="56"/>
        <v>0</v>
      </c>
      <c r="X260" s="33">
        <f t="shared" si="47"/>
        <v>8176</v>
      </c>
      <c r="Y260">
        <f t="shared" si="48"/>
        <v>8176</v>
      </c>
      <c r="Z260">
        <f t="shared" si="49"/>
        <v>8167006</v>
      </c>
      <c r="AA260">
        <f t="shared" si="50"/>
        <v>8228937</v>
      </c>
      <c r="AB260">
        <f t="shared" si="51"/>
        <v>61931</v>
      </c>
      <c r="AC260">
        <f t="shared" si="52"/>
        <v>8228937</v>
      </c>
      <c r="AD260">
        <f t="shared" si="53"/>
        <v>81475</v>
      </c>
      <c r="AE260" s="2">
        <f t="shared" si="54"/>
        <v>1.0000046640291173E-2</v>
      </c>
      <c r="AF260">
        <f t="shared" si="55"/>
        <v>3.7152312082636946E-2</v>
      </c>
    </row>
    <row r="261" spans="1:32" ht="13.75" customHeight="1" x14ac:dyDescent="0.2">
      <c r="A261" s="34">
        <v>248</v>
      </c>
      <c r="B261">
        <v>5823</v>
      </c>
      <c r="C261">
        <v>5823</v>
      </c>
      <c r="D261" t="s">
        <v>260</v>
      </c>
      <c r="E261" s="134">
        <v>310609284</v>
      </c>
      <c r="F261" s="135">
        <v>7988</v>
      </c>
      <c r="G261" s="135">
        <v>351</v>
      </c>
      <c r="H261" s="135">
        <v>8015</v>
      </c>
      <c r="I261" s="135">
        <v>2813265</v>
      </c>
      <c r="J261" s="135">
        <v>83587</v>
      </c>
      <c r="K261" s="135">
        <v>293497058</v>
      </c>
      <c r="L261">
        <v>363.1</v>
      </c>
      <c r="M261" s="135">
        <f t="shared" si="43"/>
        <v>2896852</v>
      </c>
      <c r="N261" s="34"/>
      <c r="O261" s="34"/>
      <c r="P261" s="135">
        <v>2868170</v>
      </c>
      <c r="Q261" s="135">
        <v>0</v>
      </c>
      <c r="R261" s="135">
        <f t="shared" si="44"/>
        <v>2868170</v>
      </c>
      <c r="S261" s="135">
        <f t="shared" si="45"/>
        <v>28682</v>
      </c>
      <c r="T261" s="35">
        <f t="shared" si="46"/>
        <v>1.000010459631054E-2</v>
      </c>
      <c r="U261" s="42"/>
      <c r="V261" s="43">
        <f t="shared" si="56"/>
        <v>0.2847967218805989</v>
      </c>
      <c r="X261" s="33">
        <f t="shared" si="47"/>
        <v>8175</v>
      </c>
      <c r="Y261">
        <f t="shared" si="48"/>
        <v>8175</v>
      </c>
      <c r="Z261">
        <f t="shared" si="49"/>
        <v>2968343</v>
      </c>
      <c r="AA261">
        <f t="shared" si="50"/>
        <v>2841398</v>
      </c>
      <c r="AB261">
        <f t="shared" si="51"/>
        <v>0</v>
      </c>
      <c r="AC261">
        <f t="shared" si="52"/>
        <v>2968343</v>
      </c>
      <c r="AD261">
        <f t="shared" si="53"/>
        <v>71491</v>
      </c>
      <c r="AE261" s="2">
        <f t="shared" si="54"/>
        <v>2.4678858291690427E-2</v>
      </c>
      <c r="AF261">
        <f t="shared" si="55"/>
        <v>0</v>
      </c>
    </row>
    <row r="262" spans="1:32" ht="13.75" customHeight="1" x14ac:dyDescent="0.2">
      <c r="A262" s="34">
        <v>249</v>
      </c>
      <c r="B262">
        <v>5832</v>
      </c>
      <c r="C262">
        <v>5832</v>
      </c>
      <c r="D262" t="s">
        <v>261</v>
      </c>
      <c r="E262" s="134">
        <v>254137189</v>
      </c>
      <c r="F262" s="135">
        <v>7988</v>
      </c>
      <c r="G262" s="135">
        <v>231.1</v>
      </c>
      <c r="H262" s="135">
        <v>7988</v>
      </c>
      <c r="I262" s="135">
        <v>1846027</v>
      </c>
      <c r="J262" s="135">
        <v>35187</v>
      </c>
      <c r="K262" s="135">
        <v>230611866</v>
      </c>
      <c r="L262">
        <v>230.1</v>
      </c>
      <c r="M262" s="135">
        <f t="shared" si="43"/>
        <v>1881214</v>
      </c>
      <c r="N262" s="34"/>
      <c r="O262" s="34"/>
      <c r="P262" s="135">
        <v>1862588</v>
      </c>
      <c r="Q262" s="135">
        <v>0</v>
      </c>
      <c r="R262" s="135">
        <f t="shared" si="44"/>
        <v>1862588</v>
      </c>
      <c r="S262" s="135">
        <f t="shared" si="45"/>
        <v>18626</v>
      </c>
      <c r="T262" s="35">
        <f t="shared" si="46"/>
        <v>1.0000064426486158E-2</v>
      </c>
      <c r="U262" s="42"/>
      <c r="V262" s="43">
        <f t="shared" si="56"/>
        <v>0.15258104715218776</v>
      </c>
      <c r="X262" s="33">
        <f t="shared" si="47"/>
        <v>8148</v>
      </c>
      <c r="Y262">
        <f t="shared" si="48"/>
        <v>8148</v>
      </c>
      <c r="Z262">
        <f t="shared" si="49"/>
        <v>1874855</v>
      </c>
      <c r="AA262">
        <f t="shared" si="50"/>
        <v>1864487</v>
      </c>
      <c r="AB262">
        <f t="shared" si="51"/>
        <v>0</v>
      </c>
      <c r="AC262">
        <f t="shared" si="52"/>
        <v>1874855</v>
      </c>
      <c r="AD262">
        <f t="shared" si="53"/>
        <v>-6359</v>
      </c>
      <c r="AE262" s="2">
        <f t="shared" si="54"/>
        <v>-3.3802640209992059E-3</v>
      </c>
      <c r="AF262">
        <f t="shared" si="55"/>
        <v>0</v>
      </c>
    </row>
    <row r="263" spans="1:32" ht="13.75" customHeight="1" x14ac:dyDescent="0.2">
      <c r="A263" s="34">
        <v>250</v>
      </c>
      <c r="B263">
        <v>5877</v>
      </c>
      <c r="C263">
        <v>5877</v>
      </c>
      <c r="D263" t="s">
        <v>262</v>
      </c>
      <c r="E263" s="134">
        <v>888579205</v>
      </c>
      <c r="F263" s="135">
        <v>7988</v>
      </c>
      <c r="G263" s="135">
        <v>1420.1</v>
      </c>
      <c r="H263" s="135">
        <v>7988</v>
      </c>
      <c r="I263" s="135">
        <v>11343759</v>
      </c>
      <c r="J263" s="135">
        <v>20195</v>
      </c>
      <c r="K263" s="135">
        <v>1035282643</v>
      </c>
      <c r="L263" s="1">
        <v>1371.7</v>
      </c>
      <c r="M263" s="135">
        <f t="shared" si="43"/>
        <v>11363954</v>
      </c>
      <c r="N263" s="34"/>
      <c r="O263" s="34"/>
      <c r="P263" s="135">
        <v>11251440</v>
      </c>
      <c r="Q263" s="135">
        <v>0</v>
      </c>
      <c r="R263" s="135">
        <f t="shared" si="44"/>
        <v>11251440</v>
      </c>
      <c r="S263" s="135">
        <f t="shared" si="45"/>
        <v>112514</v>
      </c>
      <c r="T263" s="35">
        <f t="shared" si="46"/>
        <v>9.9999644489949732E-3</v>
      </c>
      <c r="U263" s="42"/>
      <c r="V263" s="43">
        <f t="shared" si="56"/>
        <v>1.9506750293310962E-2</v>
      </c>
      <c r="X263" s="33">
        <f t="shared" si="47"/>
        <v>8148</v>
      </c>
      <c r="Y263">
        <f t="shared" si="48"/>
        <v>8148</v>
      </c>
      <c r="Z263">
        <f t="shared" si="49"/>
        <v>11176612</v>
      </c>
      <c r="AA263">
        <f t="shared" si="50"/>
        <v>11457197</v>
      </c>
      <c r="AB263">
        <f t="shared" si="51"/>
        <v>280585</v>
      </c>
      <c r="AC263">
        <f t="shared" si="52"/>
        <v>11457197</v>
      </c>
      <c r="AD263">
        <f t="shared" si="53"/>
        <v>93243</v>
      </c>
      <c r="AE263" s="2">
        <f t="shared" si="54"/>
        <v>8.2051546495172361E-3</v>
      </c>
      <c r="AF263">
        <f t="shared" si="55"/>
        <v>0.31576813684268024</v>
      </c>
    </row>
    <row r="264" spans="1:32" ht="13.75" customHeight="1" x14ac:dyDescent="0.2">
      <c r="A264" s="34">
        <v>251</v>
      </c>
      <c r="B264">
        <v>5895</v>
      </c>
      <c r="C264">
        <v>5895</v>
      </c>
      <c r="D264" t="s">
        <v>263</v>
      </c>
      <c r="E264" s="134">
        <v>162095312</v>
      </c>
      <c r="F264" s="135">
        <v>7988</v>
      </c>
      <c r="G264" s="135">
        <v>222</v>
      </c>
      <c r="H264" s="135">
        <v>7988</v>
      </c>
      <c r="I264" s="135">
        <v>1773336</v>
      </c>
      <c r="J264" s="135">
        <v>69937</v>
      </c>
      <c r="K264" s="135">
        <v>147700129</v>
      </c>
      <c r="L264">
        <v>219.3</v>
      </c>
      <c r="M264" s="135">
        <f t="shared" si="43"/>
        <v>1843273</v>
      </c>
      <c r="N264" s="34"/>
      <c r="O264" s="34"/>
      <c r="P264" s="135">
        <v>1825023</v>
      </c>
      <c r="Q264" s="135">
        <v>2567</v>
      </c>
      <c r="R264" s="135">
        <f t="shared" si="44"/>
        <v>1827590</v>
      </c>
      <c r="S264" s="135">
        <f t="shared" si="45"/>
        <v>15683</v>
      </c>
      <c r="T264" s="35">
        <f t="shared" si="46"/>
        <v>8.581246340809482E-3</v>
      </c>
      <c r="U264" s="42"/>
      <c r="V264" s="43">
        <f t="shared" si="56"/>
        <v>0.47350669544777446</v>
      </c>
      <c r="X264" s="33">
        <f t="shared" si="47"/>
        <v>8148</v>
      </c>
      <c r="Y264">
        <f t="shared" si="48"/>
        <v>8148</v>
      </c>
      <c r="Z264">
        <f t="shared" si="49"/>
        <v>1786856</v>
      </c>
      <c r="AA264">
        <f t="shared" si="50"/>
        <v>1791069</v>
      </c>
      <c r="AB264">
        <f t="shared" si="51"/>
        <v>4213</v>
      </c>
      <c r="AC264">
        <f t="shared" si="52"/>
        <v>1791069</v>
      </c>
      <c r="AD264">
        <f t="shared" si="53"/>
        <v>-52204</v>
      </c>
      <c r="AE264" s="2">
        <f t="shared" si="54"/>
        <v>-2.8321360970404275E-2</v>
      </c>
      <c r="AF264">
        <f t="shared" si="55"/>
        <v>2.5990881216848515E-2</v>
      </c>
    </row>
    <row r="265" spans="1:32" ht="13.75" customHeight="1" x14ac:dyDescent="0.2">
      <c r="A265" s="34">
        <v>252</v>
      </c>
      <c r="B265">
        <v>5922</v>
      </c>
      <c r="C265">
        <v>5922</v>
      </c>
      <c r="D265" t="s">
        <v>464</v>
      </c>
      <c r="E265" s="134">
        <v>495916535</v>
      </c>
      <c r="F265" s="135">
        <v>7988</v>
      </c>
      <c r="G265" s="135">
        <v>748.6</v>
      </c>
      <c r="H265" s="135">
        <v>8004</v>
      </c>
      <c r="I265" s="135">
        <v>5991794</v>
      </c>
      <c r="J265" s="135">
        <v>0</v>
      </c>
      <c r="K265" s="135">
        <v>495686931</v>
      </c>
      <c r="L265">
        <v>737.4</v>
      </c>
      <c r="M265" s="135">
        <f t="shared" si="43"/>
        <v>5991794</v>
      </c>
      <c r="N265" s="34"/>
      <c r="O265" s="34"/>
      <c r="P265" s="135">
        <v>5886819</v>
      </c>
      <c r="Q265" s="135">
        <v>19311</v>
      </c>
      <c r="R265" s="135">
        <f t="shared" si="44"/>
        <v>5906130</v>
      </c>
      <c r="S265" s="135">
        <f t="shared" si="45"/>
        <v>85664</v>
      </c>
      <c r="T265" s="35">
        <f t="shared" si="46"/>
        <v>1.4504252361529461E-2</v>
      </c>
      <c r="U265" s="42"/>
      <c r="V265" s="43">
        <f t="shared" si="56"/>
        <v>0</v>
      </c>
      <c r="X265" s="33">
        <f t="shared" si="47"/>
        <v>8164</v>
      </c>
      <c r="Y265">
        <f t="shared" si="48"/>
        <v>8164</v>
      </c>
      <c r="Z265">
        <f t="shared" si="49"/>
        <v>6020134</v>
      </c>
      <c r="AA265">
        <f t="shared" si="50"/>
        <v>6051712</v>
      </c>
      <c r="AB265">
        <f t="shared" si="51"/>
        <v>31578</v>
      </c>
      <c r="AC265">
        <f t="shared" si="52"/>
        <v>6051712</v>
      </c>
      <c r="AD265">
        <f t="shared" si="53"/>
        <v>59918</v>
      </c>
      <c r="AE265" s="2">
        <f t="shared" si="54"/>
        <v>1.0000010013695397E-2</v>
      </c>
      <c r="AF265">
        <f t="shared" si="55"/>
        <v>6.3676037742923824E-2</v>
      </c>
    </row>
    <row r="266" spans="1:32" ht="13.75" customHeight="1" x14ac:dyDescent="0.2">
      <c r="A266" s="34">
        <v>253</v>
      </c>
      <c r="B266">
        <v>5949</v>
      </c>
      <c r="C266">
        <v>5949</v>
      </c>
      <c r="D266" t="s">
        <v>265</v>
      </c>
      <c r="E266" s="134">
        <v>486261956</v>
      </c>
      <c r="F266" s="135">
        <v>7988</v>
      </c>
      <c r="G266" s="135">
        <v>1141.3</v>
      </c>
      <c r="H266" s="135">
        <v>7988</v>
      </c>
      <c r="I266" s="135">
        <v>9116704</v>
      </c>
      <c r="J266" s="135">
        <v>0</v>
      </c>
      <c r="K266" s="135">
        <v>475816789</v>
      </c>
      <c r="L266" s="1">
        <v>1114.2</v>
      </c>
      <c r="M266" s="135">
        <f t="shared" si="43"/>
        <v>9116704</v>
      </c>
      <c r="N266" s="34"/>
      <c r="O266" s="34"/>
      <c r="P266" s="135">
        <v>8786250</v>
      </c>
      <c r="Q266" s="135">
        <v>0</v>
      </c>
      <c r="R266" s="135">
        <f t="shared" si="44"/>
        <v>8786250</v>
      </c>
      <c r="S266" s="135">
        <f t="shared" si="45"/>
        <v>330454</v>
      </c>
      <c r="T266" s="35">
        <f t="shared" si="46"/>
        <v>3.7610357092047235E-2</v>
      </c>
      <c r="U266" s="42"/>
      <c r="V266" s="43">
        <f t="shared" si="56"/>
        <v>0</v>
      </c>
      <c r="X266" s="33">
        <f t="shared" si="47"/>
        <v>8148</v>
      </c>
      <c r="Y266">
        <f t="shared" si="48"/>
        <v>8148</v>
      </c>
      <c r="Z266">
        <f t="shared" si="49"/>
        <v>9078502</v>
      </c>
      <c r="AA266">
        <f t="shared" si="50"/>
        <v>9207871</v>
      </c>
      <c r="AB266">
        <f t="shared" si="51"/>
        <v>129369</v>
      </c>
      <c r="AC266">
        <f t="shared" si="52"/>
        <v>9207871</v>
      </c>
      <c r="AD266">
        <f t="shared" si="53"/>
        <v>91167</v>
      </c>
      <c r="AE266" s="2">
        <f t="shared" si="54"/>
        <v>9.9999956124494117E-3</v>
      </c>
      <c r="AF266">
        <f t="shared" si="55"/>
        <v>0.26604795708097712</v>
      </c>
    </row>
    <row r="267" spans="1:32" ht="13.75" customHeight="1" x14ac:dyDescent="0.2">
      <c r="A267" s="34">
        <v>254</v>
      </c>
      <c r="B267">
        <v>5976</v>
      </c>
      <c r="C267">
        <v>5976</v>
      </c>
      <c r="D267" t="s">
        <v>266</v>
      </c>
      <c r="E267" s="134">
        <v>498850376</v>
      </c>
      <c r="F267" s="135">
        <v>7988</v>
      </c>
      <c r="G267" s="135">
        <v>1060.0999999999999</v>
      </c>
      <c r="H267" s="135">
        <v>7988</v>
      </c>
      <c r="I267" s="135">
        <v>8468079</v>
      </c>
      <c r="J267" s="135">
        <v>0</v>
      </c>
      <c r="K267" s="135">
        <v>475422941</v>
      </c>
      <c r="L267" s="1">
        <v>1043.7</v>
      </c>
      <c r="M267" s="135">
        <f t="shared" si="43"/>
        <v>8468079</v>
      </c>
      <c r="N267" s="34"/>
      <c r="O267" s="34"/>
      <c r="P267" s="135">
        <v>8272082</v>
      </c>
      <c r="Q267" s="135">
        <v>0</v>
      </c>
      <c r="R267" s="135">
        <f t="shared" si="44"/>
        <v>8272082</v>
      </c>
      <c r="S267" s="135">
        <f t="shared" si="45"/>
        <v>195997</v>
      </c>
      <c r="T267" s="35">
        <f t="shared" si="46"/>
        <v>2.3693793170812379E-2</v>
      </c>
      <c r="U267" s="42"/>
      <c r="V267" s="43">
        <f t="shared" si="56"/>
        <v>0</v>
      </c>
      <c r="X267" s="33">
        <f t="shared" si="47"/>
        <v>8148</v>
      </c>
      <c r="Y267">
        <f t="shared" si="48"/>
        <v>8148</v>
      </c>
      <c r="Z267">
        <f t="shared" si="49"/>
        <v>8504068</v>
      </c>
      <c r="AA267">
        <f t="shared" si="50"/>
        <v>8552760</v>
      </c>
      <c r="AB267">
        <f t="shared" si="51"/>
        <v>48692</v>
      </c>
      <c r="AC267">
        <f t="shared" si="52"/>
        <v>8552760</v>
      </c>
      <c r="AD267">
        <f t="shared" si="53"/>
        <v>84681</v>
      </c>
      <c r="AE267" s="2">
        <f t="shared" si="54"/>
        <v>1.0000024799012857E-2</v>
      </c>
      <c r="AF267">
        <f t="shared" si="55"/>
        <v>9.760842597821355E-2</v>
      </c>
    </row>
    <row r="268" spans="1:32" ht="13.75" customHeight="1" x14ac:dyDescent="0.2">
      <c r="A268" s="34">
        <v>255</v>
      </c>
      <c r="B268">
        <v>5994</v>
      </c>
      <c r="C268">
        <v>5994</v>
      </c>
      <c r="D268" t="s">
        <v>267</v>
      </c>
      <c r="E268" s="134">
        <v>407419703</v>
      </c>
      <c r="F268" s="135">
        <v>7988</v>
      </c>
      <c r="G268" s="135">
        <v>669.3</v>
      </c>
      <c r="H268" s="135">
        <v>7988</v>
      </c>
      <c r="I268" s="135">
        <v>5346368</v>
      </c>
      <c r="J268" s="135">
        <v>0</v>
      </c>
      <c r="K268" s="135">
        <v>371335111</v>
      </c>
      <c r="L268">
        <v>623.6</v>
      </c>
      <c r="M268" s="135">
        <f t="shared" si="43"/>
        <v>5346368</v>
      </c>
      <c r="N268" s="34"/>
      <c r="O268" s="34"/>
      <c r="P268" s="135">
        <v>5077509</v>
      </c>
      <c r="Q268" s="135">
        <v>235611</v>
      </c>
      <c r="R268" s="135">
        <f t="shared" si="44"/>
        <v>5313120</v>
      </c>
      <c r="S268" s="135">
        <f t="shared" si="45"/>
        <v>33248</v>
      </c>
      <c r="T268" s="35">
        <f t="shared" si="46"/>
        <v>6.2577167464691183E-3</v>
      </c>
      <c r="U268" s="42"/>
      <c r="V268" s="43">
        <f t="shared" si="56"/>
        <v>0</v>
      </c>
      <c r="X268" s="33">
        <f t="shared" si="47"/>
        <v>8148</v>
      </c>
      <c r="Y268">
        <f t="shared" si="48"/>
        <v>8148</v>
      </c>
      <c r="Z268">
        <f t="shared" si="49"/>
        <v>5081093</v>
      </c>
      <c r="AA268">
        <f t="shared" si="50"/>
        <v>5399832</v>
      </c>
      <c r="AB268">
        <f t="shared" si="51"/>
        <v>318739</v>
      </c>
      <c r="AC268">
        <f t="shared" si="52"/>
        <v>5399832</v>
      </c>
      <c r="AD268">
        <f t="shared" si="53"/>
        <v>53464</v>
      </c>
      <c r="AE268" s="2">
        <f t="shared" si="54"/>
        <v>1.0000059853717514E-2</v>
      </c>
      <c r="AF268">
        <f t="shared" si="55"/>
        <v>0.78233575267222655</v>
      </c>
    </row>
    <row r="269" spans="1:32" ht="13.75" customHeight="1" x14ac:dyDescent="0.2">
      <c r="A269" s="34">
        <v>256</v>
      </c>
      <c r="B269">
        <v>6003</v>
      </c>
      <c r="C269">
        <v>6003</v>
      </c>
      <c r="D269" t="s">
        <v>268</v>
      </c>
      <c r="E269" s="134">
        <v>216285662</v>
      </c>
      <c r="F269" s="135">
        <v>7988</v>
      </c>
      <c r="G269" s="135">
        <v>367.2</v>
      </c>
      <c r="H269" s="135">
        <v>7988</v>
      </c>
      <c r="I269" s="135">
        <v>2933194</v>
      </c>
      <c r="J269" s="135">
        <v>141563</v>
      </c>
      <c r="K269" s="135">
        <v>224999672</v>
      </c>
      <c r="L269">
        <v>337.2</v>
      </c>
      <c r="M269" s="135">
        <f t="shared" si="43"/>
        <v>3074757</v>
      </c>
      <c r="N269" s="34"/>
      <c r="O269" s="34"/>
      <c r="P269" s="135">
        <v>3044314</v>
      </c>
      <c r="Q269" s="135">
        <v>0</v>
      </c>
      <c r="R269" s="135">
        <f t="shared" si="44"/>
        <v>3044314</v>
      </c>
      <c r="S269" s="135">
        <f t="shared" si="45"/>
        <v>30443</v>
      </c>
      <c r="T269" s="35">
        <f t="shared" si="46"/>
        <v>9.999954012628133E-3</v>
      </c>
      <c r="U269" s="42"/>
      <c r="V269" s="43">
        <f t="shared" si="56"/>
        <v>0.62916980607865058</v>
      </c>
      <c r="X269" s="33">
        <f t="shared" si="47"/>
        <v>8148</v>
      </c>
      <c r="Y269">
        <f t="shared" si="48"/>
        <v>8148</v>
      </c>
      <c r="Z269">
        <f t="shared" si="49"/>
        <v>2747506</v>
      </c>
      <c r="AA269">
        <f t="shared" si="50"/>
        <v>2962526</v>
      </c>
      <c r="AB269">
        <f t="shared" si="51"/>
        <v>215020</v>
      </c>
      <c r="AC269">
        <f t="shared" si="52"/>
        <v>2962526</v>
      </c>
      <c r="AD269">
        <f t="shared" si="53"/>
        <v>-112231</v>
      </c>
      <c r="AE269" s="2">
        <f t="shared" si="54"/>
        <v>-3.6500770630004259E-2</v>
      </c>
      <c r="AF269">
        <f t="shared" si="55"/>
        <v>0.99414819277294475</v>
      </c>
    </row>
    <row r="270" spans="1:32" ht="13.75" customHeight="1" x14ac:dyDescent="0.2">
      <c r="A270" s="34">
        <v>257</v>
      </c>
      <c r="B270">
        <v>6012</v>
      </c>
      <c r="C270">
        <v>6012</v>
      </c>
      <c r="D270" t="s">
        <v>269</v>
      </c>
      <c r="E270" s="134">
        <v>240440590</v>
      </c>
      <c r="F270" s="135">
        <v>7988</v>
      </c>
      <c r="G270" s="135">
        <v>559</v>
      </c>
      <c r="H270" s="135">
        <v>7988</v>
      </c>
      <c r="I270" s="135">
        <v>4465292</v>
      </c>
      <c r="J270" s="135">
        <v>0</v>
      </c>
      <c r="K270" s="135">
        <v>234344301</v>
      </c>
      <c r="L270">
        <v>553.9</v>
      </c>
      <c r="M270" s="135">
        <f t="shared" si="43"/>
        <v>4465292</v>
      </c>
      <c r="N270" s="34"/>
      <c r="O270" s="34"/>
      <c r="P270" s="135">
        <v>4416212</v>
      </c>
      <c r="Q270" s="135">
        <v>0</v>
      </c>
      <c r="R270" s="135">
        <f t="shared" si="44"/>
        <v>4416212</v>
      </c>
      <c r="S270" s="135">
        <f t="shared" si="45"/>
        <v>49080</v>
      </c>
      <c r="T270" s="35">
        <f t="shared" si="46"/>
        <v>1.1113596901598022E-2</v>
      </c>
      <c r="U270" s="42"/>
      <c r="V270" s="43">
        <f t="shared" si="56"/>
        <v>0</v>
      </c>
      <c r="X270" s="33">
        <f t="shared" si="47"/>
        <v>8148</v>
      </c>
      <c r="Y270">
        <f t="shared" si="48"/>
        <v>8148</v>
      </c>
      <c r="Z270">
        <f t="shared" si="49"/>
        <v>4513177</v>
      </c>
      <c r="AA270">
        <f t="shared" si="50"/>
        <v>4509945</v>
      </c>
      <c r="AB270">
        <f t="shared" si="51"/>
        <v>0</v>
      </c>
      <c r="AC270">
        <f t="shared" si="52"/>
        <v>4513177</v>
      </c>
      <c r="AD270">
        <f t="shared" si="53"/>
        <v>47885</v>
      </c>
      <c r="AE270" s="2">
        <f t="shared" si="54"/>
        <v>1.0723822764558286E-2</v>
      </c>
      <c r="AF270">
        <f t="shared" si="55"/>
        <v>0</v>
      </c>
    </row>
    <row r="271" spans="1:32" ht="13.75" customHeight="1" x14ac:dyDescent="0.2">
      <c r="A271" s="34">
        <v>258</v>
      </c>
      <c r="B271">
        <v>6030</v>
      </c>
      <c r="C271">
        <v>6030</v>
      </c>
      <c r="D271" t="s">
        <v>270</v>
      </c>
      <c r="E271" s="134">
        <v>666177219</v>
      </c>
      <c r="F271" s="135">
        <v>7988</v>
      </c>
      <c r="G271" s="135">
        <v>1538</v>
      </c>
      <c r="H271" s="135">
        <v>7988</v>
      </c>
      <c r="I271" s="135">
        <v>12285544</v>
      </c>
      <c r="J271" s="135">
        <v>0</v>
      </c>
      <c r="K271" s="135">
        <v>608226338</v>
      </c>
      <c r="L271" s="1">
        <v>1476.1</v>
      </c>
      <c r="M271" s="135">
        <f t="shared" ref="M271:M334" si="57">SUM(I271:J271)</f>
        <v>12285544</v>
      </c>
      <c r="N271" s="34"/>
      <c r="O271" s="34"/>
      <c r="P271" s="135">
        <v>11688131</v>
      </c>
      <c r="Q271" s="135">
        <v>0</v>
      </c>
      <c r="R271" s="135">
        <f t="shared" ref="R271:R334" si="58">SUM(P271:Q271)</f>
        <v>11688131</v>
      </c>
      <c r="S271" s="135">
        <f t="shared" ref="S271:S334" si="59">M271-R271</f>
        <v>597413</v>
      </c>
      <c r="T271" s="35">
        <f t="shared" ref="T271:T334" si="60">S271/R271</f>
        <v>5.1112791258071971E-2</v>
      </c>
      <c r="U271" s="42"/>
      <c r="V271" s="43">
        <f t="shared" si="56"/>
        <v>0</v>
      </c>
      <c r="X271" s="33">
        <f t="shared" ref="X271:X334" si="61">X$5+H271</f>
        <v>8148</v>
      </c>
      <c r="Y271">
        <f t="shared" ref="Y271:Y334" si="62">IF(X271&lt;X$7,X$7,X271)</f>
        <v>8148</v>
      </c>
      <c r="Z271">
        <f t="shared" ref="Z271:Z334" si="63">ROUND(Y271*L271,0)</f>
        <v>12027263</v>
      </c>
      <c r="AA271">
        <f t="shared" ref="AA271:AA334" si="64">ROUND(I271*$AA$13,0)</f>
        <v>12408399</v>
      </c>
      <c r="AB271">
        <f t="shared" ref="AB271:AB334" si="65">IF(AA271&gt;Z271,AA271-Z271,0)</f>
        <v>381136</v>
      </c>
      <c r="AC271">
        <f t="shared" ref="AC271:AC334" si="66">AB271+Z271</f>
        <v>12408399</v>
      </c>
      <c r="AD271">
        <f t="shared" ref="AD271:AD334" si="67">AC271-M271</f>
        <v>122855</v>
      </c>
      <c r="AE271" s="2">
        <f t="shared" ref="AE271:AE334" si="68">AD271/M271</f>
        <v>9.9999641855501066E-3</v>
      </c>
      <c r="AF271">
        <f t="shared" ref="AF271:AF334" si="69">AB271/E271*1000</f>
        <v>0.57212403716254967</v>
      </c>
    </row>
    <row r="272" spans="1:32" ht="13.75" customHeight="1" x14ac:dyDescent="0.2">
      <c r="A272" s="34">
        <v>259</v>
      </c>
      <c r="B272">
        <v>6039</v>
      </c>
      <c r="C272">
        <v>6039</v>
      </c>
      <c r="D272" t="s">
        <v>271</v>
      </c>
      <c r="E272" s="134">
        <v>3683032046</v>
      </c>
      <c r="F272" s="135">
        <v>7988</v>
      </c>
      <c r="G272" s="135">
        <v>14482.1</v>
      </c>
      <c r="H272" s="135">
        <v>7988</v>
      </c>
      <c r="I272" s="135">
        <v>115683015</v>
      </c>
      <c r="J272" s="135">
        <v>0</v>
      </c>
      <c r="K272" s="135">
        <v>3296255829</v>
      </c>
      <c r="L272" s="1">
        <v>14181.4</v>
      </c>
      <c r="M272" s="135">
        <f t="shared" si="57"/>
        <v>115683015</v>
      </c>
      <c r="N272" s="34"/>
      <c r="O272" s="34"/>
      <c r="P272" s="135">
        <v>114170384</v>
      </c>
      <c r="Q272" s="135">
        <v>262195</v>
      </c>
      <c r="R272" s="135">
        <f t="shared" si="58"/>
        <v>114432579</v>
      </c>
      <c r="S272" s="135">
        <f t="shared" si="59"/>
        <v>1250436</v>
      </c>
      <c r="T272" s="35">
        <f t="shared" si="60"/>
        <v>1.0927272730609349E-2</v>
      </c>
      <c r="U272" s="42"/>
      <c r="V272" s="43">
        <f t="shared" si="56"/>
        <v>0</v>
      </c>
      <c r="X272" s="33">
        <f t="shared" si="61"/>
        <v>8148</v>
      </c>
      <c r="Y272">
        <f t="shared" si="62"/>
        <v>8148</v>
      </c>
      <c r="Z272">
        <f t="shared" si="63"/>
        <v>115550047</v>
      </c>
      <c r="AA272">
        <f t="shared" si="64"/>
        <v>116839845</v>
      </c>
      <c r="AB272">
        <f t="shared" si="65"/>
        <v>1289798</v>
      </c>
      <c r="AC272">
        <f t="shared" si="66"/>
        <v>116839845</v>
      </c>
      <c r="AD272">
        <f t="shared" si="67"/>
        <v>1156830</v>
      </c>
      <c r="AE272" s="2">
        <f t="shared" si="68"/>
        <v>9.999998703353297E-3</v>
      </c>
      <c r="AF272">
        <f t="shared" si="69"/>
        <v>0.35020004819148942</v>
      </c>
    </row>
    <row r="273" spans="1:32" ht="13.75" customHeight="1" x14ac:dyDescent="0.2">
      <c r="A273" s="34">
        <v>260</v>
      </c>
      <c r="B273">
        <v>6048</v>
      </c>
      <c r="C273">
        <v>6035</v>
      </c>
      <c r="D273" t="s">
        <v>272</v>
      </c>
      <c r="E273" s="134">
        <v>318969820</v>
      </c>
      <c r="F273" s="135">
        <v>7988</v>
      </c>
      <c r="G273" s="135">
        <v>422.5</v>
      </c>
      <c r="H273" s="135">
        <v>7988</v>
      </c>
      <c r="I273" s="135">
        <v>3374930</v>
      </c>
      <c r="J273" s="135">
        <v>71327</v>
      </c>
      <c r="K273" s="135">
        <v>319238870</v>
      </c>
      <c r="L273">
        <v>446.3</v>
      </c>
      <c r="M273" s="135">
        <f t="shared" si="57"/>
        <v>3446257</v>
      </c>
      <c r="N273" s="34"/>
      <c r="O273" s="34"/>
      <c r="P273" s="135">
        <v>3412136</v>
      </c>
      <c r="Q273" s="135">
        <v>0</v>
      </c>
      <c r="R273" s="135">
        <f t="shared" si="58"/>
        <v>3412136</v>
      </c>
      <c r="S273" s="135">
        <f t="shared" si="59"/>
        <v>34121</v>
      </c>
      <c r="T273" s="35">
        <f t="shared" si="60"/>
        <v>9.999894494240557E-3</v>
      </c>
      <c r="U273" s="42"/>
      <c r="V273" s="43">
        <f t="shared" si="56"/>
        <v>0.22342830620845139</v>
      </c>
      <c r="X273" s="33">
        <f t="shared" si="61"/>
        <v>8148</v>
      </c>
      <c r="Y273">
        <f t="shared" si="62"/>
        <v>8148</v>
      </c>
      <c r="Z273">
        <f t="shared" si="63"/>
        <v>3636452</v>
      </c>
      <c r="AA273">
        <f t="shared" si="64"/>
        <v>3408679</v>
      </c>
      <c r="AB273">
        <f t="shared" si="65"/>
        <v>0</v>
      </c>
      <c r="AC273">
        <f t="shared" si="66"/>
        <v>3636452</v>
      </c>
      <c r="AD273">
        <f t="shared" si="67"/>
        <v>190195</v>
      </c>
      <c r="AE273" s="2">
        <f t="shared" si="68"/>
        <v>5.5188861422697147E-2</v>
      </c>
      <c r="AF273">
        <f t="shared" si="69"/>
        <v>0</v>
      </c>
    </row>
    <row r="274" spans="1:32" ht="13.75" customHeight="1" x14ac:dyDescent="0.2">
      <c r="A274" s="34">
        <v>261</v>
      </c>
      <c r="B274">
        <v>6091</v>
      </c>
      <c r="C274">
        <v>6091</v>
      </c>
      <c r="D274" t="s">
        <v>273</v>
      </c>
      <c r="E274" s="134">
        <v>690720161</v>
      </c>
      <c r="F274" s="135">
        <v>7988</v>
      </c>
      <c r="G274" s="135">
        <v>888.3</v>
      </c>
      <c r="H274" s="135">
        <v>7988</v>
      </c>
      <c r="I274" s="135">
        <v>7095740</v>
      </c>
      <c r="J274" s="135">
        <v>224396</v>
      </c>
      <c r="K274" s="135">
        <v>668489277</v>
      </c>
      <c r="L274">
        <v>927.4</v>
      </c>
      <c r="M274" s="135">
        <f t="shared" si="57"/>
        <v>7320136</v>
      </c>
      <c r="N274" s="34"/>
      <c r="O274" s="34"/>
      <c r="P274" s="135">
        <v>7247659</v>
      </c>
      <c r="Q274" s="135">
        <v>0</v>
      </c>
      <c r="R274" s="135">
        <f t="shared" si="58"/>
        <v>7247659</v>
      </c>
      <c r="S274" s="135">
        <f t="shared" si="59"/>
        <v>72477</v>
      </c>
      <c r="T274" s="35">
        <f t="shared" si="60"/>
        <v>1.0000056569990392E-2</v>
      </c>
      <c r="U274" s="42"/>
      <c r="V274" s="43">
        <f t="shared" si="56"/>
        <v>0.33567628938945571</v>
      </c>
      <c r="X274" s="33">
        <f t="shared" si="61"/>
        <v>8148</v>
      </c>
      <c r="Y274">
        <f t="shared" si="62"/>
        <v>8148</v>
      </c>
      <c r="Z274">
        <f t="shared" si="63"/>
        <v>7556455</v>
      </c>
      <c r="AA274">
        <f t="shared" si="64"/>
        <v>7166697</v>
      </c>
      <c r="AB274">
        <f t="shared" si="65"/>
        <v>0</v>
      </c>
      <c r="AC274">
        <f t="shared" si="66"/>
        <v>7556455</v>
      </c>
      <c r="AD274">
        <f t="shared" si="67"/>
        <v>236319</v>
      </c>
      <c r="AE274" s="2">
        <f t="shared" si="68"/>
        <v>3.2283416592260035E-2</v>
      </c>
      <c r="AF274">
        <f t="shared" si="69"/>
        <v>0</v>
      </c>
    </row>
    <row r="275" spans="1:32" ht="13.75" customHeight="1" x14ac:dyDescent="0.2">
      <c r="A275" s="34">
        <v>262</v>
      </c>
      <c r="B275">
        <v>6093</v>
      </c>
      <c r="C275">
        <v>6093</v>
      </c>
      <c r="D275" t="s">
        <v>274</v>
      </c>
      <c r="E275" s="134">
        <v>646319825</v>
      </c>
      <c r="F275" s="135">
        <v>7988</v>
      </c>
      <c r="G275" s="135">
        <v>1427.7</v>
      </c>
      <c r="H275" s="135">
        <v>7988</v>
      </c>
      <c r="I275" s="135">
        <v>11404468</v>
      </c>
      <c r="J275" s="135">
        <v>0</v>
      </c>
      <c r="K275" s="135">
        <v>634961631</v>
      </c>
      <c r="L275" s="1">
        <v>1464.7</v>
      </c>
      <c r="M275" s="135">
        <f t="shared" si="57"/>
        <v>11404468</v>
      </c>
      <c r="N275" s="34"/>
      <c r="O275" s="34"/>
      <c r="P275" s="135">
        <v>11288222</v>
      </c>
      <c r="Q275" s="135">
        <v>0</v>
      </c>
      <c r="R275" s="135">
        <f t="shared" si="58"/>
        <v>11288222</v>
      </c>
      <c r="S275" s="135">
        <f t="shared" si="59"/>
        <v>116246</v>
      </c>
      <c r="T275" s="35">
        <f t="shared" si="60"/>
        <v>1.0297990241510133E-2</v>
      </c>
      <c r="U275" s="42"/>
      <c r="V275" s="43">
        <f t="shared" si="56"/>
        <v>0</v>
      </c>
      <c r="X275" s="33">
        <f t="shared" si="61"/>
        <v>8148</v>
      </c>
      <c r="Y275">
        <f t="shared" si="62"/>
        <v>8148</v>
      </c>
      <c r="Z275">
        <f t="shared" si="63"/>
        <v>11934376</v>
      </c>
      <c r="AA275">
        <f t="shared" si="64"/>
        <v>11518513</v>
      </c>
      <c r="AB275">
        <f t="shared" si="65"/>
        <v>0</v>
      </c>
      <c r="AC275">
        <f t="shared" si="66"/>
        <v>11934376</v>
      </c>
      <c r="AD275">
        <f t="shared" si="67"/>
        <v>529908</v>
      </c>
      <c r="AE275" s="2">
        <f t="shared" si="68"/>
        <v>4.6464946896251538E-2</v>
      </c>
      <c r="AF275">
        <f t="shared" si="69"/>
        <v>0</v>
      </c>
    </row>
    <row r="276" spans="1:32" ht="13.75" customHeight="1" x14ac:dyDescent="0.2">
      <c r="A276" s="34">
        <v>263</v>
      </c>
      <c r="B276">
        <v>6094</v>
      </c>
      <c r="C276">
        <v>6094</v>
      </c>
      <c r="D276" t="s">
        <v>275</v>
      </c>
      <c r="E276" s="134">
        <v>203823305</v>
      </c>
      <c r="F276" s="135">
        <v>7988</v>
      </c>
      <c r="G276" s="135">
        <v>488.9</v>
      </c>
      <c r="H276" s="135">
        <v>7988</v>
      </c>
      <c r="I276" s="135">
        <v>3905333</v>
      </c>
      <c r="J276" s="135">
        <v>0</v>
      </c>
      <c r="K276" s="135">
        <v>206173212</v>
      </c>
      <c r="L276">
        <v>470</v>
      </c>
      <c r="M276" s="135">
        <f t="shared" si="57"/>
        <v>3905333</v>
      </c>
      <c r="N276" s="34"/>
      <c r="O276" s="34"/>
      <c r="P276" s="135">
        <v>3817523</v>
      </c>
      <c r="Q276" s="135">
        <v>82107</v>
      </c>
      <c r="R276" s="135">
        <f t="shared" si="58"/>
        <v>3899630</v>
      </c>
      <c r="S276" s="135">
        <f t="shared" si="59"/>
        <v>5703</v>
      </c>
      <c r="T276" s="35">
        <f t="shared" si="60"/>
        <v>1.4624464372260959E-3</v>
      </c>
      <c r="U276" s="42"/>
      <c r="V276" s="43">
        <f t="shared" ref="V276:V338" si="70">J276/K276*1000</f>
        <v>0</v>
      </c>
      <c r="X276" s="33">
        <f t="shared" si="61"/>
        <v>8148</v>
      </c>
      <c r="Y276">
        <f t="shared" si="62"/>
        <v>8148</v>
      </c>
      <c r="Z276">
        <f t="shared" si="63"/>
        <v>3829560</v>
      </c>
      <c r="AA276">
        <f t="shared" si="64"/>
        <v>3944386</v>
      </c>
      <c r="AB276">
        <f t="shared" si="65"/>
        <v>114826</v>
      </c>
      <c r="AC276">
        <f t="shared" si="66"/>
        <v>3944386</v>
      </c>
      <c r="AD276">
        <f t="shared" si="67"/>
        <v>39053</v>
      </c>
      <c r="AE276" s="2">
        <f t="shared" si="68"/>
        <v>9.9999155001634938E-3</v>
      </c>
      <c r="AF276">
        <f t="shared" si="69"/>
        <v>0.56336050482549094</v>
      </c>
    </row>
    <row r="277" spans="1:32" ht="13.75" customHeight="1" x14ac:dyDescent="0.2">
      <c r="A277" s="34">
        <v>264</v>
      </c>
      <c r="B277">
        <v>6095</v>
      </c>
      <c r="C277">
        <v>6095</v>
      </c>
      <c r="D277" t="s">
        <v>276</v>
      </c>
      <c r="E277" s="134">
        <v>436468250</v>
      </c>
      <c r="F277" s="135">
        <v>7988</v>
      </c>
      <c r="G277" s="135">
        <v>609.6</v>
      </c>
      <c r="H277" s="135">
        <v>8010</v>
      </c>
      <c r="I277" s="135">
        <v>4882896</v>
      </c>
      <c r="J277" s="135">
        <v>0</v>
      </c>
      <c r="K277" s="135">
        <v>401385887</v>
      </c>
      <c r="L277">
        <v>625.20000000000005</v>
      </c>
      <c r="M277" s="135">
        <f t="shared" si="57"/>
        <v>4882896</v>
      </c>
      <c r="N277" s="34"/>
      <c r="O277" s="34"/>
      <c r="P277" s="135">
        <v>4778551</v>
      </c>
      <c r="Q277" s="135">
        <v>71242</v>
      </c>
      <c r="R277" s="135">
        <f t="shared" si="58"/>
        <v>4849793</v>
      </c>
      <c r="S277" s="135">
        <f t="shared" si="59"/>
        <v>33103</v>
      </c>
      <c r="T277" s="35">
        <f t="shared" si="60"/>
        <v>6.8256521463905782E-3</v>
      </c>
      <c r="U277" s="42"/>
      <c r="V277" s="43">
        <f t="shared" si="70"/>
        <v>0</v>
      </c>
      <c r="X277" s="33">
        <f t="shared" si="61"/>
        <v>8170</v>
      </c>
      <c r="Y277">
        <f t="shared" si="62"/>
        <v>8170</v>
      </c>
      <c r="Z277">
        <f t="shared" si="63"/>
        <v>5107884</v>
      </c>
      <c r="AA277">
        <f t="shared" si="64"/>
        <v>4931725</v>
      </c>
      <c r="AB277">
        <f t="shared" si="65"/>
        <v>0</v>
      </c>
      <c r="AC277">
        <f t="shared" si="66"/>
        <v>5107884</v>
      </c>
      <c r="AD277">
        <f t="shared" si="67"/>
        <v>224988</v>
      </c>
      <c r="AE277" s="2">
        <f t="shared" si="68"/>
        <v>4.607675445063749E-2</v>
      </c>
      <c r="AF277">
        <f t="shared" si="69"/>
        <v>0</v>
      </c>
    </row>
    <row r="278" spans="1:32" ht="13.75" customHeight="1" x14ac:dyDescent="0.2">
      <c r="A278" s="34">
        <v>265</v>
      </c>
      <c r="B278">
        <v>6096</v>
      </c>
      <c r="C278">
        <v>6096</v>
      </c>
      <c r="D278" t="s">
        <v>508</v>
      </c>
      <c r="E278" s="134">
        <v>985154631</v>
      </c>
      <c r="F278" s="135">
        <v>7988</v>
      </c>
      <c r="G278" s="135">
        <v>1105.0999999999999</v>
      </c>
      <c r="H278" s="135">
        <v>8072</v>
      </c>
      <c r="I278" s="135">
        <v>8920367</v>
      </c>
      <c r="J278" s="135">
        <v>0</v>
      </c>
      <c r="K278" s="135">
        <v>936759351</v>
      </c>
      <c r="L278" s="1">
        <v>1045</v>
      </c>
      <c r="M278" s="135">
        <f t="shared" si="57"/>
        <v>8920367</v>
      </c>
      <c r="N278" s="34"/>
      <c r="O278" s="34"/>
      <c r="P278" s="135">
        <v>8742909</v>
      </c>
      <c r="Q278" s="135">
        <v>0</v>
      </c>
      <c r="R278" s="135">
        <f t="shared" si="58"/>
        <v>8742909</v>
      </c>
      <c r="S278" s="135">
        <f t="shared" si="59"/>
        <v>177458</v>
      </c>
      <c r="T278" s="35">
        <f t="shared" si="60"/>
        <v>2.0297363268907409E-2</v>
      </c>
      <c r="U278" s="42"/>
      <c r="V278" s="43">
        <f t="shared" si="70"/>
        <v>0</v>
      </c>
      <c r="X278" s="33">
        <f t="shared" si="61"/>
        <v>8232</v>
      </c>
      <c r="Y278">
        <f t="shared" si="62"/>
        <v>8232</v>
      </c>
      <c r="Z278">
        <f t="shared" si="63"/>
        <v>8602440</v>
      </c>
      <c r="AA278">
        <f t="shared" si="64"/>
        <v>9009571</v>
      </c>
      <c r="AB278">
        <f t="shared" si="65"/>
        <v>407131</v>
      </c>
      <c r="AC278">
        <f t="shared" si="66"/>
        <v>9009571</v>
      </c>
      <c r="AD278">
        <f t="shared" si="67"/>
        <v>89204</v>
      </c>
      <c r="AE278" s="2">
        <f t="shared" si="68"/>
        <v>1.0000036993993633E-2</v>
      </c>
      <c r="AF278">
        <f t="shared" si="69"/>
        <v>0.41326608756509009</v>
      </c>
    </row>
    <row r="279" spans="1:32" ht="13.75" customHeight="1" x14ac:dyDescent="0.2">
      <c r="A279" s="34">
        <v>266</v>
      </c>
      <c r="B279">
        <v>6097</v>
      </c>
      <c r="C279">
        <v>6097</v>
      </c>
      <c r="D279" t="s">
        <v>278</v>
      </c>
      <c r="E279" s="134">
        <v>143472643</v>
      </c>
      <c r="F279" s="135">
        <v>7988</v>
      </c>
      <c r="G279" s="135">
        <v>188.3</v>
      </c>
      <c r="H279" s="135">
        <v>7988</v>
      </c>
      <c r="I279" s="135">
        <v>1504140</v>
      </c>
      <c r="J279" s="135">
        <v>55371</v>
      </c>
      <c r="K279" s="135">
        <v>139405222</v>
      </c>
      <c r="L279">
        <v>165.6</v>
      </c>
      <c r="M279" s="135">
        <f t="shared" si="57"/>
        <v>1559511</v>
      </c>
      <c r="N279" s="34"/>
      <c r="O279" s="34"/>
      <c r="P279" s="135">
        <v>1544070</v>
      </c>
      <c r="Q279" s="135">
        <v>0</v>
      </c>
      <c r="R279" s="135">
        <f t="shared" si="58"/>
        <v>1544070</v>
      </c>
      <c r="S279" s="135">
        <f t="shared" si="59"/>
        <v>15441</v>
      </c>
      <c r="T279" s="35">
        <f t="shared" si="60"/>
        <v>1.0000194291709574E-2</v>
      </c>
      <c r="U279" s="42"/>
      <c r="V279" s="43">
        <f t="shared" si="70"/>
        <v>0.39719459002762464</v>
      </c>
      <c r="X279" s="33">
        <f t="shared" si="61"/>
        <v>8148</v>
      </c>
      <c r="Y279">
        <f t="shared" si="62"/>
        <v>8148</v>
      </c>
      <c r="Z279">
        <f t="shared" si="63"/>
        <v>1349309</v>
      </c>
      <c r="AA279">
        <f t="shared" si="64"/>
        <v>1519181</v>
      </c>
      <c r="AB279">
        <f t="shared" si="65"/>
        <v>169872</v>
      </c>
      <c r="AC279">
        <f t="shared" si="66"/>
        <v>1519181</v>
      </c>
      <c r="AD279">
        <f t="shared" si="67"/>
        <v>-40330</v>
      </c>
      <c r="AE279" s="2">
        <f t="shared" si="68"/>
        <v>-2.5860670428102143E-2</v>
      </c>
      <c r="AF279">
        <f t="shared" si="69"/>
        <v>1.1840027230835917</v>
      </c>
    </row>
    <row r="280" spans="1:32" ht="13.75" customHeight="1" x14ac:dyDescent="0.2">
      <c r="A280" s="34">
        <v>267</v>
      </c>
      <c r="B280">
        <v>6098</v>
      </c>
      <c r="C280">
        <v>6098</v>
      </c>
      <c r="D280" t="s">
        <v>465</v>
      </c>
      <c r="E280" s="134">
        <v>476266271</v>
      </c>
      <c r="F280" s="135">
        <v>7988</v>
      </c>
      <c r="G280" s="135">
        <v>1365.4</v>
      </c>
      <c r="H280" s="135">
        <v>7988</v>
      </c>
      <c r="I280" s="135">
        <v>10906815</v>
      </c>
      <c r="J280" s="135">
        <v>163101</v>
      </c>
      <c r="K280" s="135">
        <v>439225581</v>
      </c>
      <c r="L280" s="1">
        <v>1328.5</v>
      </c>
      <c r="M280" s="135">
        <f t="shared" si="57"/>
        <v>11069916</v>
      </c>
      <c r="N280" s="34"/>
      <c r="O280" s="34"/>
      <c r="P280" s="135">
        <v>10960313</v>
      </c>
      <c r="Q280" s="135">
        <v>201095</v>
      </c>
      <c r="R280" s="135">
        <f t="shared" si="58"/>
        <v>11161408</v>
      </c>
      <c r="S280" s="135">
        <f t="shared" si="59"/>
        <v>-91492</v>
      </c>
      <c r="T280" s="35">
        <f t="shared" si="60"/>
        <v>-8.1971736899143915E-3</v>
      </c>
      <c r="U280" s="42"/>
      <c r="V280" s="43">
        <f t="shared" si="70"/>
        <v>0.37133766122788736</v>
      </c>
      <c r="X280" s="33">
        <f t="shared" si="61"/>
        <v>8148</v>
      </c>
      <c r="Y280">
        <f t="shared" si="62"/>
        <v>8148</v>
      </c>
      <c r="Z280">
        <f t="shared" si="63"/>
        <v>10824618</v>
      </c>
      <c r="AA280">
        <f t="shared" si="64"/>
        <v>11015883</v>
      </c>
      <c r="AB280">
        <f t="shared" si="65"/>
        <v>191265</v>
      </c>
      <c r="AC280">
        <f t="shared" si="66"/>
        <v>11015883</v>
      </c>
      <c r="AD280">
        <f t="shared" si="67"/>
        <v>-54033</v>
      </c>
      <c r="AE280" s="2">
        <f t="shared" si="68"/>
        <v>-4.8810668482037259E-3</v>
      </c>
      <c r="AF280">
        <f t="shared" si="69"/>
        <v>0.40159257887065447</v>
      </c>
    </row>
    <row r="281" spans="1:32" ht="13.75" customHeight="1" x14ac:dyDescent="0.2">
      <c r="A281" s="34">
        <v>268</v>
      </c>
      <c r="B281">
        <v>6100</v>
      </c>
      <c r="C281">
        <v>6100</v>
      </c>
      <c r="D281" t="s">
        <v>280</v>
      </c>
      <c r="E281" s="134">
        <v>289547373</v>
      </c>
      <c r="F281" s="135">
        <v>7988</v>
      </c>
      <c r="G281" s="135">
        <v>538.79999999999995</v>
      </c>
      <c r="H281" s="135">
        <v>7988</v>
      </c>
      <c r="I281" s="135">
        <v>4303934</v>
      </c>
      <c r="J281" s="135">
        <v>0</v>
      </c>
      <c r="K281" s="135">
        <v>298544263</v>
      </c>
      <c r="L281">
        <v>518.20000000000005</v>
      </c>
      <c r="M281" s="135">
        <f t="shared" si="57"/>
        <v>4303934</v>
      </c>
      <c r="N281" s="34"/>
      <c r="O281" s="34"/>
      <c r="P281" s="135">
        <v>4170475</v>
      </c>
      <c r="Q281" s="135">
        <v>0</v>
      </c>
      <c r="R281" s="135">
        <f t="shared" si="58"/>
        <v>4170475</v>
      </c>
      <c r="S281" s="135">
        <f t="shared" si="59"/>
        <v>133459</v>
      </c>
      <c r="T281" s="35">
        <f t="shared" si="60"/>
        <v>3.2000911167193183E-2</v>
      </c>
      <c r="U281" s="42"/>
      <c r="V281" s="43">
        <f t="shared" si="70"/>
        <v>0</v>
      </c>
      <c r="X281" s="33">
        <f t="shared" si="61"/>
        <v>8148</v>
      </c>
      <c r="Y281">
        <f t="shared" si="62"/>
        <v>8148</v>
      </c>
      <c r="Z281">
        <f t="shared" si="63"/>
        <v>4222294</v>
      </c>
      <c r="AA281">
        <f t="shared" si="64"/>
        <v>4346973</v>
      </c>
      <c r="AB281">
        <f t="shared" si="65"/>
        <v>124679</v>
      </c>
      <c r="AC281">
        <f t="shared" si="66"/>
        <v>4346973</v>
      </c>
      <c r="AD281">
        <f t="shared" si="67"/>
        <v>43039</v>
      </c>
      <c r="AE281" s="2">
        <f t="shared" si="68"/>
        <v>9.9999210025060788E-3</v>
      </c>
      <c r="AF281">
        <f t="shared" si="69"/>
        <v>0.43059965873011047</v>
      </c>
    </row>
    <row r="282" spans="1:32" ht="13.75" customHeight="1" x14ac:dyDescent="0.2">
      <c r="A282" s="34">
        <v>269</v>
      </c>
      <c r="B282">
        <v>6101</v>
      </c>
      <c r="C282">
        <v>6101</v>
      </c>
      <c r="D282" t="s">
        <v>281</v>
      </c>
      <c r="E282" s="134">
        <v>2849138342</v>
      </c>
      <c r="F282" s="135">
        <v>7988</v>
      </c>
      <c r="G282" s="135">
        <v>7288.6</v>
      </c>
      <c r="H282" s="135">
        <v>7988</v>
      </c>
      <c r="I282" s="135">
        <v>58221337</v>
      </c>
      <c r="J282" s="135">
        <v>0</v>
      </c>
      <c r="K282" s="135">
        <v>2675265639</v>
      </c>
      <c r="L282" s="1">
        <v>7299.6</v>
      </c>
      <c r="M282" s="135">
        <f t="shared" si="57"/>
        <v>58221337</v>
      </c>
      <c r="N282" s="34"/>
      <c r="O282" s="34"/>
      <c r="P282" s="135">
        <v>56344070</v>
      </c>
      <c r="Q282" s="135">
        <v>0</v>
      </c>
      <c r="R282" s="135">
        <f t="shared" si="58"/>
        <v>56344070</v>
      </c>
      <c r="S282" s="135">
        <f t="shared" si="59"/>
        <v>1877267</v>
      </c>
      <c r="T282" s="35">
        <f t="shared" si="60"/>
        <v>3.3317916153376918E-2</v>
      </c>
      <c r="U282" s="42"/>
      <c r="V282" s="43">
        <f t="shared" si="70"/>
        <v>0</v>
      </c>
      <c r="X282" s="33">
        <f t="shared" si="61"/>
        <v>8148</v>
      </c>
      <c r="Y282">
        <f t="shared" si="62"/>
        <v>8148</v>
      </c>
      <c r="Z282">
        <f t="shared" si="63"/>
        <v>59477141</v>
      </c>
      <c r="AA282">
        <f t="shared" si="64"/>
        <v>58803550</v>
      </c>
      <c r="AB282">
        <f t="shared" si="65"/>
        <v>0</v>
      </c>
      <c r="AC282">
        <f t="shared" si="66"/>
        <v>59477141</v>
      </c>
      <c r="AD282">
        <f t="shared" si="67"/>
        <v>1255804</v>
      </c>
      <c r="AE282" s="2">
        <f t="shared" si="68"/>
        <v>2.1569480618420012E-2</v>
      </c>
      <c r="AF282">
        <f t="shared" si="69"/>
        <v>0</v>
      </c>
    </row>
    <row r="283" spans="1:32" ht="13.75" customHeight="1" x14ac:dyDescent="0.2">
      <c r="A283" s="34">
        <v>270</v>
      </c>
      <c r="B283">
        <v>6102</v>
      </c>
      <c r="C283">
        <v>6102</v>
      </c>
      <c r="D283" t="s">
        <v>282</v>
      </c>
      <c r="E283" s="134">
        <v>778858103</v>
      </c>
      <c r="F283" s="135">
        <v>7988</v>
      </c>
      <c r="G283" s="135">
        <v>1947.2</v>
      </c>
      <c r="H283" s="135">
        <v>7988</v>
      </c>
      <c r="I283" s="135">
        <v>15554234</v>
      </c>
      <c r="J283" s="135">
        <v>348346</v>
      </c>
      <c r="K283" s="135">
        <v>772154036</v>
      </c>
      <c r="L283" s="1">
        <v>1863.9</v>
      </c>
      <c r="M283" s="135">
        <f t="shared" si="57"/>
        <v>15902580</v>
      </c>
      <c r="N283" s="34"/>
      <c r="O283" s="34"/>
      <c r="P283" s="135">
        <v>15745129</v>
      </c>
      <c r="Q283" s="135">
        <v>0</v>
      </c>
      <c r="R283" s="135">
        <f t="shared" si="58"/>
        <v>15745129</v>
      </c>
      <c r="S283" s="135">
        <f t="shared" si="59"/>
        <v>157451</v>
      </c>
      <c r="T283" s="35">
        <f t="shared" si="60"/>
        <v>9.9999815816053331E-3</v>
      </c>
      <c r="U283" s="42"/>
      <c r="V283" s="43">
        <f t="shared" si="70"/>
        <v>0.45113537423768646</v>
      </c>
      <c r="X283" s="33">
        <f t="shared" si="61"/>
        <v>8148</v>
      </c>
      <c r="Y283">
        <f t="shared" si="62"/>
        <v>8148</v>
      </c>
      <c r="Z283">
        <f t="shared" si="63"/>
        <v>15187057</v>
      </c>
      <c r="AA283">
        <f t="shared" si="64"/>
        <v>15709776</v>
      </c>
      <c r="AB283">
        <f t="shared" si="65"/>
        <v>522719</v>
      </c>
      <c r="AC283">
        <f t="shared" si="66"/>
        <v>15709776</v>
      </c>
      <c r="AD283">
        <f t="shared" si="67"/>
        <v>-192804</v>
      </c>
      <c r="AE283" s="2">
        <f t="shared" si="68"/>
        <v>-1.2124070433854129E-2</v>
      </c>
      <c r="AF283">
        <f t="shared" si="69"/>
        <v>0.67113508607870254</v>
      </c>
    </row>
    <row r="284" spans="1:32" ht="13.75" customHeight="1" x14ac:dyDescent="0.2">
      <c r="A284" s="34">
        <v>271</v>
      </c>
      <c r="B284">
        <v>6120</v>
      </c>
      <c r="C284">
        <v>6120</v>
      </c>
      <c r="D284" t="s">
        <v>283</v>
      </c>
      <c r="E284" s="134">
        <v>1669416042</v>
      </c>
      <c r="F284" s="135">
        <v>7988</v>
      </c>
      <c r="G284" s="135">
        <v>1149.9000000000001</v>
      </c>
      <c r="H284" s="135">
        <v>7988</v>
      </c>
      <c r="I284" s="135">
        <v>9185401</v>
      </c>
      <c r="J284" s="135">
        <v>68116</v>
      </c>
      <c r="K284" s="135">
        <v>1742595071</v>
      </c>
      <c r="L284" s="1">
        <v>1125.7</v>
      </c>
      <c r="M284" s="135">
        <f t="shared" si="57"/>
        <v>9253517</v>
      </c>
      <c r="N284" s="34"/>
      <c r="O284" s="34"/>
      <c r="P284" s="135">
        <v>9161898</v>
      </c>
      <c r="Q284" s="135">
        <v>0</v>
      </c>
      <c r="R284" s="135">
        <f t="shared" si="58"/>
        <v>9161898</v>
      </c>
      <c r="S284" s="135">
        <f t="shared" si="59"/>
        <v>91619</v>
      </c>
      <c r="T284" s="35">
        <f t="shared" si="60"/>
        <v>1.0000002182953794E-2</v>
      </c>
      <c r="U284" s="42"/>
      <c r="V284" s="43">
        <f t="shared" si="70"/>
        <v>3.9088828571580414E-2</v>
      </c>
      <c r="X284" s="33">
        <f t="shared" si="61"/>
        <v>8148</v>
      </c>
      <c r="Y284">
        <f t="shared" si="62"/>
        <v>8148</v>
      </c>
      <c r="Z284">
        <f t="shared" si="63"/>
        <v>9172204</v>
      </c>
      <c r="AA284">
        <f t="shared" si="64"/>
        <v>9277255</v>
      </c>
      <c r="AB284">
        <f t="shared" si="65"/>
        <v>105051</v>
      </c>
      <c r="AC284">
        <f t="shared" si="66"/>
        <v>9277255</v>
      </c>
      <c r="AD284">
        <f t="shared" si="67"/>
        <v>23738</v>
      </c>
      <c r="AE284" s="2">
        <f t="shared" si="68"/>
        <v>2.5652949035485642E-3</v>
      </c>
      <c r="AF284">
        <f t="shared" si="69"/>
        <v>6.2926794374245032E-2</v>
      </c>
    </row>
    <row r="285" spans="1:32" ht="13.75" customHeight="1" x14ac:dyDescent="0.2">
      <c r="A285" s="34">
        <v>272</v>
      </c>
      <c r="B285">
        <v>6138</v>
      </c>
      <c r="C285">
        <v>6138</v>
      </c>
      <c r="D285" t="s">
        <v>284</v>
      </c>
      <c r="E285" s="134">
        <v>198835847</v>
      </c>
      <c r="F285" s="135">
        <v>7988</v>
      </c>
      <c r="G285" s="135">
        <v>404</v>
      </c>
      <c r="H285" s="135">
        <v>7990</v>
      </c>
      <c r="I285" s="135">
        <v>3227960</v>
      </c>
      <c r="J285" s="135">
        <v>24387</v>
      </c>
      <c r="K285" s="135">
        <v>189798304</v>
      </c>
      <c r="L285">
        <v>403.5</v>
      </c>
      <c r="M285" s="135">
        <f t="shared" si="57"/>
        <v>3252347</v>
      </c>
      <c r="N285" s="34"/>
      <c r="O285" s="34"/>
      <c r="P285" s="135">
        <v>3220146</v>
      </c>
      <c r="Q285" s="135">
        <v>0</v>
      </c>
      <c r="R285" s="135">
        <f t="shared" si="58"/>
        <v>3220146</v>
      </c>
      <c r="S285" s="135">
        <f t="shared" si="59"/>
        <v>32201</v>
      </c>
      <c r="T285" s="35">
        <f t="shared" si="60"/>
        <v>9.999857149334223E-3</v>
      </c>
      <c r="U285" s="42"/>
      <c r="V285" s="43">
        <f t="shared" si="70"/>
        <v>0.12848903012326179</v>
      </c>
      <c r="X285" s="33">
        <f t="shared" si="61"/>
        <v>8150</v>
      </c>
      <c r="Y285">
        <f t="shared" si="62"/>
        <v>8150</v>
      </c>
      <c r="Z285">
        <f t="shared" si="63"/>
        <v>3288525</v>
      </c>
      <c r="AA285">
        <f t="shared" si="64"/>
        <v>3260240</v>
      </c>
      <c r="AB285">
        <f t="shared" si="65"/>
        <v>0</v>
      </c>
      <c r="AC285">
        <f t="shared" si="66"/>
        <v>3288525</v>
      </c>
      <c r="AD285">
        <f t="shared" si="67"/>
        <v>36178</v>
      </c>
      <c r="AE285" s="2">
        <f t="shared" si="68"/>
        <v>1.1123659314335156E-2</v>
      </c>
      <c r="AF285">
        <f t="shared" si="69"/>
        <v>0</v>
      </c>
    </row>
    <row r="286" spans="1:32" ht="13.75" customHeight="1" x14ac:dyDescent="0.2">
      <c r="A286" s="34">
        <v>273</v>
      </c>
      <c r="B286">
        <v>6165</v>
      </c>
      <c r="C286">
        <v>6165</v>
      </c>
      <c r="D286" t="s">
        <v>285</v>
      </c>
      <c r="E286" s="134">
        <v>95250393</v>
      </c>
      <c r="F286" s="135">
        <v>7988</v>
      </c>
      <c r="G286" s="135">
        <v>198.1</v>
      </c>
      <c r="H286" s="135">
        <v>7988</v>
      </c>
      <c r="I286" s="135">
        <v>1582423</v>
      </c>
      <c r="J286" s="135">
        <v>0</v>
      </c>
      <c r="K286" s="135">
        <v>100087217</v>
      </c>
      <c r="L286">
        <v>184.2</v>
      </c>
      <c r="M286" s="135">
        <f t="shared" si="57"/>
        <v>1582423</v>
      </c>
      <c r="N286" s="34"/>
      <c r="O286" s="34"/>
      <c r="P286" s="135">
        <v>1464245</v>
      </c>
      <c r="Q286" s="135">
        <v>54891</v>
      </c>
      <c r="R286" s="135">
        <f t="shared" si="58"/>
        <v>1519136</v>
      </c>
      <c r="S286" s="135">
        <f t="shared" si="59"/>
        <v>63287</v>
      </c>
      <c r="T286" s="35">
        <f t="shared" si="60"/>
        <v>4.1659864554588921E-2</v>
      </c>
      <c r="U286" s="42"/>
      <c r="V286" s="43">
        <f t="shared" si="70"/>
        <v>0</v>
      </c>
      <c r="X286" s="33">
        <f t="shared" si="61"/>
        <v>8148</v>
      </c>
      <c r="Y286">
        <f t="shared" si="62"/>
        <v>8148</v>
      </c>
      <c r="Z286">
        <f t="shared" si="63"/>
        <v>1500862</v>
      </c>
      <c r="AA286">
        <f t="shared" si="64"/>
        <v>1598247</v>
      </c>
      <c r="AB286">
        <f t="shared" si="65"/>
        <v>97385</v>
      </c>
      <c r="AC286">
        <f t="shared" si="66"/>
        <v>1598247</v>
      </c>
      <c r="AD286">
        <f t="shared" si="67"/>
        <v>15824</v>
      </c>
      <c r="AE286" s="2">
        <f t="shared" si="68"/>
        <v>9.9998546532753876E-3</v>
      </c>
      <c r="AF286">
        <f t="shared" si="69"/>
        <v>1.0224104797131914</v>
      </c>
    </row>
    <row r="287" spans="1:32" ht="13.75" customHeight="1" x14ac:dyDescent="0.2">
      <c r="A287" s="34">
        <v>274</v>
      </c>
      <c r="B287">
        <v>6175</v>
      </c>
      <c r="C287">
        <v>6175</v>
      </c>
      <c r="D287" t="s">
        <v>286</v>
      </c>
      <c r="E287" s="134">
        <v>329380414</v>
      </c>
      <c r="F287" s="135">
        <v>7988</v>
      </c>
      <c r="G287" s="135">
        <v>540</v>
      </c>
      <c r="H287" s="135">
        <v>7988</v>
      </c>
      <c r="I287" s="135">
        <v>4313520</v>
      </c>
      <c r="J287" s="135">
        <v>230639</v>
      </c>
      <c r="K287" s="135">
        <v>317480674</v>
      </c>
      <c r="L287">
        <v>527.9</v>
      </c>
      <c r="M287" s="135">
        <f t="shared" si="57"/>
        <v>4544159</v>
      </c>
      <c r="N287" s="34"/>
      <c r="O287" s="34"/>
      <c r="P287" s="135">
        <v>4499167</v>
      </c>
      <c r="Q287" s="135">
        <v>8888</v>
      </c>
      <c r="R287" s="135">
        <f t="shared" si="58"/>
        <v>4508055</v>
      </c>
      <c r="S287" s="135">
        <f t="shared" si="59"/>
        <v>36104</v>
      </c>
      <c r="T287" s="35">
        <f t="shared" si="60"/>
        <v>8.0087754031394915E-3</v>
      </c>
      <c r="U287" s="42"/>
      <c r="V287" s="43">
        <f t="shared" si="70"/>
        <v>0.72646626673093173</v>
      </c>
      <c r="X287" s="33">
        <f t="shared" si="61"/>
        <v>8148</v>
      </c>
      <c r="Y287">
        <f t="shared" si="62"/>
        <v>8148</v>
      </c>
      <c r="Z287">
        <f t="shared" si="63"/>
        <v>4301329</v>
      </c>
      <c r="AA287">
        <f t="shared" si="64"/>
        <v>4356655</v>
      </c>
      <c r="AB287">
        <f t="shared" si="65"/>
        <v>55326</v>
      </c>
      <c r="AC287">
        <f t="shared" si="66"/>
        <v>4356655</v>
      </c>
      <c r="AD287">
        <f t="shared" si="67"/>
        <v>-187504</v>
      </c>
      <c r="AE287" s="2">
        <f t="shared" si="68"/>
        <v>-4.1262640677845998E-2</v>
      </c>
      <c r="AF287">
        <f t="shared" si="69"/>
        <v>0.16796991456814431</v>
      </c>
    </row>
    <row r="288" spans="1:32" ht="13.75" customHeight="1" x14ac:dyDescent="0.2">
      <c r="A288" s="34">
        <v>275</v>
      </c>
      <c r="B288">
        <v>6219</v>
      </c>
      <c r="C288">
        <v>6219</v>
      </c>
      <c r="D288" t="s">
        <v>287</v>
      </c>
      <c r="E288" s="134">
        <v>614735569</v>
      </c>
      <c r="F288" s="135">
        <v>7988</v>
      </c>
      <c r="G288" s="135">
        <v>2662</v>
      </c>
      <c r="H288" s="135">
        <v>7988</v>
      </c>
      <c r="I288" s="135">
        <v>21264056</v>
      </c>
      <c r="J288" s="135">
        <v>0</v>
      </c>
      <c r="K288" s="135">
        <v>581301792</v>
      </c>
      <c r="L288" s="1">
        <v>2618.1999999999998</v>
      </c>
      <c r="M288" s="135">
        <f t="shared" si="57"/>
        <v>21264056</v>
      </c>
      <c r="N288" s="34"/>
      <c r="O288" s="34"/>
      <c r="P288" s="135">
        <v>20207515</v>
      </c>
      <c r="Q288" s="135">
        <v>0</v>
      </c>
      <c r="R288" s="135">
        <f t="shared" si="58"/>
        <v>20207515</v>
      </c>
      <c r="S288" s="135">
        <f t="shared" si="59"/>
        <v>1056541</v>
      </c>
      <c r="T288" s="35">
        <f t="shared" si="60"/>
        <v>5.2284558492224305E-2</v>
      </c>
      <c r="U288" s="42"/>
      <c r="V288" s="43">
        <f t="shared" si="70"/>
        <v>0</v>
      </c>
      <c r="X288" s="33">
        <f t="shared" si="61"/>
        <v>8148</v>
      </c>
      <c r="Y288">
        <f t="shared" si="62"/>
        <v>8148</v>
      </c>
      <c r="Z288">
        <f t="shared" si="63"/>
        <v>21333094</v>
      </c>
      <c r="AA288">
        <f t="shared" si="64"/>
        <v>21476697</v>
      </c>
      <c r="AB288">
        <f t="shared" si="65"/>
        <v>143603</v>
      </c>
      <c r="AC288">
        <f t="shared" si="66"/>
        <v>21476697</v>
      </c>
      <c r="AD288">
        <f t="shared" si="67"/>
        <v>212641</v>
      </c>
      <c r="AE288" s="2">
        <f t="shared" si="68"/>
        <v>1.0000020692195319E-2</v>
      </c>
      <c r="AF288">
        <f t="shared" si="69"/>
        <v>0.23360125433054291</v>
      </c>
    </row>
    <row r="289" spans="1:32" ht="13.75" customHeight="1" x14ac:dyDescent="0.2">
      <c r="A289" s="34">
        <v>276</v>
      </c>
      <c r="B289">
        <v>6246</v>
      </c>
      <c r="C289">
        <v>6246</v>
      </c>
      <c r="D289" t="s">
        <v>288</v>
      </c>
      <c r="E289" s="134">
        <v>111399251</v>
      </c>
      <c r="F289" s="135">
        <v>7988</v>
      </c>
      <c r="G289" s="135">
        <v>137.1</v>
      </c>
      <c r="H289" s="135">
        <v>8123</v>
      </c>
      <c r="I289" s="135">
        <v>1113663</v>
      </c>
      <c r="J289" s="135">
        <v>60198</v>
      </c>
      <c r="K289" s="135">
        <v>106410300</v>
      </c>
      <c r="L289">
        <v>142.1</v>
      </c>
      <c r="M289" s="135">
        <f t="shared" si="57"/>
        <v>1173861</v>
      </c>
      <c r="N289" s="34"/>
      <c r="O289" s="34"/>
      <c r="P289" s="135">
        <v>1162239</v>
      </c>
      <c r="Q289" s="135">
        <v>0</v>
      </c>
      <c r="R289" s="135">
        <f t="shared" si="58"/>
        <v>1162239</v>
      </c>
      <c r="S289" s="135">
        <f t="shared" si="59"/>
        <v>11622</v>
      </c>
      <c r="T289" s="35">
        <f t="shared" si="60"/>
        <v>9.9996644407905778E-3</v>
      </c>
      <c r="U289" s="42"/>
      <c r="V289" s="43">
        <f t="shared" si="70"/>
        <v>0.56571591283926459</v>
      </c>
      <c r="X289" s="33">
        <f t="shared" si="61"/>
        <v>8283</v>
      </c>
      <c r="Y289">
        <f t="shared" si="62"/>
        <v>8283</v>
      </c>
      <c r="Z289">
        <f t="shared" si="63"/>
        <v>1177014</v>
      </c>
      <c r="AA289">
        <f t="shared" si="64"/>
        <v>1124800</v>
      </c>
      <c r="AB289">
        <f t="shared" si="65"/>
        <v>0</v>
      </c>
      <c r="AC289">
        <f t="shared" si="66"/>
        <v>1177014</v>
      </c>
      <c r="AD289">
        <f t="shared" si="67"/>
        <v>3153</v>
      </c>
      <c r="AE289" s="2">
        <f t="shared" si="68"/>
        <v>2.6860079685754957E-3</v>
      </c>
      <c r="AF289">
        <f t="shared" si="69"/>
        <v>0</v>
      </c>
    </row>
    <row r="290" spans="1:32" ht="13.75" customHeight="1" x14ac:dyDescent="0.2">
      <c r="A290" s="34">
        <v>277</v>
      </c>
      <c r="B290">
        <v>6264</v>
      </c>
      <c r="C290">
        <v>6264</v>
      </c>
      <c r="D290" t="s">
        <v>289</v>
      </c>
      <c r="E290" s="134">
        <v>778836809</v>
      </c>
      <c r="F290" s="135">
        <v>7988</v>
      </c>
      <c r="G290" s="135">
        <v>954.6</v>
      </c>
      <c r="H290" s="135">
        <v>8014</v>
      </c>
      <c r="I290" s="135">
        <v>7650164</v>
      </c>
      <c r="J290" s="135">
        <v>0</v>
      </c>
      <c r="K290" s="135">
        <v>619991239</v>
      </c>
      <c r="L290">
        <v>938.9</v>
      </c>
      <c r="M290" s="135">
        <f t="shared" si="57"/>
        <v>7650164</v>
      </c>
      <c r="N290" s="34"/>
      <c r="O290" s="34"/>
      <c r="P290" s="135">
        <v>7391866</v>
      </c>
      <c r="Q290" s="135">
        <v>0</v>
      </c>
      <c r="R290" s="135">
        <f t="shared" si="58"/>
        <v>7391866</v>
      </c>
      <c r="S290" s="135">
        <f t="shared" si="59"/>
        <v>258298</v>
      </c>
      <c r="T290" s="35">
        <f t="shared" si="60"/>
        <v>3.4943544701703196E-2</v>
      </c>
      <c r="U290" s="42"/>
      <c r="V290" s="43">
        <f t="shared" si="70"/>
        <v>0</v>
      </c>
      <c r="X290" s="33">
        <f t="shared" si="61"/>
        <v>8174</v>
      </c>
      <c r="Y290">
        <f t="shared" si="62"/>
        <v>8174</v>
      </c>
      <c r="Z290">
        <f t="shared" si="63"/>
        <v>7674569</v>
      </c>
      <c r="AA290">
        <f t="shared" si="64"/>
        <v>7726666</v>
      </c>
      <c r="AB290">
        <f t="shared" si="65"/>
        <v>52097</v>
      </c>
      <c r="AC290">
        <f t="shared" si="66"/>
        <v>7726666</v>
      </c>
      <c r="AD290">
        <f t="shared" si="67"/>
        <v>76502</v>
      </c>
      <c r="AE290" s="2">
        <f t="shared" si="68"/>
        <v>1.0000047057814708E-2</v>
      </c>
      <c r="AF290">
        <f t="shared" si="69"/>
        <v>6.6890777885666164E-2</v>
      </c>
    </row>
    <row r="291" spans="1:32" ht="13.75" customHeight="1" x14ac:dyDescent="0.2">
      <c r="A291" s="34">
        <v>278</v>
      </c>
      <c r="B291">
        <v>6273</v>
      </c>
      <c r="C291">
        <v>6273</v>
      </c>
      <c r="D291" t="s">
        <v>290</v>
      </c>
      <c r="E291" s="134">
        <v>424745969</v>
      </c>
      <c r="F291" s="135">
        <v>7988</v>
      </c>
      <c r="G291" s="135">
        <v>759</v>
      </c>
      <c r="H291" s="135">
        <v>7988</v>
      </c>
      <c r="I291" s="135">
        <v>6062892</v>
      </c>
      <c r="J291" s="135">
        <v>81090</v>
      </c>
      <c r="K291" s="135">
        <v>411460030</v>
      </c>
      <c r="L291">
        <v>737.3</v>
      </c>
      <c r="M291" s="135">
        <f t="shared" si="57"/>
        <v>6143982</v>
      </c>
      <c r="N291" s="34"/>
      <c r="O291" s="34"/>
      <c r="P291" s="135">
        <v>6083150</v>
      </c>
      <c r="Q291" s="135">
        <v>0</v>
      </c>
      <c r="R291" s="135">
        <f t="shared" si="58"/>
        <v>6083150</v>
      </c>
      <c r="S291" s="135">
        <f t="shared" si="59"/>
        <v>60832</v>
      </c>
      <c r="T291" s="35">
        <f t="shared" si="60"/>
        <v>1.0000082194257909E-2</v>
      </c>
      <c r="U291" s="42"/>
      <c r="V291" s="43">
        <f t="shared" si="70"/>
        <v>0.1970786810082136</v>
      </c>
      <c r="X291" s="33">
        <f t="shared" si="61"/>
        <v>8148</v>
      </c>
      <c r="Y291">
        <f t="shared" si="62"/>
        <v>8148</v>
      </c>
      <c r="Z291">
        <f t="shared" si="63"/>
        <v>6007520</v>
      </c>
      <c r="AA291">
        <f t="shared" si="64"/>
        <v>6123521</v>
      </c>
      <c r="AB291">
        <f t="shared" si="65"/>
        <v>116001</v>
      </c>
      <c r="AC291">
        <f t="shared" si="66"/>
        <v>6123521</v>
      </c>
      <c r="AD291">
        <f t="shared" si="67"/>
        <v>-20461</v>
      </c>
      <c r="AE291" s="2">
        <f t="shared" si="68"/>
        <v>-3.3302506420103445E-3</v>
      </c>
      <c r="AF291">
        <f t="shared" si="69"/>
        <v>0.27310677079080181</v>
      </c>
    </row>
    <row r="292" spans="1:32" ht="13.75" customHeight="1" x14ac:dyDescent="0.2">
      <c r="A292" s="34">
        <v>279</v>
      </c>
      <c r="B292">
        <v>6408</v>
      </c>
      <c r="C292">
        <v>6408</v>
      </c>
      <c r="D292" t="s">
        <v>291</v>
      </c>
      <c r="E292" s="134">
        <v>373709099</v>
      </c>
      <c r="F292" s="135">
        <v>7988</v>
      </c>
      <c r="G292" s="135">
        <v>756.5</v>
      </c>
      <c r="H292" s="135">
        <v>7999</v>
      </c>
      <c r="I292" s="135">
        <v>6051244</v>
      </c>
      <c r="J292" s="135">
        <v>362713</v>
      </c>
      <c r="K292" s="135">
        <v>376441593</v>
      </c>
      <c r="L292">
        <v>752.7</v>
      </c>
      <c r="M292" s="135">
        <f t="shared" si="57"/>
        <v>6413957</v>
      </c>
      <c r="N292" s="34"/>
      <c r="O292" s="34"/>
      <c r="P292" s="135">
        <v>6350452</v>
      </c>
      <c r="Q292" s="135">
        <v>53336</v>
      </c>
      <c r="R292" s="135">
        <f t="shared" si="58"/>
        <v>6403788</v>
      </c>
      <c r="S292" s="135">
        <f t="shared" si="59"/>
        <v>10169</v>
      </c>
      <c r="T292" s="35">
        <f t="shared" si="60"/>
        <v>1.5879663724033338E-3</v>
      </c>
      <c r="U292" s="42"/>
      <c r="V292" s="43">
        <f t="shared" si="70"/>
        <v>0.96353061602308121</v>
      </c>
      <c r="X292" s="33">
        <f t="shared" si="61"/>
        <v>8159</v>
      </c>
      <c r="Y292">
        <f t="shared" si="62"/>
        <v>8159</v>
      </c>
      <c r="Z292">
        <f t="shared" si="63"/>
        <v>6141279</v>
      </c>
      <c r="AA292">
        <f t="shared" si="64"/>
        <v>6111756</v>
      </c>
      <c r="AB292">
        <f t="shared" si="65"/>
        <v>0</v>
      </c>
      <c r="AC292">
        <f t="shared" si="66"/>
        <v>6141279</v>
      </c>
      <c r="AD292">
        <f t="shared" si="67"/>
        <v>-272678</v>
      </c>
      <c r="AE292" s="2">
        <f t="shared" si="68"/>
        <v>-4.2513225455050603E-2</v>
      </c>
      <c r="AF292">
        <f t="shared" si="69"/>
        <v>0</v>
      </c>
    </row>
    <row r="293" spans="1:32" ht="13.75" customHeight="1" x14ac:dyDescent="0.2">
      <c r="A293" s="34">
        <v>280</v>
      </c>
      <c r="B293">
        <v>6453</v>
      </c>
      <c r="C293">
        <v>6453</v>
      </c>
      <c r="D293" t="s">
        <v>292</v>
      </c>
      <c r="E293" s="134">
        <v>299217205</v>
      </c>
      <c r="F293" s="135">
        <v>7988</v>
      </c>
      <c r="G293" s="135">
        <v>578.70000000000005</v>
      </c>
      <c r="H293" s="135">
        <v>7988</v>
      </c>
      <c r="I293" s="135">
        <v>4622656</v>
      </c>
      <c r="J293" s="135">
        <v>0</v>
      </c>
      <c r="K293" s="135">
        <v>298802346</v>
      </c>
      <c r="L293">
        <v>593.9</v>
      </c>
      <c r="M293" s="135">
        <f t="shared" si="57"/>
        <v>4622656</v>
      </c>
      <c r="N293" s="34"/>
      <c r="O293" s="34"/>
      <c r="P293" s="135">
        <v>4486646</v>
      </c>
      <c r="Q293" s="135">
        <v>0</v>
      </c>
      <c r="R293" s="135">
        <f t="shared" si="58"/>
        <v>4486646</v>
      </c>
      <c r="S293" s="135">
        <f t="shared" si="59"/>
        <v>136010</v>
      </c>
      <c r="T293" s="35">
        <f t="shared" si="60"/>
        <v>3.0314404122812454E-2</v>
      </c>
      <c r="U293" s="42"/>
      <c r="V293" s="43">
        <f t="shared" si="70"/>
        <v>0</v>
      </c>
      <c r="X293" s="33">
        <f t="shared" si="61"/>
        <v>8148</v>
      </c>
      <c r="Y293">
        <f t="shared" si="62"/>
        <v>8148</v>
      </c>
      <c r="Z293">
        <f t="shared" si="63"/>
        <v>4839097</v>
      </c>
      <c r="AA293">
        <f t="shared" si="64"/>
        <v>4668883</v>
      </c>
      <c r="AB293">
        <f t="shared" si="65"/>
        <v>0</v>
      </c>
      <c r="AC293">
        <f t="shared" si="66"/>
        <v>4839097</v>
      </c>
      <c r="AD293">
        <f t="shared" si="67"/>
        <v>216441</v>
      </c>
      <c r="AE293" s="2">
        <f t="shared" si="68"/>
        <v>4.6821783840285756E-2</v>
      </c>
      <c r="AF293">
        <f t="shared" si="69"/>
        <v>0</v>
      </c>
    </row>
    <row r="294" spans="1:32" ht="13.75" customHeight="1" x14ac:dyDescent="0.2">
      <c r="A294" s="34">
        <v>281</v>
      </c>
      <c r="B294">
        <v>6460</v>
      </c>
      <c r="C294">
        <v>6460</v>
      </c>
      <c r="D294" t="s">
        <v>293</v>
      </c>
      <c r="E294" s="134">
        <v>304436885</v>
      </c>
      <c r="F294" s="135">
        <v>7988</v>
      </c>
      <c r="G294" s="135">
        <v>665.7</v>
      </c>
      <c r="H294" s="135">
        <v>7988</v>
      </c>
      <c r="I294" s="135">
        <v>5317612</v>
      </c>
      <c r="J294" s="135">
        <v>0</v>
      </c>
      <c r="K294" s="135">
        <v>300678690</v>
      </c>
      <c r="L294">
        <v>666.2</v>
      </c>
      <c r="M294" s="135">
        <f t="shared" si="57"/>
        <v>5317612</v>
      </c>
      <c r="N294" s="34"/>
      <c r="O294" s="34"/>
      <c r="P294" s="135">
        <v>5129943</v>
      </c>
      <c r="Q294" s="135">
        <v>0</v>
      </c>
      <c r="R294" s="135">
        <f t="shared" si="58"/>
        <v>5129943</v>
      </c>
      <c r="S294" s="135">
        <f t="shared" si="59"/>
        <v>187669</v>
      </c>
      <c r="T294" s="35">
        <f t="shared" si="60"/>
        <v>3.6583057550541982E-2</v>
      </c>
      <c r="U294" s="42"/>
      <c r="V294" s="43">
        <f t="shared" si="70"/>
        <v>0</v>
      </c>
      <c r="X294" s="33">
        <f t="shared" si="61"/>
        <v>8148</v>
      </c>
      <c r="Y294">
        <f t="shared" si="62"/>
        <v>8148</v>
      </c>
      <c r="Z294">
        <f t="shared" si="63"/>
        <v>5428198</v>
      </c>
      <c r="AA294">
        <f t="shared" si="64"/>
        <v>5370788</v>
      </c>
      <c r="AB294">
        <f t="shared" si="65"/>
        <v>0</v>
      </c>
      <c r="AC294">
        <f t="shared" si="66"/>
        <v>5428198</v>
      </c>
      <c r="AD294">
        <f t="shared" si="67"/>
        <v>110586</v>
      </c>
      <c r="AE294" s="2">
        <f t="shared" si="68"/>
        <v>2.0796176930547021E-2</v>
      </c>
      <c r="AF294">
        <f t="shared" si="69"/>
        <v>0</v>
      </c>
    </row>
    <row r="295" spans="1:32" ht="13.75" customHeight="1" x14ac:dyDescent="0.2">
      <c r="A295" s="34">
        <v>282</v>
      </c>
      <c r="B295">
        <v>6462</v>
      </c>
      <c r="C295">
        <v>6462</v>
      </c>
      <c r="D295" t="s">
        <v>294</v>
      </c>
      <c r="E295" s="134">
        <v>151973610</v>
      </c>
      <c r="F295" s="135">
        <v>7988</v>
      </c>
      <c r="G295" s="135">
        <v>239.8</v>
      </c>
      <c r="H295" s="135">
        <v>7988</v>
      </c>
      <c r="I295" s="135">
        <v>1915522</v>
      </c>
      <c r="J295" s="135">
        <v>114292</v>
      </c>
      <c r="K295" s="135">
        <v>152662520</v>
      </c>
      <c r="L295">
        <v>226.3</v>
      </c>
      <c r="M295" s="135">
        <f t="shared" si="57"/>
        <v>2029814</v>
      </c>
      <c r="N295" s="34"/>
      <c r="O295" s="34"/>
      <c r="P295" s="135">
        <v>2009717</v>
      </c>
      <c r="Q295" s="135">
        <v>39960</v>
      </c>
      <c r="R295" s="135">
        <f t="shared" si="58"/>
        <v>2049677</v>
      </c>
      <c r="S295" s="135">
        <f t="shared" si="59"/>
        <v>-19863</v>
      </c>
      <c r="T295" s="35">
        <f t="shared" si="60"/>
        <v>-9.6907951838265255E-3</v>
      </c>
      <c r="U295" s="42"/>
      <c r="V295" s="43">
        <f t="shared" si="70"/>
        <v>0.74865788931035593</v>
      </c>
      <c r="X295" s="33">
        <f t="shared" si="61"/>
        <v>8148</v>
      </c>
      <c r="Y295">
        <f t="shared" si="62"/>
        <v>8148</v>
      </c>
      <c r="Z295">
        <f t="shared" si="63"/>
        <v>1843892</v>
      </c>
      <c r="AA295">
        <f t="shared" si="64"/>
        <v>1934677</v>
      </c>
      <c r="AB295">
        <f t="shared" si="65"/>
        <v>90785</v>
      </c>
      <c r="AC295">
        <f t="shared" si="66"/>
        <v>1934677</v>
      </c>
      <c r="AD295">
        <f t="shared" si="67"/>
        <v>-95137</v>
      </c>
      <c r="AE295" s="2">
        <f t="shared" si="68"/>
        <v>-4.6869811716738576E-2</v>
      </c>
      <c r="AF295">
        <f t="shared" si="69"/>
        <v>0.59737345187759905</v>
      </c>
    </row>
    <row r="296" spans="1:32" ht="13.75" customHeight="1" x14ac:dyDescent="0.2">
      <c r="A296" s="34">
        <v>283</v>
      </c>
      <c r="B296">
        <v>6471</v>
      </c>
      <c r="C296">
        <v>6471</v>
      </c>
      <c r="D296" t="s">
        <v>295</v>
      </c>
      <c r="E296" s="134">
        <v>163871981</v>
      </c>
      <c r="F296" s="135">
        <v>7988</v>
      </c>
      <c r="G296" s="135">
        <v>383</v>
      </c>
      <c r="H296" s="135">
        <v>7988</v>
      </c>
      <c r="I296" s="135">
        <v>3059404</v>
      </c>
      <c r="J296" s="135">
        <v>0</v>
      </c>
      <c r="K296" s="135">
        <v>164018670</v>
      </c>
      <c r="L296">
        <v>372.3</v>
      </c>
      <c r="M296" s="135">
        <f t="shared" si="57"/>
        <v>3059404</v>
      </c>
      <c r="N296" s="34"/>
      <c r="O296" s="34"/>
      <c r="P296" s="135">
        <v>2985579</v>
      </c>
      <c r="Q296" s="135">
        <v>0</v>
      </c>
      <c r="R296" s="135">
        <f t="shared" si="58"/>
        <v>2985579</v>
      </c>
      <c r="S296" s="135">
        <f t="shared" si="59"/>
        <v>73825</v>
      </c>
      <c r="T296" s="35">
        <f t="shared" si="60"/>
        <v>2.4727196969164107E-2</v>
      </c>
      <c r="U296" s="42"/>
      <c r="V296" s="43">
        <f t="shared" si="70"/>
        <v>0</v>
      </c>
      <c r="X296" s="33">
        <f t="shared" si="61"/>
        <v>8148</v>
      </c>
      <c r="Y296">
        <f t="shared" si="62"/>
        <v>8148</v>
      </c>
      <c r="Z296">
        <f t="shared" si="63"/>
        <v>3033500</v>
      </c>
      <c r="AA296">
        <f t="shared" si="64"/>
        <v>3089998</v>
      </c>
      <c r="AB296">
        <f t="shared" si="65"/>
        <v>56498</v>
      </c>
      <c r="AC296">
        <f t="shared" si="66"/>
        <v>3089998</v>
      </c>
      <c r="AD296">
        <f t="shared" si="67"/>
        <v>30594</v>
      </c>
      <c r="AE296" s="2">
        <f t="shared" si="68"/>
        <v>9.9999869255580492E-3</v>
      </c>
      <c r="AF296">
        <f t="shared" si="69"/>
        <v>0.3447691280427006</v>
      </c>
    </row>
    <row r="297" spans="1:32" ht="13.75" customHeight="1" x14ac:dyDescent="0.2">
      <c r="A297" s="34">
        <v>284</v>
      </c>
      <c r="B297">
        <v>6509</v>
      </c>
      <c r="C297">
        <v>6509</v>
      </c>
      <c r="D297" t="s">
        <v>296</v>
      </c>
      <c r="E297" s="134">
        <v>266247969</v>
      </c>
      <c r="F297" s="135">
        <v>7988</v>
      </c>
      <c r="G297" s="135">
        <v>356.9</v>
      </c>
      <c r="H297" s="135">
        <v>8115</v>
      </c>
      <c r="I297" s="135">
        <v>2896244</v>
      </c>
      <c r="J297" s="135">
        <v>0</v>
      </c>
      <c r="K297" s="135">
        <v>260819382</v>
      </c>
      <c r="L297">
        <v>365.1</v>
      </c>
      <c r="M297" s="135">
        <f t="shared" si="57"/>
        <v>2896244</v>
      </c>
      <c r="N297" s="34"/>
      <c r="O297" s="34"/>
      <c r="P297" s="135">
        <v>2835435</v>
      </c>
      <c r="Q297" s="135">
        <v>0</v>
      </c>
      <c r="R297" s="135">
        <f t="shared" si="58"/>
        <v>2835435</v>
      </c>
      <c r="S297" s="135">
        <f t="shared" si="59"/>
        <v>60809</v>
      </c>
      <c r="T297" s="35">
        <f t="shared" si="60"/>
        <v>2.1446092045841289E-2</v>
      </c>
      <c r="U297" s="42"/>
      <c r="V297" s="43">
        <f t="shared" si="70"/>
        <v>0</v>
      </c>
      <c r="X297" s="33">
        <f t="shared" si="61"/>
        <v>8275</v>
      </c>
      <c r="Y297">
        <f t="shared" si="62"/>
        <v>8275</v>
      </c>
      <c r="Z297">
        <f t="shared" si="63"/>
        <v>3021203</v>
      </c>
      <c r="AA297">
        <f t="shared" si="64"/>
        <v>2925206</v>
      </c>
      <c r="AB297">
        <f t="shared" si="65"/>
        <v>0</v>
      </c>
      <c r="AC297">
        <f t="shared" si="66"/>
        <v>3021203</v>
      </c>
      <c r="AD297">
        <f t="shared" si="67"/>
        <v>124959</v>
      </c>
      <c r="AE297" s="2">
        <f t="shared" si="68"/>
        <v>4.3145190805747032E-2</v>
      </c>
      <c r="AF297">
        <f t="shared" si="69"/>
        <v>0</v>
      </c>
    </row>
    <row r="298" spans="1:32" ht="13.75" customHeight="1" x14ac:dyDescent="0.2">
      <c r="A298" s="34">
        <v>285</v>
      </c>
      <c r="B298">
        <v>6512</v>
      </c>
      <c r="C298">
        <v>6512</v>
      </c>
      <c r="D298" t="s">
        <v>297</v>
      </c>
      <c r="E298" s="134">
        <v>155248034</v>
      </c>
      <c r="F298" s="135">
        <v>7988</v>
      </c>
      <c r="G298" s="135">
        <v>291.8</v>
      </c>
      <c r="H298" s="135">
        <v>7998</v>
      </c>
      <c r="I298" s="135">
        <v>2333816</v>
      </c>
      <c r="J298" s="135">
        <v>154462</v>
      </c>
      <c r="K298" s="135">
        <v>150594489</v>
      </c>
      <c r="L298">
        <v>273.8</v>
      </c>
      <c r="M298" s="135">
        <f t="shared" si="57"/>
        <v>2488278</v>
      </c>
      <c r="N298" s="34"/>
      <c r="O298" s="34"/>
      <c r="P298" s="135">
        <v>2463642</v>
      </c>
      <c r="Q298" s="135">
        <v>32018</v>
      </c>
      <c r="R298" s="135">
        <f t="shared" si="58"/>
        <v>2495660</v>
      </c>
      <c r="S298" s="135">
        <f t="shared" si="59"/>
        <v>-7382</v>
      </c>
      <c r="T298" s="35">
        <f t="shared" si="60"/>
        <v>-2.9579349751168026E-3</v>
      </c>
      <c r="U298" s="42"/>
      <c r="V298" s="43">
        <f t="shared" si="70"/>
        <v>1.0256816237146633</v>
      </c>
      <c r="X298" s="33">
        <f t="shared" si="61"/>
        <v>8158</v>
      </c>
      <c r="Y298">
        <f t="shared" si="62"/>
        <v>8158</v>
      </c>
      <c r="Z298">
        <f t="shared" si="63"/>
        <v>2233660</v>
      </c>
      <c r="AA298">
        <f t="shared" si="64"/>
        <v>2357154</v>
      </c>
      <c r="AB298">
        <f t="shared" si="65"/>
        <v>123494</v>
      </c>
      <c r="AC298">
        <f t="shared" si="66"/>
        <v>2357154</v>
      </c>
      <c r="AD298">
        <f t="shared" si="67"/>
        <v>-131124</v>
      </c>
      <c r="AE298" s="2">
        <f t="shared" si="68"/>
        <v>-5.269668421293762E-2</v>
      </c>
      <c r="AF298">
        <f t="shared" si="69"/>
        <v>0.79546256927156966</v>
      </c>
    </row>
    <row r="299" spans="1:32" ht="13.75" customHeight="1" x14ac:dyDescent="0.2">
      <c r="A299" s="34">
        <v>286</v>
      </c>
      <c r="B299">
        <v>6516</v>
      </c>
      <c r="C299">
        <v>6516</v>
      </c>
      <c r="D299" t="s">
        <v>298</v>
      </c>
      <c r="E299" s="134">
        <v>183363875</v>
      </c>
      <c r="F299" s="135">
        <v>7988</v>
      </c>
      <c r="G299" s="135">
        <v>162</v>
      </c>
      <c r="H299" s="135">
        <v>8123</v>
      </c>
      <c r="I299" s="135">
        <v>1315926</v>
      </c>
      <c r="J299" s="135">
        <v>0</v>
      </c>
      <c r="K299" s="135">
        <v>183537411</v>
      </c>
      <c r="L299">
        <v>152</v>
      </c>
      <c r="M299" s="135">
        <f t="shared" si="57"/>
        <v>1315926</v>
      </c>
      <c r="N299" s="34"/>
      <c r="O299" s="34"/>
      <c r="P299" s="135">
        <v>1242696</v>
      </c>
      <c r="Q299" s="135">
        <v>13744</v>
      </c>
      <c r="R299" s="135">
        <f t="shared" si="58"/>
        <v>1256440</v>
      </c>
      <c r="S299" s="135">
        <f t="shared" si="59"/>
        <v>59486</v>
      </c>
      <c r="T299" s="35">
        <f t="shared" si="60"/>
        <v>4.7344879182452004E-2</v>
      </c>
      <c r="U299" s="42"/>
      <c r="V299" s="43">
        <f t="shared" si="70"/>
        <v>0</v>
      </c>
      <c r="X299" s="33">
        <f t="shared" si="61"/>
        <v>8283</v>
      </c>
      <c r="Y299">
        <f t="shared" si="62"/>
        <v>8283</v>
      </c>
      <c r="Z299">
        <f t="shared" si="63"/>
        <v>1259016</v>
      </c>
      <c r="AA299">
        <f t="shared" si="64"/>
        <v>1329085</v>
      </c>
      <c r="AB299">
        <f t="shared" si="65"/>
        <v>70069</v>
      </c>
      <c r="AC299">
        <f t="shared" si="66"/>
        <v>1329085</v>
      </c>
      <c r="AD299">
        <f t="shared" si="67"/>
        <v>13159</v>
      </c>
      <c r="AE299" s="2">
        <f t="shared" si="68"/>
        <v>9.999802420500848E-3</v>
      </c>
      <c r="AF299">
        <f t="shared" si="69"/>
        <v>0.38213088592286781</v>
      </c>
    </row>
    <row r="300" spans="1:32" ht="13.75" customHeight="1" x14ac:dyDescent="0.2">
      <c r="A300" s="34">
        <v>287</v>
      </c>
      <c r="B300">
        <v>6534</v>
      </c>
      <c r="C300">
        <v>6534</v>
      </c>
      <c r="D300" t="s">
        <v>299</v>
      </c>
      <c r="E300" s="134">
        <v>342884321</v>
      </c>
      <c r="F300" s="135">
        <v>7988</v>
      </c>
      <c r="G300" s="135">
        <v>725.2</v>
      </c>
      <c r="H300" s="135">
        <v>7988</v>
      </c>
      <c r="I300" s="135">
        <v>5792898</v>
      </c>
      <c r="J300" s="135">
        <v>11200</v>
      </c>
      <c r="K300" s="135">
        <v>354184918</v>
      </c>
      <c r="L300">
        <v>706.5</v>
      </c>
      <c r="M300" s="135">
        <f t="shared" si="57"/>
        <v>5804098</v>
      </c>
      <c r="N300" s="34"/>
      <c r="O300" s="34"/>
      <c r="P300" s="135">
        <v>5746632</v>
      </c>
      <c r="Q300" s="135">
        <v>150238</v>
      </c>
      <c r="R300" s="135">
        <f t="shared" si="58"/>
        <v>5896870</v>
      </c>
      <c r="S300" s="135">
        <f t="shared" si="59"/>
        <v>-92772</v>
      </c>
      <c r="T300" s="35">
        <f t="shared" si="60"/>
        <v>-1.5732413975549742E-2</v>
      </c>
      <c r="U300" s="42"/>
      <c r="V300" s="43">
        <f t="shared" si="70"/>
        <v>3.162189983482018E-2</v>
      </c>
      <c r="X300" s="33">
        <f t="shared" si="61"/>
        <v>8148</v>
      </c>
      <c r="Y300">
        <f t="shared" si="62"/>
        <v>8148</v>
      </c>
      <c r="Z300">
        <f t="shared" si="63"/>
        <v>5756562</v>
      </c>
      <c r="AA300">
        <f t="shared" si="64"/>
        <v>5850827</v>
      </c>
      <c r="AB300">
        <f t="shared" si="65"/>
        <v>94265</v>
      </c>
      <c r="AC300">
        <f t="shared" si="66"/>
        <v>5850827</v>
      </c>
      <c r="AD300">
        <f t="shared" si="67"/>
        <v>46729</v>
      </c>
      <c r="AE300" s="2">
        <f t="shared" si="68"/>
        <v>8.0510356648009727E-3</v>
      </c>
      <c r="AF300">
        <f t="shared" si="69"/>
        <v>0.27491779071461248</v>
      </c>
    </row>
    <row r="301" spans="1:32" ht="13.75" customHeight="1" x14ac:dyDescent="0.2">
      <c r="A301" s="34">
        <v>288</v>
      </c>
      <c r="B301">
        <v>6561</v>
      </c>
      <c r="C301">
        <v>6561</v>
      </c>
      <c r="D301" t="s">
        <v>300</v>
      </c>
      <c r="E301" s="134">
        <v>447069034</v>
      </c>
      <c r="F301" s="135">
        <v>7988</v>
      </c>
      <c r="G301" s="135">
        <v>364.7</v>
      </c>
      <c r="H301" s="135">
        <v>7988</v>
      </c>
      <c r="I301" s="135">
        <v>2913224</v>
      </c>
      <c r="J301" s="135">
        <v>0</v>
      </c>
      <c r="K301" s="135">
        <v>399695417</v>
      </c>
      <c r="L301">
        <v>314.2</v>
      </c>
      <c r="M301" s="135">
        <f t="shared" si="57"/>
        <v>2913224</v>
      </c>
      <c r="N301" s="34"/>
      <c r="O301" s="34"/>
      <c r="P301" s="135">
        <v>2844751</v>
      </c>
      <c r="Q301" s="135">
        <v>131059</v>
      </c>
      <c r="R301" s="135">
        <f t="shared" si="58"/>
        <v>2975810</v>
      </c>
      <c r="S301" s="135">
        <f t="shared" si="59"/>
        <v>-62586</v>
      </c>
      <c r="T301" s="35">
        <f t="shared" si="60"/>
        <v>-2.1031584677785209E-2</v>
      </c>
      <c r="U301" s="42"/>
      <c r="V301" s="43">
        <f t="shared" si="70"/>
        <v>0</v>
      </c>
      <c r="X301" s="33">
        <f t="shared" si="61"/>
        <v>8148</v>
      </c>
      <c r="Y301">
        <f t="shared" si="62"/>
        <v>8148</v>
      </c>
      <c r="Z301">
        <f t="shared" si="63"/>
        <v>2560102</v>
      </c>
      <c r="AA301">
        <f t="shared" si="64"/>
        <v>2942356</v>
      </c>
      <c r="AB301">
        <f t="shared" si="65"/>
        <v>382254</v>
      </c>
      <c r="AC301">
        <f t="shared" si="66"/>
        <v>2942356</v>
      </c>
      <c r="AD301">
        <f t="shared" si="67"/>
        <v>29132</v>
      </c>
      <c r="AE301" s="2">
        <f t="shared" si="68"/>
        <v>9.9999176170455818E-3</v>
      </c>
      <c r="AF301">
        <f t="shared" si="69"/>
        <v>0.85502231407062734</v>
      </c>
    </row>
    <row r="302" spans="1:32" ht="13.75" customHeight="1" x14ac:dyDescent="0.2">
      <c r="A302" s="34">
        <v>289</v>
      </c>
      <c r="B302">
        <v>6579</v>
      </c>
      <c r="C302">
        <v>6579</v>
      </c>
      <c r="D302" t="s">
        <v>301</v>
      </c>
      <c r="E302" s="134">
        <v>1882375585</v>
      </c>
      <c r="F302" s="135">
        <v>7988</v>
      </c>
      <c r="G302" s="135">
        <v>3457.3</v>
      </c>
      <c r="H302" s="135">
        <v>7988</v>
      </c>
      <c r="I302" s="135">
        <v>27616912</v>
      </c>
      <c r="J302" s="135">
        <v>0</v>
      </c>
      <c r="K302" s="135">
        <v>1654510046</v>
      </c>
      <c r="L302" s="1">
        <v>3339.6</v>
      </c>
      <c r="M302" s="135">
        <f t="shared" si="57"/>
        <v>27616912</v>
      </c>
      <c r="N302" s="34"/>
      <c r="O302" s="34"/>
      <c r="P302" s="135">
        <v>26933179</v>
      </c>
      <c r="Q302" s="135">
        <v>0</v>
      </c>
      <c r="R302" s="135">
        <f t="shared" si="58"/>
        <v>26933179</v>
      </c>
      <c r="S302" s="135">
        <f t="shared" si="59"/>
        <v>683733</v>
      </c>
      <c r="T302" s="35">
        <f t="shared" si="60"/>
        <v>2.5386271705987621E-2</v>
      </c>
      <c r="U302" s="42"/>
      <c r="V302" s="43">
        <f t="shared" si="70"/>
        <v>0</v>
      </c>
      <c r="X302" s="33">
        <f t="shared" si="61"/>
        <v>8148</v>
      </c>
      <c r="Y302">
        <f t="shared" si="62"/>
        <v>8148</v>
      </c>
      <c r="Z302">
        <f t="shared" si="63"/>
        <v>27211061</v>
      </c>
      <c r="AA302">
        <f t="shared" si="64"/>
        <v>27893081</v>
      </c>
      <c r="AB302">
        <f t="shared" si="65"/>
        <v>682020</v>
      </c>
      <c r="AC302">
        <f t="shared" si="66"/>
        <v>27893081</v>
      </c>
      <c r="AD302">
        <f t="shared" si="67"/>
        <v>276169</v>
      </c>
      <c r="AE302" s="2">
        <f t="shared" si="68"/>
        <v>9.9999956548364275E-3</v>
      </c>
      <c r="AF302">
        <f t="shared" si="69"/>
        <v>0.36231876647507621</v>
      </c>
    </row>
    <row r="303" spans="1:32" ht="13.75" customHeight="1" x14ac:dyDescent="0.2">
      <c r="A303" s="34">
        <v>290</v>
      </c>
      <c r="B303">
        <v>6592</v>
      </c>
      <c r="C303">
        <v>6592</v>
      </c>
      <c r="D303" t="s">
        <v>498</v>
      </c>
      <c r="E303" s="134">
        <v>618562466</v>
      </c>
      <c r="F303" s="135">
        <v>7988</v>
      </c>
      <c r="G303" s="135">
        <v>952.3</v>
      </c>
      <c r="H303" s="135">
        <v>7988</v>
      </c>
      <c r="I303" s="135">
        <v>7606972</v>
      </c>
      <c r="J303" s="135">
        <v>0</v>
      </c>
      <c r="K303" s="135">
        <v>530839353</v>
      </c>
      <c r="L303">
        <v>945.3</v>
      </c>
      <c r="M303" s="135">
        <f t="shared" si="57"/>
        <v>7606972</v>
      </c>
      <c r="N303" s="34"/>
      <c r="O303" s="34"/>
      <c r="P303" s="135">
        <v>7510612</v>
      </c>
      <c r="Q303" s="135">
        <v>0</v>
      </c>
      <c r="R303" s="135">
        <f t="shared" si="58"/>
        <v>7510612</v>
      </c>
      <c r="S303" s="135">
        <f t="shared" si="59"/>
        <v>96360</v>
      </c>
      <c r="T303" s="35">
        <f t="shared" si="60"/>
        <v>1.2829846622352479E-2</v>
      </c>
      <c r="U303" s="42"/>
      <c r="V303" s="43">
        <f t="shared" si="70"/>
        <v>0</v>
      </c>
      <c r="X303" s="33">
        <f t="shared" si="61"/>
        <v>8148</v>
      </c>
      <c r="Y303">
        <f t="shared" si="62"/>
        <v>8148</v>
      </c>
      <c r="Z303">
        <f t="shared" si="63"/>
        <v>7702304</v>
      </c>
      <c r="AA303">
        <f t="shared" si="64"/>
        <v>7683042</v>
      </c>
      <c r="AB303">
        <f t="shared" si="65"/>
        <v>0</v>
      </c>
      <c r="AC303">
        <f t="shared" si="66"/>
        <v>7702304</v>
      </c>
      <c r="AD303">
        <f t="shared" si="67"/>
        <v>95332</v>
      </c>
      <c r="AE303" s="2">
        <f t="shared" si="68"/>
        <v>1.2532187577396105E-2</v>
      </c>
      <c r="AF303">
        <f t="shared" si="69"/>
        <v>0</v>
      </c>
    </row>
    <row r="304" spans="1:32" ht="13.75" customHeight="1" x14ac:dyDescent="0.2">
      <c r="A304" s="34">
        <v>291</v>
      </c>
      <c r="B304">
        <v>6615</v>
      </c>
      <c r="C304">
        <v>6615</v>
      </c>
      <c r="D304" t="s">
        <v>304</v>
      </c>
      <c r="E304" s="134">
        <v>364685639</v>
      </c>
      <c r="F304" s="135">
        <v>7988</v>
      </c>
      <c r="G304" s="135">
        <v>960.5</v>
      </c>
      <c r="H304" s="135">
        <v>7988</v>
      </c>
      <c r="I304" s="135">
        <v>7672474</v>
      </c>
      <c r="J304" s="135">
        <v>0</v>
      </c>
      <c r="K304" s="135">
        <v>379426869</v>
      </c>
      <c r="L304">
        <v>983.8</v>
      </c>
      <c r="M304" s="135">
        <f t="shared" si="57"/>
        <v>7672474</v>
      </c>
      <c r="N304" s="34"/>
      <c r="O304" s="34"/>
      <c r="P304" s="135">
        <v>7324353</v>
      </c>
      <c r="Q304" s="135">
        <v>0</v>
      </c>
      <c r="R304" s="135">
        <f t="shared" si="58"/>
        <v>7324353</v>
      </c>
      <c r="S304" s="135">
        <f t="shared" si="59"/>
        <v>348121</v>
      </c>
      <c r="T304" s="35">
        <f t="shared" si="60"/>
        <v>4.7529249341204609E-2</v>
      </c>
      <c r="U304" s="42"/>
      <c r="V304" s="43">
        <f t="shared" si="70"/>
        <v>0</v>
      </c>
      <c r="X304" s="33">
        <f t="shared" si="61"/>
        <v>8148</v>
      </c>
      <c r="Y304">
        <f t="shared" si="62"/>
        <v>8148</v>
      </c>
      <c r="Z304">
        <f t="shared" si="63"/>
        <v>8016002</v>
      </c>
      <c r="AA304">
        <f t="shared" si="64"/>
        <v>7749199</v>
      </c>
      <c r="AB304">
        <f t="shared" si="65"/>
        <v>0</v>
      </c>
      <c r="AC304">
        <f t="shared" si="66"/>
        <v>8016002</v>
      </c>
      <c r="AD304">
        <f t="shared" si="67"/>
        <v>343528</v>
      </c>
      <c r="AE304" s="2">
        <f t="shared" si="68"/>
        <v>4.4774084604261938E-2</v>
      </c>
      <c r="AF304">
        <f t="shared" si="69"/>
        <v>0</v>
      </c>
    </row>
    <row r="305" spans="1:32" ht="13.75" customHeight="1" x14ac:dyDescent="0.2">
      <c r="A305" s="34">
        <v>292</v>
      </c>
      <c r="B305">
        <v>6651</v>
      </c>
      <c r="C305">
        <v>6651</v>
      </c>
      <c r="D305" t="s">
        <v>305</v>
      </c>
      <c r="E305" s="134">
        <v>178068811</v>
      </c>
      <c r="F305" s="135">
        <v>7988</v>
      </c>
      <c r="G305" s="135">
        <v>272</v>
      </c>
      <c r="H305" s="135">
        <v>7988</v>
      </c>
      <c r="I305" s="135">
        <v>2172736</v>
      </c>
      <c r="J305" s="135">
        <v>56265</v>
      </c>
      <c r="K305" s="135">
        <v>181142360</v>
      </c>
      <c r="L305">
        <v>278</v>
      </c>
      <c r="M305" s="135">
        <f t="shared" si="57"/>
        <v>2229001</v>
      </c>
      <c r="N305" s="34"/>
      <c r="O305" s="34"/>
      <c r="P305" s="135">
        <v>2206932</v>
      </c>
      <c r="Q305" s="135">
        <v>192069</v>
      </c>
      <c r="R305" s="135">
        <f t="shared" si="58"/>
        <v>2399001</v>
      </c>
      <c r="S305" s="135">
        <f t="shared" si="59"/>
        <v>-170000</v>
      </c>
      <c r="T305" s="35">
        <f t="shared" si="60"/>
        <v>-7.0862829986315143E-2</v>
      </c>
      <c r="U305" s="42"/>
      <c r="V305" s="43">
        <f t="shared" si="70"/>
        <v>0.31061205120657587</v>
      </c>
      <c r="X305" s="33">
        <f t="shared" si="61"/>
        <v>8148</v>
      </c>
      <c r="Y305">
        <f t="shared" si="62"/>
        <v>8148</v>
      </c>
      <c r="Z305">
        <f t="shared" si="63"/>
        <v>2265144</v>
      </c>
      <c r="AA305">
        <f t="shared" si="64"/>
        <v>2194463</v>
      </c>
      <c r="AB305">
        <f t="shared" si="65"/>
        <v>0</v>
      </c>
      <c r="AC305">
        <f t="shared" si="66"/>
        <v>2265144</v>
      </c>
      <c r="AD305">
        <f t="shared" si="67"/>
        <v>36143</v>
      </c>
      <c r="AE305" s="2">
        <f t="shared" si="68"/>
        <v>1.621488729704473E-2</v>
      </c>
      <c r="AF305">
        <f t="shared" si="69"/>
        <v>0</v>
      </c>
    </row>
    <row r="306" spans="1:32" ht="13.75" customHeight="1" x14ac:dyDescent="0.2">
      <c r="A306" s="34">
        <v>293</v>
      </c>
      <c r="B306">
        <v>6660</v>
      </c>
      <c r="C306">
        <v>6660</v>
      </c>
      <c r="D306" t="s">
        <v>306</v>
      </c>
      <c r="E306" s="134">
        <v>689847656</v>
      </c>
      <c r="F306" s="135">
        <v>7988</v>
      </c>
      <c r="G306" s="135">
        <v>1625</v>
      </c>
      <c r="H306" s="135">
        <v>7988</v>
      </c>
      <c r="I306" s="135">
        <v>12980500</v>
      </c>
      <c r="J306" s="135">
        <v>0</v>
      </c>
      <c r="K306" s="135">
        <v>652443269</v>
      </c>
      <c r="L306" s="1">
        <v>1600.6</v>
      </c>
      <c r="M306" s="135">
        <f t="shared" si="57"/>
        <v>12980500</v>
      </c>
      <c r="N306" s="34"/>
      <c r="O306" s="34"/>
      <c r="P306" s="135">
        <v>12618642</v>
      </c>
      <c r="Q306" s="135">
        <v>0</v>
      </c>
      <c r="R306" s="135">
        <f t="shared" si="58"/>
        <v>12618642</v>
      </c>
      <c r="S306" s="135">
        <f t="shared" si="59"/>
        <v>361858</v>
      </c>
      <c r="T306" s="35">
        <f t="shared" si="60"/>
        <v>2.8676461381502066E-2</v>
      </c>
      <c r="U306" s="42"/>
      <c r="V306" s="43">
        <f t="shared" si="70"/>
        <v>0</v>
      </c>
      <c r="X306" s="33">
        <f t="shared" si="61"/>
        <v>8148</v>
      </c>
      <c r="Y306">
        <f t="shared" si="62"/>
        <v>8148</v>
      </c>
      <c r="Z306">
        <f t="shared" si="63"/>
        <v>13041689</v>
      </c>
      <c r="AA306">
        <f t="shared" si="64"/>
        <v>13110305</v>
      </c>
      <c r="AB306">
        <f t="shared" si="65"/>
        <v>68616</v>
      </c>
      <c r="AC306">
        <f t="shared" si="66"/>
        <v>13110305</v>
      </c>
      <c r="AD306">
        <f t="shared" si="67"/>
        <v>129805</v>
      </c>
      <c r="AE306" s="2">
        <f t="shared" si="68"/>
        <v>0.01</v>
      </c>
      <c r="AF306">
        <f t="shared" si="69"/>
        <v>9.9465439076595205E-2</v>
      </c>
    </row>
    <row r="307" spans="1:32" ht="13.75" customHeight="1" x14ac:dyDescent="0.2">
      <c r="A307" s="34">
        <v>294</v>
      </c>
      <c r="B307">
        <v>6700</v>
      </c>
      <c r="C307">
        <v>6700</v>
      </c>
      <c r="D307" t="s">
        <v>307</v>
      </c>
      <c r="E307" s="134">
        <v>202432773</v>
      </c>
      <c r="F307" s="135">
        <v>7988</v>
      </c>
      <c r="G307" s="135">
        <v>482.9</v>
      </c>
      <c r="H307" s="135">
        <v>8072</v>
      </c>
      <c r="I307" s="135">
        <v>3897969</v>
      </c>
      <c r="J307" s="135">
        <v>0</v>
      </c>
      <c r="K307" s="135">
        <v>199359985</v>
      </c>
      <c r="L307">
        <v>481.6</v>
      </c>
      <c r="M307" s="135">
        <f t="shared" si="57"/>
        <v>3897969</v>
      </c>
      <c r="N307" s="34"/>
      <c r="O307" s="34"/>
      <c r="P307" s="135">
        <v>3637734</v>
      </c>
      <c r="Q307" s="135">
        <v>180193</v>
      </c>
      <c r="R307" s="135">
        <f t="shared" si="58"/>
        <v>3817927</v>
      </c>
      <c r="S307" s="135">
        <f t="shared" si="59"/>
        <v>80042</v>
      </c>
      <c r="T307" s="35">
        <f t="shared" si="60"/>
        <v>2.0964780101872037E-2</v>
      </c>
      <c r="U307" s="42"/>
      <c r="V307" s="43">
        <f t="shared" si="70"/>
        <v>0</v>
      </c>
      <c r="X307" s="33">
        <f t="shared" si="61"/>
        <v>8232</v>
      </c>
      <c r="Y307">
        <f t="shared" si="62"/>
        <v>8232</v>
      </c>
      <c r="Z307">
        <f t="shared" si="63"/>
        <v>3964531</v>
      </c>
      <c r="AA307">
        <f t="shared" si="64"/>
        <v>3936949</v>
      </c>
      <c r="AB307">
        <f t="shared" si="65"/>
        <v>0</v>
      </c>
      <c r="AC307">
        <f t="shared" si="66"/>
        <v>3964531</v>
      </c>
      <c r="AD307">
        <f t="shared" si="67"/>
        <v>66562</v>
      </c>
      <c r="AE307" s="2">
        <f t="shared" si="68"/>
        <v>1.7076072180153307E-2</v>
      </c>
      <c r="AF307">
        <f t="shared" si="69"/>
        <v>0</v>
      </c>
    </row>
    <row r="308" spans="1:32" ht="13.75" customHeight="1" x14ac:dyDescent="0.2">
      <c r="A308" s="34">
        <v>295</v>
      </c>
      <c r="B308">
        <v>6741</v>
      </c>
      <c r="C308">
        <v>6741</v>
      </c>
      <c r="D308" t="s">
        <v>308</v>
      </c>
      <c r="E308" s="134">
        <v>573515206</v>
      </c>
      <c r="F308" s="135">
        <v>7988</v>
      </c>
      <c r="G308" s="135">
        <v>807</v>
      </c>
      <c r="H308" s="135">
        <v>7988</v>
      </c>
      <c r="I308" s="135">
        <v>6446316</v>
      </c>
      <c r="J308" s="135">
        <v>228041</v>
      </c>
      <c r="K308" s="135">
        <v>532783796</v>
      </c>
      <c r="L308">
        <v>787.1</v>
      </c>
      <c r="M308" s="135">
        <f t="shared" si="57"/>
        <v>6674357</v>
      </c>
      <c r="N308" s="34"/>
      <c r="O308" s="34"/>
      <c r="P308" s="135">
        <v>6608274</v>
      </c>
      <c r="Q308" s="135">
        <v>0</v>
      </c>
      <c r="R308" s="135">
        <f t="shared" si="58"/>
        <v>6608274</v>
      </c>
      <c r="S308" s="135">
        <f t="shared" si="59"/>
        <v>66083</v>
      </c>
      <c r="T308" s="35">
        <f t="shared" si="60"/>
        <v>1.0000039344615554E-2</v>
      </c>
      <c r="U308" s="42"/>
      <c r="V308" s="43">
        <f t="shared" si="70"/>
        <v>0.4280178971509111</v>
      </c>
      <c r="X308" s="33">
        <f t="shared" si="61"/>
        <v>8148</v>
      </c>
      <c r="Y308">
        <f t="shared" si="62"/>
        <v>8148</v>
      </c>
      <c r="Z308">
        <f t="shared" si="63"/>
        <v>6413291</v>
      </c>
      <c r="AA308">
        <f t="shared" si="64"/>
        <v>6510779</v>
      </c>
      <c r="AB308">
        <f t="shared" si="65"/>
        <v>97488</v>
      </c>
      <c r="AC308">
        <f t="shared" si="66"/>
        <v>6510779</v>
      </c>
      <c r="AD308">
        <f t="shared" si="67"/>
        <v>-163578</v>
      </c>
      <c r="AE308" s="2">
        <f t="shared" si="68"/>
        <v>-2.4508428302531613E-2</v>
      </c>
      <c r="AF308">
        <f t="shared" si="69"/>
        <v>0.16998328724347719</v>
      </c>
    </row>
    <row r="309" spans="1:32" ht="13.75" customHeight="1" x14ac:dyDescent="0.2">
      <c r="A309" s="34">
        <v>296</v>
      </c>
      <c r="B309">
        <v>6759</v>
      </c>
      <c r="C309">
        <v>6759</v>
      </c>
      <c r="D309" t="s">
        <v>310</v>
      </c>
      <c r="E309" s="134">
        <v>279330128</v>
      </c>
      <c r="F309" s="135">
        <v>7988</v>
      </c>
      <c r="G309" s="135">
        <v>523.29999999999995</v>
      </c>
      <c r="H309" s="135">
        <v>7988</v>
      </c>
      <c r="I309" s="135">
        <v>4180120</v>
      </c>
      <c r="J309" s="135">
        <v>0</v>
      </c>
      <c r="K309" s="135">
        <v>256979736</v>
      </c>
      <c r="L309">
        <v>506.3</v>
      </c>
      <c r="M309" s="135">
        <f t="shared" si="57"/>
        <v>4180120</v>
      </c>
      <c r="N309" s="34"/>
      <c r="O309" s="34"/>
      <c r="P309" s="135">
        <v>3966217</v>
      </c>
      <c r="Q309" s="135">
        <v>154728</v>
      </c>
      <c r="R309" s="135">
        <f t="shared" si="58"/>
        <v>4120945</v>
      </c>
      <c r="S309" s="135">
        <f t="shared" si="59"/>
        <v>59175</v>
      </c>
      <c r="T309" s="35">
        <f t="shared" si="60"/>
        <v>1.4359570438333925E-2</v>
      </c>
      <c r="U309" s="42"/>
      <c r="V309" s="43">
        <f t="shared" si="70"/>
        <v>0</v>
      </c>
      <c r="X309" s="33">
        <f t="shared" si="61"/>
        <v>8148</v>
      </c>
      <c r="Y309">
        <f t="shared" si="62"/>
        <v>8148</v>
      </c>
      <c r="Z309">
        <f t="shared" si="63"/>
        <v>4125332</v>
      </c>
      <c r="AA309">
        <f t="shared" si="64"/>
        <v>4221921</v>
      </c>
      <c r="AB309">
        <f t="shared" si="65"/>
        <v>96589</v>
      </c>
      <c r="AC309">
        <f t="shared" si="66"/>
        <v>4221921</v>
      </c>
      <c r="AD309">
        <f t="shared" si="67"/>
        <v>41801</v>
      </c>
      <c r="AE309" s="2">
        <f t="shared" si="68"/>
        <v>9.9999521544836042E-3</v>
      </c>
      <c r="AF309">
        <f t="shared" si="69"/>
        <v>0.34578797744294881</v>
      </c>
    </row>
    <row r="310" spans="1:32" ht="13.75" customHeight="1" x14ac:dyDescent="0.2">
      <c r="A310" s="34">
        <v>297</v>
      </c>
      <c r="B310">
        <v>6762</v>
      </c>
      <c r="C310">
        <v>6762</v>
      </c>
      <c r="D310" t="s">
        <v>311</v>
      </c>
      <c r="E310" s="134">
        <v>292421307</v>
      </c>
      <c r="F310" s="135">
        <v>7988</v>
      </c>
      <c r="G310" s="135">
        <v>586.1</v>
      </c>
      <c r="H310" s="135">
        <v>7994</v>
      </c>
      <c r="I310" s="135">
        <v>4685283</v>
      </c>
      <c r="J310" s="135">
        <v>379762</v>
      </c>
      <c r="K310" s="135">
        <v>271594871</v>
      </c>
      <c r="L310">
        <v>598.1</v>
      </c>
      <c r="M310" s="135">
        <f t="shared" si="57"/>
        <v>5065045</v>
      </c>
      <c r="N310" s="34"/>
      <c r="O310" s="34"/>
      <c r="P310" s="135">
        <v>5014896</v>
      </c>
      <c r="Q310" s="135">
        <v>64166</v>
      </c>
      <c r="R310" s="135">
        <f t="shared" si="58"/>
        <v>5079062</v>
      </c>
      <c r="S310" s="135">
        <f t="shared" si="59"/>
        <v>-14017</v>
      </c>
      <c r="T310" s="35">
        <f t="shared" si="60"/>
        <v>-2.7597615465217791E-3</v>
      </c>
      <c r="U310" s="42"/>
      <c r="V310" s="43">
        <f t="shared" si="70"/>
        <v>1.3982664643177301</v>
      </c>
      <c r="X310" s="33">
        <f t="shared" si="61"/>
        <v>8154</v>
      </c>
      <c r="Y310">
        <f t="shared" si="62"/>
        <v>8154</v>
      </c>
      <c r="Z310">
        <f t="shared" si="63"/>
        <v>4876907</v>
      </c>
      <c r="AA310">
        <f t="shared" si="64"/>
        <v>4732136</v>
      </c>
      <c r="AB310">
        <f t="shared" si="65"/>
        <v>0</v>
      </c>
      <c r="AC310">
        <f t="shared" si="66"/>
        <v>4876907</v>
      </c>
      <c r="AD310">
        <f t="shared" si="67"/>
        <v>-188138</v>
      </c>
      <c r="AE310" s="2">
        <f t="shared" si="68"/>
        <v>-3.7144388648077162E-2</v>
      </c>
      <c r="AF310">
        <f t="shared" si="69"/>
        <v>0</v>
      </c>
    </row>
    <row r="311" spans="1:32" ht="13.75" customHeight="1" x14ac:dyDescent="0.2">
      <c r="A311" s="34">
        <v>298</v>
      </c>
      <c r="B311">
        <v>6768</v>
      </c>
      <c r="C311">
        <v>6768</v>
      </c>
      <c r="D311" t="s">
        <v>312</v>
      </c>
      <c r="E311" s="134">
        <v>580108731</v>
      </c>
      <c r="F311" s="135">
        <v>7988</v>
      </c>
      <c r="G311" s="135">
        <v>1610.1</v>
      </c>
      <c r="H311" s="135">
        <v>7988</v>
      </c>
      <c r="I311" s="135">
        <v>12861479</v>
      </c>
      <c r="J311" s="135">
        <v>164741</v>
      </c>
      <c r="K311" s="135">
        <v>575138777</v>
      </c>
      <c r="L311" s="1">
        <v>1577</v>
      </c>
      <c r="M311" s="135">
        <f t="shared" si="57"/>
        <v>13026220</v>
      </c>
      <c r="N311" s="34"/>
      <c r="O311" s="34"/>
      <c r="P311" s="135">
        <v>12897248</v>
      </c>
      <c r="Q311" s="135">
        <v>0</v>
      </c>
      <c r="R311" s="135">
        <f t="shared" si="58"/>
        <v>12897248</v>
      </c>
      <c r="S311" s="135">
        <f t="shared" si="59"/>
        <v>128972</v>
      </c>
      <c r="T311" s="35">
        <f t="shared" si="60"/>
        <v>9.9999627827579967E-3</v>
      </c>
      <c r="U311" s="42"/>
      <c r="V311" s="43">
        <f t="shared" si="70"/>
        <v>0.28643695502381333</v>
      </c>
      <c r="X311" s="33">
        <f t="shared" si="61"/>
        <v>8148</v>
      </c>
      <c r="Y311">
        <f t="shared" si="62"/>
        <v>8148</v>
      </c>
      <c r="Z311">
        <f t="shared" si="63"/>
        <v>12849396</v>
      </c>
      <c r="AA311">
        <f t="shared" si="64"/>
        <v>12990094</v>
      </c>
      <c r="AB311">
        <f t="shared" si="65"/>
        <v>140698</v>
      </c>
      <c r="AC311">
        <f t="shared" si="66"/>
        <v>12990094</v>
      </c>
      <c r="AD311">
        <f t="shared" si="67"/>
        <v>-36126</v>
      </c>
      <c r="AE311" s="2">
        <f t="shared" si="68"/>
        <v>-2.7733294846855037E-3</v>
      </c>
      <c r="AF311">
        <f t="shared" si="69"/>
        <v>0.24253729082384728</v>
      </c>
    </row>
    <row r="312" spans="1:32" ht="13.75" customHeight="1" x14ac:dyDescent="0.2">
      <c r="A312" s="34">
        <v>299</v>
      </c>
      <c r="B312">
        <v>6795</v>
      </c>
      <c r="C312">
        <v>6795</v>
      </c>
      <c r="D312" t="s">
        <v>313</v>
      </c>
      <c r="E312" s="134">
        <v>2781734263</v>
      </c>
      <c r="F312" s="135">
        <v>7988</v>
      </c>
      <c r="G312" s="135">
        <v>10812.4</v>
      </c>
      <c r="H312" s="135">
        <v>7988</v>
      </c>
      <c r="I312" s="135">
        <v>86369451</v>
      </c>
      <c r="J312" s="135">
        <v>0</v>
      </c>
      <c r="K312" s="135">
        <v>2843161139</v>
      </c>
      <c r="L312" s="1">
        <v>10524.2</v>
      </c>
      <c r="M312" s="135">
        <f t="shared" si="57"/>
        <v>86369451</v>
      </c>
      <c r="N312" s="34"/>
      <c r="O312" s="34"/>
      <c r="P312" s="135">
        <v>83986284</v>
      </c>
      <c r="Q312" s="135">
        <v>0</v>
      </c>
      <c r="R312" s="135">
        <f t="shared" si="58"/>
        <v>83986284</v>
      </c>
      <c r="S312" s="135">
        <f t="shared" si="59"/>
        <v>2383167</v>
      </c>
      <c r="T312" s="35">
        <f t="shared" si="60"/>
        <v>2.8375669055675807E-2</v>
      </c>
      <c r="U312" s="42"/>
      <c r="V312" s="43">
        <f t="shared" si="70"/>
        <v>0</v>
      </c>
      <c r="X312" s="33">
        <f t="shared" si="61"/>
        <v>8148</v>
      </c>
      <c r="Y312">
        <f t="shared" si="62"/>
        <v>8148</v>
      </c>
      <c r="Z312">
        <f t="shared" si="63"/>
        <v>85751182</v>
      </c>
      <c r="AA312">
        <f t="shared" si="64"/>
        <v>87233146</v>
      </c>
      <c r="AB312">
        <f t="shared" si="65"/>
        <v>1481964</v>
      </c>
      <c r="AC312">
        <f t="shared" si="66"/>
        <v>87233146</v>
      </c>
      <c r="AD312">
        <f t="shared" si="67"/>
        <v>863695</v>
      </c>
      <c r="AE312" s="2">
        <f t="shared" si="68"/>
        <v>1.0000005673302241E-2</v>
      </c>
      <c r="AF312">
        <f t="shared" si="69"/>
        <v>0.53274822822283363</v>
      </c>
    </row>
    <row r="313" spans="1:32" ht="13.75" customHeight="1" x14ac:dyDescent="0.2">
      <c r="A313" s="34">
        <v>300</v>
      </c>
      <c r="B313">
        <v>6822</v>
      </c>
      <c r="C313">
        <v>6822</v>
      </c>
      <c r="D313" t="s">
        <v>314</v>
      </c>
      <c r="E313" s="134">
        <v>8012009116</v>
      </c>
      <c r="F313" s="135">
        <v>7988</v>
      </c>
      <c r="G313" s="135">
        <v>14016.7</v>
      </c>
      <c r="H313" s="135">
        <v>7988</v>
      </c>
      <c r="I313" s="135">
        <v>111965400</v>
      </c>
      <c r="J313" s="135">
        <v>0</v>
      </c>
      <c r="K313" s="135">
        <v>6877570100</v>
      </c>
      <c r="L313" s="1">
        <v>14411.6</v>
      </c>
      <c r="M313" s="135">
        <f t="shared" si="57"/>
        <v>111965400</v>
      </c>
      <c r="N313" s="34"/>
      <c r="O313" s="34"/>
      <c r="P313" s="135">
        <v>107012724</v>
      </c>
      <c r="Q313" s="135">
        <v>0</v>
      </c>
      <c r="R313" s="135">
        <f t="shared" si="58"/>
        <v>107012724</v>
      </c>
      <c r="S313" s="135">
        <f t="shared" si="59"/>
        <v>4952676</v>
      </c>
      <c r="T313" s="35">
        <f t="shared" si="60"/>
        <v>4.6281188020220847E-2</v>
      </c>
      <c r="U313" s="42"/>
      <c r="V313" s="43">
        <f t="shared" si="70"/>
        <v>0</v>
      </c>
      <c r="X313" s="33">
        <f t="shared" si="61"/>
        <v>8148</v>
      </c>
      <c r="Y313">
        <f t="shared" si="62"/>
        <v>8148</v>
      </c>
      <c r="Z313">
        <f t="shared" si="63"/>
        <v>117425717</v>
      </c>
      <c r="AA313">
        <f t="shared" si="64"/>
        <v>113085054</v>
      </c>
      <c r="AB313">
        <f t="shared" si="65"/>
        <v>0</v>
      </c>
      <c r="AC313">
        <f t="shared" si="66"/>
        <v>117425717</v>
      </c>
      <c r="AD313">
        <f t="shared" si="67"/>
        <v>5460317</v>
      </c>
      <c r="AE313" s="2">
        <f t="shared" si="68"/>
        <v>4.8767896153633174E-2</v>
      </c>
      <c r="AF313">
        <f t="shared" si="69"/>
        <v>0</v>
      </c>
    </row>
    <row r="314" spans="1:32" ht="13.75" customHeight="1" x14ac:dyDescent="0.2">
      <c r="A314" s="34">
        <v>301</v>
      </c>
      <c r="B314">
        <v>6840</v>
      </c>
      <c r="C314">
        <v>6840</v>
      </c>
      <c r="D314" t="s">
        <v>315</v>
      </c>
      <c r="E314" s="134">
        <v>924304932</v>
      </c>
      <c r="F314" s="135">
        <v>7988</v>
      </c>
      <c r="G314" s="135">
        <v>2167.6</v>
      </c>
      <c r="H314" s="135">
        <v>7988</v>
      </c>
      <c r="I314" s="135">
        <v>17314789</v>
      </c>
      <c r="J314" s="135">
        <v>0</v>
      </c>
      <c r="K314" s="135">
        <v>917093567</v>
      </c>
      <c r="L314" s="1">
        <v>2054.9</v>
      </c>
      <c r="M314" s="135">
        <f t="shared" si="57"/>
        <v>17314789</v>
      </c>
      <c r="N314" s="34"/>
      <c r="O314" s="34"/>
      <c r="P314" s="135">
        <v>17089636</v>
      </c>
      <c r="Q314" s="135">
        <v>0</v>
      </c>
      <c r="R314" s="135">
        <f t="shared" si="58"/>
        <v>17089636</v>
      </c>
      <c r="S314" s="135">
        <f t="shared" si="59"/>
        <v>225153</v>
      </c>
      <c r="T314" s="35">
        <f t="shared" si="60"/>
        <v>1.3174827129144237E-2</v>
      </c>
      <c r="U314" s="42"/>
      <c r="V314" s="43">
        <f t="shared" si="70"/>
        <v>0</v>
      </c>
      <c r="X314" s="33">
        <f t="shared" si="61"/>
        <v>8148</v>
      </c>
      <c r="Y314">
        <f t="shared" si="62"/>
        <v>8148</v>
      </c>
      <c r="Z314">
        <f t="shared" si="63"/>
        <v>16743325</v>
      </c>
      <c r="AA314">
        <f t="shared" si="64"/>
        <v>17487937</v>
      </c>
      <c r="AB314">
        <f t="shared" si="65"/>
        <v>744612</v>
      </c>
      <c r="AC314">
        <f t="shared" si="66"/>
        <v>17487937</v>
      </c>
      <c r="AD314">
        <f t="shared" si="67"/>
        <v>173148</v>
      </c>
      <c r="AE314" s="2">
        <f t="shared" si="68"/>
        <v>1.0000006352950648E-2</v>
      </c>
      <c r="AF314">
        <f t="shared" si="69"/>
        <v>0.80559128727011919</v>
      </c>
    </row>
    <row r="315" spans="1:32" ht="13.75" customHeight="1" x14ac:dyDescent="0.2">
      <c r="A315" s="34">
        <v>302</v>
      </c>
      <c r="B315">
        <v>6854</v>
      </c>
      <c r="C315">
        <v>6854</v>
      </c>
      <c r="D315" t="s">
        <v>316</v>
      </c>
      <c r="E315" s="134">
        <v>353269994</v>
      </c>
      <c r="F315" s="135">
        <v>7988</v>
      </c>
      <c r="G315" s="135">
        <v>548.4</v>
      </c>
      <c r="H315" s="135">
        <v>7988</v>
      </c>
      <c r="I315" s="135">
        <v>4380619</v>
      </c>
      <c r="J315" s="135">
        <v>131133</v>
      </c>
      <c r="K315" s="135">
        <v>319050503</v>
      </c>
      <c r="L315">
        <v>577.20000000000005</v>
      </c>
      <c r="M315" s="135">
        <f t="shared" si="57"/>
        <v>4511752</v>
      </c>
      <c r="N315" s="34"/>
      <c r="O315" s="34"/>
      <c r="P315" s="135">
        <v>4467081</v>
      </c>
      <c r="Q315" s="135">
        <v>0</v>
      </c>
      <c r="R315" s="135">
        <f t="shared" si="58"/>
        <v>4467081</v>
      </c>
      <c r="S315" s="135">
        <f t="shared" si="59"/>
        <v>44671</v>
      </c>
      <c r="T315" s="35">
        <f t="shared" si="60"/>
        <v>1.0000042533367988E-2</v>
      </c>
      <c r="U315" s="42"/>
      <c r="V315" s="43">
        <f t="shared" si="70"/>
        <v>0.41101016537184393</v>
      </c>
      <c r="X315" s="33">
        <f t="shared" si="61"/>
        <v>8148</v>
      </c>
      <c r="Y315">
        <f t="shared" si="62"/>
        <v>8148</v>
      </c>
      <c r="Z315">
        <f t="shared" si="63"/>
        <v>4703026</v>
      </c>
      <c r="AA315">
        <f t="shared" si="64"/>
        <v>4424425</v>
      </c>
      <c r="AB315">
        <f t="shared" si="65"/>
        <v>0</v>
      </c>
      <c r="AC315">
        <f t="shared" si="66"/>
        <v>4703026</v>
      </c>
      <c r="AD315">
        <f t="shared" si="67"/>
        <v>191274</v>
      </c>
      <c r="AE315" s="2">
        <f t="shared" si="68"/>
        <v>4.2394617434646231E-2</v>
      </c>
      <c r="AF315">
        <f t="shared" si="69"/>
        <v>0</v>
      </c>
    </row>
    <row r="316" spans="1:32" ht="13.75" customHeight="1" x14ac:dyDescent="0.2">
      <c r="A316" s="34">
        <v>303</v>
      </c>
      <c r="B316">
        <v>6867</v>
      </c>
      <c r="C316">
        <v>6867</v>
      </c>
      <c r="D316" t="s">
        <v>317</v>
      </c>
      <c r="E316" s="134">
        <v>848370972</v>
      </c>
      <c r="F316" s="135">
        <v>7988</v>
      </c>
      <c r="G316" s="135">
        <v>1745.2</v>
      </c>
      <c r="H316" s="135">
        <v>7988</v>
      </c>
      <c r="I316" s="135">
        <v>13940658</v>
      </c>
      <c r="J316" s="135">
        <v>0</v>
      </c>
      <c r="K316" s="135">
        <v>836722075</v>
      </c>
      <c r="L316" s="1">
        <v>1731.4</v>
      </c>
      <c r="M316" s="135">
        <f t="shared" si="57"/>
        <v>13940658</v>
      </c>
      <c r="N316" s="34"/>
      <c r="O316" s="34"/>
      <c r="P316" s="135">
        <v>13747934</v>
      </c>
      <c r="Q316" s="135">
        <v>0</v>
      </c>
      <c r="R316" s="135">
        <f t="shared" si="58"/>
        <v>13747934</v>
      </c>
      <c r="S316" s="135">
        <f t="shared" si="59"/>
        <v>192724</v>
      </c>
      <c r="T316" s="35">
        <f t="shared" si="60"/>
        <v>1.4018397236995755E-2</v>
      </c>
      <c r="U316" s="42"/>
      <c r="V316" s="43">
        <f t="shared" si="70"/>
        <v>0</v>
      </c>
      <c r="X316" s="33">
        <f t="shared" si="61"/>
        <v>8148</v>
      </c>
      <c r="Y316">
        <f t="shared" si="62"/>
        <v>8148</v>
      </c>
      <c r="Z316">
        <f t="shared" si="63"/>
        <v>14107447</v>
      </c>
      <c r="AA316">
        <f t="shared" si="64"/>
        <v>14080065</v>
      </c>
      <c r="AB316">
        <f t="shared" si="65"/>
        <v>0</v>
      </c>
      <c r="AC316">
        <f t="shared" si="66"/>
        <v>14107447</v>
      </c>
      <c r="AD316">
        <f t="shared" si="67"/>
        <v>166789</v>
      </c>
      <c r="AE316" s="2">
        <f t="shared" si="68"/>
        <v>1.1964212880052004E-2</v>
      </c>
      <c r="AF316">
        <f t="shared" si="69"/>
        <v>0</v>
      </c>
    </row>
    <row r="317" spans="1:32" ht="13.75" customHeight="1" x14ac:dyDescent="0.2">
      <c r="A317" s="34">
        <v>304</v>
      </c>
      <c r="B317">
        <v>6921</v>
      </c>
      <c r="C317">
        <v>6921</v>
      </c>
      <c r="D317" t="s">
        <v>318</v>
      </c>
      <c r="E317" s="134">
        <v>263626664</v>
      </c>
      <c r="F317" s="135">
        <v>7988</v>
      </c>
      <c r="G317" s="135">
        <v>329.2</v>
      </c>
      <c r="H317" s="135">
        <v>8000</v>
      </c>
      <c r="I317" s="135">
        <v>2633600</v>
      </c>
      <c r="J317" s="135">
        <v>60478</v>
      </c>
      <c r="K317" s="135">
        <v>267258793</v>
      </c>
      <c r="L317">
        <v>336.4</v>
      </c>
      <c r="M317" s="135">
        <f t="shared" si="57"/>
        <v>2694078</v>
      </c>
      <c r="N317" s="34"/>
      <c r="O317" s="34"/>
      <c r="P317" s="135">
        <v>2667404</v>
      </c>
      <c r="Q317" s="135">
        <v>0</v>
      </c>
      <c r="R317" s="135">
        <f t="shared" si="58"/>
        <v>2667404</v>
      </c>
      <c r="S317" s="135">
        <f t="shared" si="59"/>
        <v>26674</v>
      </c>
      <c r="T317" s="35">
        <f t="shared" si="60"/>
        <v>9.9999850041463528E-3</v>
      </c>
      <c r="U317" s="42"/>
      <c r="V317" s="43">
        <f t="shared" si="70"/>
        <v>0.22629002893087227</v>
      </c>
      <c r="X317" s="33">
        <f t="shared" si="61"/>
        <v>8160</v>
      </c>
      <c r="Y317">
        <f t="shared" si="62"/>
        <v>8160</v>
      </c>
      <c r="Z317">
        <f t="shared" si="63"/>
        <v>2745024</v>
      </c>
      <c r="AA317">
        <f t="shared" si="64"/>
        <v>2659936</v>
      </c>
      <c r="AB317">
        <f t="shared" si="65"/>
        <v>0</v>
      </c>
      <c r="AC317">
        <f t="shared" si="66"/>
        <v>2745024</v>
      </c>
      <c r="AD317">
        <f t="shared" si="67"/>
        <v>50946</v>
      </c>
      <c r="AE317" s="2">
        <f t="shared" si="68"/>
        <v>1.8910365624157877E-2</v>
      </c>
      <c r="AF317">
        <f t="shared" si="69"/>
        <v>0</v>
      </c>
    </row>
    <row r="318" spans="1:32" ht="13.75" customHeight="1" x14ac:dyDescent="0.2">
      <c r="A318" s="34">
        <v>305</v>
      </c>
      <c r="B318">
        <v>6930</v>
      </c>
      <c r="C318">
        <v>6930</v>
      </c>
      <c r="D318" t="s">
        <v>319</v>
      </c>
      <c r="E318" s="134">
        <v>490064958</v>
      </c>
      <c r="F318" s="135">
        <v>7988</v>
      </c>
      <c r="G318" s="135">
        <v>795.9</v>
      </c>
      <c r="H318" s="135">
        <v>7988</v>
      </c>
      <c r="I318" s="135">
        <v>6357649</v>
      </c>
      <c r="J318" s="135">
        <v>0</v>
      </c>
      <c r="K318" s="135">
        <v>482137745</v>
      </c>
      <c r="L318">
        <v>818.2</v>
      </c>
      <c r="M318" s="135">
        <f t="shared" si="57"/>
        <v>6357649</v>
      </c>
      <c r="N318" s="34"/>
      <c r="O318" s="34"/>
      <c r="P318" s="135">
        <v>6100367</v>
      </c>
      <c r="Q318" s="135">
        <v>0</v>
      </c>
      <c r="R318" s="135">
        <f t="shared" si="58"/>
        <v>6100367</v>
      </c>
      <c r="S318" s="135">
        <f t="shared" si="59"/>
        <v>257282</v>
      </c>
      <c r="T318" s="35">
        <f t="shared" si="60"/>
        <v>4.2174839644893498E-2</v>
      </c>
      <c r="U318" s="42"/>
      <c r="V318" s="43">
        <f t="shared" si="70"/>
        <v>0</v>
      </c>
      <c r="X318" s="33">
        <f t="shared" si="61"/>
        <v>8148</v>
      </c>
      <c r="Y318">
        <f t="shared" si="62"/>
        <v>8148</v>
      </c>
      <c r="Z318">
        <f t="shared" si="63"/>
        <v>6666694</v>
      </c>
      <c r="AA318">
        <f t="shared" si="64"/>
        <v>6421225</v>
      </c>
      <c r="AB318">
        <f t="shared" si="65"/>
        <v>0</v>
      </c>
      <c r="AC318">
        <f t="shared" si="66"/>
        <v>6666694</v>
      </c>
      <c r="AD318">
        <f t="shared" si="67"/>
        <v>309045</v>
      </c>
      <c r="AE318" s="2">
        <f t="shared" si="68"/>
        <v>4.8609949998812456E-2</v>
      </c>
      <c r="AF318">
        <f t="shared" si="69"/>
        <v>0</v>
      </c>
    </row>
    <row r="319" spans="1:32" ht="13.75" customHeight="1" x14ac:dyDescent="0.2">
      <c r="A319" s="34">
        <v>306</v>
      </c>
      <c r="B319">
        <v>6937</v>
      </c>
      <c r="C319">
        <v>6937</v>
      </c>
      <c r="D319" t="s">
        <v>466</v>
      </c>
      <c r="E319" s="134">
        <v>203901490</v>
      </c>
      <c r="F319" s="135">
        <v>7988</v>
      </c>
      <c r="G319" s="135">
        <v>386</v>
      </c>
      <c r="H319" s="135">
        <v>7988</v>
      </c>
      <c r="I319" s="135">
        <v>3083368</v>
      </c>
      <c r="J319" s="135">
        <v>0</v>
      </c>
      <c r="K319" s="135">
        <v>187338007</v>
      </c>
      <c r="L319">
        <v>395</v>
      </c>
      <c r="M319" s="135">
        <f t="shared" si="57"/>
        <v>3083368</v>
      </c>
      <c r="N319" s="34"/>
      <c r="O319" s="34"/>
      <c r="P319" s="135">
        <v>3005184</v>
      </c>
      <c r="Q319" s="135">
        <v>117913</v>
      </c>
      <c r="R319" s="135">
        <f t="shared" si="58"/>
        <v>3123097</v>
      </c>
      <c r="S319" s="135">
        <f t="shared" si="59"/>
        <v>-39729</v>
      </c>
      <c r="T319" s="35">
        <f t="shared" si="60"/>
        <v>-1.2721026596356117E-2</v>
      </c>
      <c r="U319" s="42"/>
      <c r="V319" s="43">
        <f t="shared" si="70"/>
        <v>0</v>
      </c>
      <c r="X319" s="33">
        <f t="shared" si="61"/>
        <v>8148</v>
      </c>
      <c r="Y319">
        <f t="shared" si="62"/>
        <v>8148</v>
      </c>
      <c r="Z319">
        <f t="shared" si="63"/>
        <v>3218460</v>
      </c>
      <c r="AA319">
        <f t="shared" si="64"/>
        <v>3114202</v>
      </c>
      <c r="AB319">
        <f t="shared" si="65"/>
        <v>0</v>
      </c>
      <c r="AC319">
        <f t="shared" si="66"/>
        <v>3218460</v>
      </c>
      <c r="AD319">
        <f t="shared" si="67"/>
        <v>135092</v>
      </c>
      <c r="AE319" s="2">
        <f t="shared" si="68"/>
        <v>4.3813129019954801E-2</v>
      </c>
      <c r="AF319">
        <f t="shared" si="69"/>
        <v>0</v>
      </c>
    </row>
    <row r="320" spans="1:32" ht="13.75" customHeight="1" x14ac:dyDescent="0.2">
      <c r="A320" s="34">
        <v>307</v>
      </c>
      <c r="B320">
        <v>6943</v>
      </c>
      <c r="C320">
        <v>6943</v>
      </c>
      <c r="D320" t="s">
        <v>321</v>
      </c>
      <c r="E320" s="134">
        <v>203190154</v>
      </c>
      <c r="F320" s="135">
        <v>7988</v>
      </c>
      <c r="G320" s="135">
        <v>265.60000000000002</v>
      </c>
      <c r="H320" s="135">
        <v>7988</v>
      </c>
      <c r="I320" s="135">
        <v>2121613</v>
      </c>
      <c r="J320" s="135">
        <v>0</v>
      </c>
      <c r="K320" s="135">
        <v>196321196</v>
      </c>
      <c r="L320">
        <v>250.6</v>
      </c>
      <c r="M320" s="135">
        <f t="shared" si="57"/>
        <v>2121613</v>
      </c>
      <c r="N320" s="34"/>
      <c r="O320" s="34"/>
      <c r="P320" s="135">
        <v>1990152</v>
      </c>
      <c r="Q320" s="135">
        <v>78032</v>
      </c>
      <c r="R320" s="135">
        <f t="shared" si="58"/>
        <v>2068184</v>
      </c>
      <c r="S320" s="135">
        <f t="shared" si="59"/>
        <v>53429</v>
      </c>
      <c r="T320" s="35">
        <f t="shared" si="60"/>
        <v>2.583377494458907E-2</v>
      </c>
      <c r="U320" s="42"/>
      <c r="V320" s="43">
        <f t="shared" si="70"/>
        <v>0</v>
      </c>
      <c r="X320" s="33">
        <f t="shared" si="61"/>
        <v>8148</v>
      </c>
      <c r="Y320">
        <f t="shared" si="62"/>
        <v>8148</v>
      </c>
      <c r="Z320">
        <f t="shared" si="63"/>
        <v>2041889</v>
      </c>
      <c r="AA320">
        <f t="shared" si="64"/>
        <v>2142829</v>
      </c>
      <c r="AB320">
        <f t="shared" si="65"/>
        <v>100940</v>
      </c>
      <c r="AC320">
        <f t="shared" si="66"/>
        <v>2142829</v>
      </c>
      <c r="AD320">
        <f t="shared" si="67"/>
        <v>21216</v>
      </c>
      <c r="AE320" s="2">
        <f t="shared" si="68"/>
        <v>9.9999387258656505E-3</v>
      </c>
      <c r="AF320">
        <f t="shared" si="69"/>
        <v>0.49677603965003153</v>
      </c>
    </row>
    <row r="321" spans="1:32" ht="13.75" customHeight="1" x14ac:dyDescent="0.2">
      <c r="A321" s="34">
        <v>308</v>
      </c>
      <c r="B321">
        <v>6950</v>
      </c>
      <c r="C321">
        <v>6950</v>
      </c>
      <c r="D321" t="s">
        <v>467</v>
      </c>
      <c r="E321" s="134">
        <v>750110355</v>
      </c>
      <c r="F321" s="135">
        <v>7988</v>
      </c>
      <c r="G321" s="135">
        <v>1329.3</v>
      </c>
      <c r="H321" s="135">
        <v>7988</v>
      </c>
      <c r="I321" s="135">
        <v>10618448</v>
      </c>
      <c r="J321" s="135">
        <v>0</v>
      </c>
      <c r="K321" s="135">
        <v>739635022</v>
      </c>
      <c r="L321" s="1">
        <v>1279.4000000000001</v>
      </c>
      <c r="M321" s="135">
        <f t="shared" si="57"/>
        <v>10618448</v>
      </c>
      <c r="N321" s="34"/>
      <c r="O321" s="34"/>
      <c r="P321" s="135">
        <v>10389015</v>
      </c>
      <c r="Q321" s="135">
        <v>125411</v>
      </c>
      <c r="R321" s="135">
        <f t="shared" si="58"/>
        <v>10514426</v>
      </c>
      <c r="S321" s="135">
        <f t="shared" si="59"/>
        <v>104022</v>
      </c>
      <c r="T321" s="35">
        <f t="shared" si="60"/>
        <v>9.893264739321006E-3</v>
      </c>
      <c r="U321" s="42"/>
      <c r="V321" s="43">
        <f t="shared" si="70"/>
        <v>0</v>
      </c>
      <c r="X321" s="33">
        <f t="shared" si="61"/>
        <v>8148</v>
      </c>
      <c r="Y321">
        <f t="shared" si="62"/>
        <v>8148</v>
      </c>
      <c r="Z321">
        <f t="shared" si="63"/>
        <v>10424551</v>
      </c>
      <c r="AA321">
        <f t="shared" si="64"/>
        <v>10724632</v>
      </c>
      <c r="AB321">
        <f t="shared" si="65"/>
        <v>300081</v>
      </c>
      <c r="AC321">
        <f t="shared" si="66"/>
        <v>10724632</v>
      </c>
      <c r="AD321">
        <f t="shared" si="67"/>
        <v>106184</v>
      </c>
      <c r="AE321" s="2">
        <f t="shared" si="68"/>
        <v>9.9999547956537531E-3</v>
      </c>
      <c r="AF321">
        <f t="shared" si="69"/>
        <v>0.40004913677001563</v>
      </c>
    </row>
    <row r="322" spans="1:32" ht="13.75" customHeight="1" x14ac:dyDescent="0.2">
      <c r="A322" s="34">
        <v>309</v>
      </c>
      <c r="B322">
        <v>6957</v>
      </c>
      <c r="C322">
        <v>6957</v>
      </c>
      <c r="D322" t="s">
        <v>323</v>
      </c>
      <c r="E322" s="134">
        <v>6054800230</v>
      </c>
      <c r="F322" s="135">
        <v>7988</v>
      </c>
      <c r="G322" s="135">
        <v>8525.7999999999993</v>
      </c>
      <c r="H322" s="135">
        <v>7988</v>
      </c>
      <c r="I322" s="135">
        <v>68104090</v>
      </c>
      <c r="J322" s="135">
        <v>0</v>
      </c>
      <c r="K322" s="135">
        <v>5875393617</v>
      </c>
      <c r="L322" s="1">
        <v>8249.4</v>
      </c>
      <c r="M322" s="135">
        <f t="shared" si="57"/>
        <v>68104090</v>
      </c>
      <c r="N322" s="34"/>
      <c r="O322" s="34"/>
      <c r="P322" s="135">
        <v>67414729</v>
      </c>
      <c r="Q322" s="135">
        <v>0</v>
      </c>
      <c r="R322" s="135">
        <f t="shared" si="58"/>
        <v>67414729</v>
      </c>
      <c r="S322" s="135">
        <f t="shared" si="59"/>
        <v>689361</v>
      </c>
      <c r="T322" s="35">
        <f t="shared" si="60"/>
        <v>1.0225673383631046E-2</v>
      </c>
      <c r="U322" s="42"/>
      <c r="V322" s="43">
        <f t="shared" si="70"/>
        <v>0</v>
      </c>
      <c r="X322" s="33">
        <f t="shared" si="61"/>
        <v>8148</v>
      </c>
      <c r="Y322">
        <f t="shared" si="62"/>
        <v>8148</v>
      </c>
      <c r="Z322">
        <f t="shared" si="63"/>
        <v>67216111</v>
      </c>
      <c r="AA322">
        <f t="shared" si="64"/>
        <v>68785131</v>
      </c>
      <c r="AB322">
        <f t="shared" si="65"/>
        <v>1569020</v>
      </c>
      <c r="AC322">
        <f t="shared" si="66"/>
        <v>68785131</v>
      </c>
      <c r="AD322">
        <f t="shared" si="67"/>
        <v>681041</v>
      </c>
      <c r="AE322" s="2">
        <f t="shared" si="68"/>
        <v>1.0000001468340595E-2</v>
      </c>
      <c r="AF322">
        <f t="shared" si="69"/>
        <v>0.25913654297393723</v>
      </c>
    </row>
    <row r="323" spans="1:32" ht="13.75" customHeight="1" x14ac:dyDescent="0.2">
      <c r="A323" s="34">
        <v>310</v>
      </c>
      <c r="B323">
        <v>6961</v>
      </c>
      <c r="C323">
        <v>6961</v>
      </c>
      <c r="D323" t="s">
        <v>468</v>
      </c>
      <c r="E323" s="134">
        <v>1826375445</v>
      </c>
      <c r="F323" s="135">
        <v>7988</v>
      </c>
      <c r="G323" s="135">
        <v>3184.6</v>
      </c>
      <c r="H323" s="135">
        <v>8003</v>
      </c>
      <c r="I323" s="135">
        <v>25486354</v>
      </c>
      <c r="J323" s="135">
        <v>0</v>
      </c>
      <c r="K323" s="135">
        <v>1794726862</v>
      </c>
      <c r="L323" s="1">
        <v>3125</v>
      </c>
      <c r="M323" s="135">
        <f t="shared" si="57"/>
        <v>25486354</v>
      </c>
      <c r="N323" s="34"/>
      <c r="O323" s="34"/>
      <c r="P323" s="135">
        <v>25026386</v>
      </c>
      <c r="Q323" s="135">
        <v>0</v>
      </c>
      <c r="R323" s="135">
        <f t="shared" si="58"/>
        <v>25026386</v>
      </c>
      <c r="S323" s="135">
        <f t="shared" si="59"/>
        <v>459968</v>
      </c>
      <c r="T323" s="35">
        <f t="shared" si="60"/>
        <v>1.8379321728674687E-2</v>
      </c>
      <c r="U323" s="42"/>
      <c r="V323" s="43">
        <f t="shared" si="70"/>
        <v>0</v>
      </c>
      <c r="X323" s="33">
        <f t="shared" si="61"/>
        <v>8163</v>
      </c>
      <c r="Y323">
        <f t="shared" si="62"/>
        <v>8163</v>
      </c>
      <c r="Z323">
        <f t="shared" si="63"/>
        <v>25509375</v>
      </c>
      <c r="AA323">
        <f t="shared" si="64"/>
        <v>25741218</v>
      </c>
      <c r="AB323">
        <f t="shared" si="65"/>
        <v>231843</v>
      </c>
      <c r="AC323">
        <f t="shared" si="66"/>
        <v>25741218</v>
      </c>
      <c r="AD323">
        <f t="shared" si="67"/>
        <v>254864</v>
      </c>
      <c r="AE323" s="2">
        <f t="shared" si="68"/>
        <v>1.0000018048874312E-2</v>
      </c>
      <c r="AF323">
        <f t="shared" si="69"/>
        <v>0.12694158839832628</v>
      </c>
    </row>
    <row r="324" spans="1:32" ht="13.75" customHeight="1" x14ac:dyDescent="0.2">
      <c r="A324" s="34">
        <v>311</v>
      </c>
      <c r="B324">
        <v>6969</v>
      </c>
      <c r="C324">
        <v>6969</v>
      </c>
      <c r="D324" t="s">
        <v>325</v>
      </c>
      <c r="E324" s="134">
        <v>319147854</v>
      </c>
      <c r="F324" s="135">
        <v>7988</v>
      </c>
      <c r="G324" s="135">
        <v>335.1</v>
      </c>
      <c r="H324" s="135">
        <v>8118</v>
      </c>
      <c r="I324" s="135">
        <v>2720342</v>
      </c>
      <c r="J324" s="135">
        <v>99500</v>
      </c>
      <c r="K324" s="135">
        <v>302765794</v>
      </c>
      <c r="L324">
        <v>343</v>
      </c>
      <c r="M324" s="135">
        <f t="shared" si="57"/>
        <v>2819842</v>
      </c>
      <c r="N324" s="34"/>
      <c r="O324" s="34"/>
      <c r="P324" s="135">
        <v>2791923</v>
      </c>
      <c r="Q324" s="135">
        <v>4213</v>
      </c>
      <c r="R324" s="135">
        <f t="shared" si="58"/>
        <v>2796136</v>
      </c>
      <c r="S324" s="135">
        <f t="shared" si="59"/>
        <v>23706</v>
      </c>
      <c r="T324" s="35">
        <f t="shared" si="60"/>
        <v>8.4781283886048459E-3</v>
      </c>
      <c r="U324" s="42"/>
      <c r="V324" s="43">
        <f t="shared" si="70"/>
        <v>0.32863686047704582</v>
      </c>
      <c r="X324" s="33">
        <f t="shared" si="61"/>
        <v>8278</v>
      </c>
      <c r="Y324">
        <f t="shared" si="62"/>
        <v>8278</v>
      </c>
      <c r="Z324">
        <f t="shared" si="63"/>
        <v>2839354</v>
      </c>
      <c r="AA324">
        <f t="shared" si="64"/>
        <v>2747545</v>
      </c>
      <c r="AB324">
        <f t="shared" si="65"/>
        <v>0</v>
      </c>
      <c r="AC324">
        <f t="shared" si="66"/>
        <v>2839354</v>
      </c>
      <c r="AD324">
        <f t="shared" si="67"/>
        <v>19512</v>
      </c>
      <c r="AE324" s="2">
        <f t="shared" si="68"/>
        <v>6.9195366265202094E-3</v>
      </c>
      <c r="AF324">
        <f t="shared" si="69"/>
        <v>0</v>
      </c>
    </row>
    <row r="325" spans="1:32" ht="13.75" customHeight="1" x14ac:dyDescent="0.2">
      <c r="A325" s="34">
        <v>312</v>
      </c>
      <c r="B325">
        <v>6975</v>
      </c>
      <c r="C325">
        <v>6975</v>
      </c>
      <c r="D325" t="s">
        <v>326</v>
      </c>
      <c r="E325" s="134">
        <v>345059661</v>
      </c>
      <c r="F325" s="135">
        <v>7988</v>
      </c>
      <c r="G325" s="135">
        <v>1236.0999999999999</v>
      </c>
      <c r="H325" s="135">
        <v>7988</v>
      </c>
      <c r="I325" s="135">
        <v>9873967</v>
      </c>
      <c r="J325" s="135">
        <v>9519</v>
      </c>
      <c r="K325" s="135">
        <v>359440930</v>
      </c>
      <c r="L325" s="1">
        <v>1237.0999999999999</v>
      </c>
      <c r="M325" s="135">
        <f t="shared" si="57"/>
        <v>9883486</v>
      </c>
      <c r="N325" s="34"/>
      <c r="O325" s="34"/>
      <c r="P325" s="135">
        <v>9785630</v>
      </c>
      <c r="Q325" s="135">
        <v>0</v>
      </c>
      <c r="R325" s="135">
        <f t="shared" si="58"/>
        <v>9785630</v>
      </c>
      <c r="S325" s="135">
        <f t="shared" si="59"/>
        <v>97856</v>
      </c>
      <c r="T325" s="35">
        <f t="shared" si="60"/>
        <v>9.9999693428016387E-3</v>
      </c>
      <c r="U325" s="42"/>
      <c r="V325" s="43">
        <f t="shared" si="70"/>
        <v>2.6482793709664616E-2</v>
      </c>
      <c r="X325" s="33">
        <f t="shared" si="61"/>
        <v>8148</v>
      </c>
      <c r="Y325">
        <f t="shared" si="62"/>
        <v>8148</v>
      </c>
      <c r="Z325">
        <f t="shared" si="63"/>
        <v>10079891</v>
      </c>
      <c r="AA325">
        <f t="shared" si="64"/>
        <v>9972707</v>
      </c>
      <c r="AB325">
        <f t="shared" si="65"/>
        <v>0</v>
      </c>
      <c r="AC325">
        <f t="shared" si="66"/>
        <v>10079891</v>
      </c>
      <c r="AD325">
        <f t="shared" si="67"/>
        <v>196405</v>
      </c>
      <c r="AE325" s="2">
        <f t="shared" si="68"/>
        <v>1.9872037052513659E-2</v>
      </c>
      <c r="AF325">
        <f t="shared" si="69"/>
        <v>0</v>
      </c>
    </row>
    <row r="326" spans="1:32" ht="13.75" customHeight="1" x14ac:dyDescent="0.2">
      <c r="A326" s="34">
        <v>313</v>
      </c>
      <c r="B326">
        <v>6983</v>
      </c>
      <c r="C326">
        <v>6983</v>
      </c>
      <c r="D326" t="s">
        <v>327</v>
      </c>
      <c r="E326" s="134">
        <v>610658289</v>
      </c>
      <c r="F326" s="135">
        <v>7988</v>
      </c>
      <c r="G326" s="135">
        <v>947.4</v>
      </c>
      <c r="H326" s="135">
        <v>7988</v>
      </c>
      <c r="I326" s="135">
        <v>7567831</v>
      </c>
      <c r="J326" s="135">
        <v>0</v>
      </c>
      <c r="K326" s="135">
        <v>586861554</v>
      </c>
      <c r="L326">
        <v>916.2</v>
      </c>
      <c r="M326" s="135">
        <f t="shared" si="57"/>
        <v>7567831</v>
      </c>
      <c r="N326" s="34"/>
      <c r="O326" s="34"/>
      <c r="P326" s="135">
        <v>7430787</v>
      </c>
      <c r="Q326" s="135">
        <v>0</v>
      </c>
      <c r="R326" s="135">
        <f t="shared" si="58"/>
        <v>7430787</v>
      </c>
      <c r="S326" s="135">
        <f t="shared" si="59"/>
        <v>137044</v>
      </c>
      <c r="T326" s="35">
        <f t="shared" si="60"/>
        <v>1.8442730224941181E-2</v>
      </c>
      <c r="U326" s="42"/>
      <c r="V326" s="43">
        <f t="shared" si="70"/>
        <v>0</v>
      </c>
      <c r="X326" s="33">
        <f t="shared" si="61"/>
        <v>8148</v>
      </c>
      <c r="Y326">
        <f t="shared" si="62"/>
        <v>8148</v>
      </c>
      <c r="Z326">
        <f t="shared" si="63"/>
        <v>7465198</v>
      </c>
      <c r="AA326">
        <f t="shared" si="64"/>
        <v>7643509</v>
      </c>
      <c r="AB326">
        <f t="shared" si="65"/>
        <v>178311</v>
      </c>
      <c r="AC326">
        <f t="shared" si="66"/>
        <v>7643509</v>
      </c>
      <c r="AD326">
        <f t="shared" si="67"/>
        <v>75678</v>
      </c>
      <c r="AE326" s="2">
        <f t="shared" si="68"/>
        <v>9.9999590371402328E-3</v>
      </c>
      <c r="AF326">
        <f t="shared" si="69"/>
        <v>0.291998001520618</v>
      </c>
    </row>
    <row r="327" spans="1:32" ht="13.75" customHeight="1" x14ac:dyDescent="0.2">
      <c r="A327" s="34">
        <v>314</v>
      </c>
      <c r="B327">
        <v>6985</v>
      </c>
      <c r="C327">
        <v>6985</v>
      </c>
      <c r="D327" t="s">
        <v>328</v>
      </c>
      <c r="E327" s="134">
        <v>393345209</v>
      </c>
      <c r="F327" s="135">
        <v>7988</v>
      </c>
      <c r="G327" s="135">
        <v>729.5</v>
      </c>
      <c r="H327" s="135">
        <v>7988</v>
      </c>
      <c r="I327" s="135">
        <v>5827246</v>
      </c>
      <c r="J327" s="135">
        <v>161022</v>
      </c>
      <c r="K327" s="135">
        <v>375680875</v>
      </c>
      <c r="L327">
        <v>706.9</v>
      </c>
      <c r="M327" s="135">
        <f t="shared" si="57"/>
        <v>5988268</v>
      </c>
      <c r="N327" s="34"/>
      <c r="O327" s="34"/>
      <c r="P327" s="135">
        <v>5928978</v>
      </c>
      <c r="Q327" s="135">
        <v>137542</v>
      </c>
      <c r="R327" s="135">
        <f t="shared" si="58"/>
        <v>6066520</v>
      </c>
      <c r="S327" s="135">
        <f t="shared" si="59"/>
        <v>-78252</v>
      </c>
      <c r="T327" s="35">
        <f t="shared" si="60"/>
        <v>-1.2898993162472059E-2</v>
      </c>
      <c r="U327" s="42"/>
      <c r="V327" s="43">
        <f t="shared" si="70"/>
        <v>0.42861378024633279</v>
      </c>
      <c r="X327" s="33">
        <f t="shared" si="61"/>
        <v>8148</v>
      </c>
      <c r="Y327">
        <f t="shared" si="62"/>
        <v>8148</v>
      </c>
      <c r="Z327">
        <f t="shared" si="63"/>
        <v>5759821</v>
      </c>
      <c r="AA327">
        <f t="shared" si="64"/>
        <v>5885518</v>
      </c>
      <c r="AB327">
        <f t="shared" si="65"/>
        <v>125697</v>
      </c>
      <c r="AC327">
        <f t="shared" si="66"/>
        <v>5885518</v>
      </c>
      <c r="AD327">
        <f t="shared" si="67"/>
        <v>-102750</v>
      </c>
      <c r="AE327" s="2">
        <f t="shared" si="68"/>
        <v>-1.7158550686108238E-2</v>
      </c>
      <c r="AF327">
        <f t="shared" si="69"/>
        <v>0.31955899582343711</v>
      </c>
    </row>
    <row r="328" spans="1:32" ht="13.75" customHeight="1" x14ac:dyDescent="0.2">
      <c r="A328" s="34">
        <v>315</v>
      </c>
      <c r="B328">
        <v>6987</v>
      </c>
      <c r="C328">
        <v>6987</v>
      </c>
      <c r="D328" t="s">
        <v>329</v>
      </c>
      <c r="E328" s="134">
        <v>387830935</v>
      </c>
      <c r="F328" s="135">
        <v>7988</v>
      </c>
      <c r="G328" s="135">
        <v>571.9</v>
      </c>
      <c r="H328" s="135">
        <v>7988</v>
      </c>
      <c r="I328" s="135">
        <v>4568337</v>
      </c>
      <c r="J328" s="135">
        <v>6649</v>
      </c>
      <c r="K328" s="135">
        <v>376709684</v>
      </c>
      <c r="L328">
        <v>566.20000000000005</v>
      </c>
      <c r="M328" s="135">
        <f t="shared" si="57"/>
        <v>4574986</v>
      </c>
      <c r="N328" s="34"/>
      <c r="O328" s="34"/>
      <c r="P328" s="135">
        <v>4529689</v>
      </c>
      <c r="Q328" s="135">
        <v>111001</v>
      </c>
      <c r="R328" s="135">
        <f t="shared" si="58"/>
        <v>4640690</v>
      </c>
      <c r="S328" s="135">
        <f t="shared" si="59"/>
        <v>-65704</v>
      </c>
      <c r="T328" s="35">
        <f t="shared" si="60"/>
        <v>-1.4158239399744435E-2</v>
      </c>
      <c r="U328" s="42"/>
      <c r="V328" s="43">
        <f t="shared" si="70"/>
        <v>1.765019664320602E-2</v>
      </c>
      <c r="X328" s="33">
        <f t="shared" si="61"/>
        <v>8148</v>
      </c>
      <c r="Y328">
        <f t="shared" si="62"/>
        <v>8148</v>
      </c>
      <c r="Z328">
        <f t="shared" si="63"/>
        <v>4613398</v>
      </c>
      <c r="AA328">
        <f t="shared" si="64"/>
        <v>4614020</v>
      </c>
      <c r="AB328">
        <f t="shared" si="65"/>
        <v>622</v>
      </c>
      <c r="AC328">
        <f t="shared" si="66"/>
        <v>4614020</v>
      </c>
      <c r="AD328">
        <f t="shared" si="67"/>
        <v>39034</v>
      </c>
      <c r="AE328" s="2">
        <f t="shared" si="68"/>
        <v>8.5320479669227407E-3</v>
      </c>
      <c r="AF328">
        <f t="shared" si="69"/>
        <v>1.6037916108987027E-3</v>
      </c>
    </row>
    <row r="329" spans="1:32" ht="13.75" customHeight="1" x14ac:dyDescent="0.2">
      <c r="A329" s="34">
        <v>316</v>
      </c>
      <c r="B329">
        <v>6990</v>
      </c>
      <c r="C329">
        <v>6990</v>
      </c>
      <c r="D329" t="s">
        <v>330</v>
      </c>
      <c r="E329" s="134">
        <v>286328370</v>
      </c>
      <c r="F329" s="135">
        <v>7988</v>
      </c>
      <c r="G329" s="135">
        <v>733.1</v>
      </c>
      <c r="H329" s="135">
        <v>7988</v>
      </c>
      <c r="I329" s="135">
        <v>5856003</v>
      </c>
      <c r="J329" s="135">
        <v>129893</v>
      </c>
      <c r="K329" s="135">
        <v>269911434</v>
      </c>
      <c r="L329">
        <v>714.5</v>
      </c>
      <c r="M329" s="135">
        <f t="shared" si="57"/>
        <v>5985896</v>
      </c>
      <c r="N329" s="34"/>
      <c r="O329" s="34"/>
      <c r="P329" s="135">
        <v>5926630</v>
      </c>
      <c r="Q329" s="135">
        <v>204665</v>
      </c>
      <c r="R329" s="135">
        <f t="shared" si="58"/>
        <v>6131295</v>
      </c>
      <c r="S329" s="135">
        <f t="shared" si="59"/>
        <v>-145399</v>
      </c>
      <c r="T329" s="35">
        <f t="shared" si="60"/>
        <v>-2.3714239813938165E-2</v>
      </c>
      <c r="U329" s="42"/>
      <c r="V329" s="43">
        <f t="shared" si="70"/>
        <v>0.48124304359777509</v>
      </c>
      <c r="X329" s="33">
        <f t="shared" si="61"/>
        <v>8148</v>
      </c>
      <c r="Y329">
        <f t="shared" si="62"/>
        <v>8148</v>
      </c>
      <c r="Z329">
        <f t="shared" si="63"/>
        <v>5821746</v>
      </c>
      <c r="AA329">
        <f t="shared" si="64"/>
        <v>5914563</v>
      </c>
      <c r="AB329">
        <f t="shared" si="65"/>
        <v>92817</v>
      </c>
      <c r="AC329">
        <f t="shared" si="66"/>
        <v>5914563</v>
      </c>
      <c r="AD329">
        <f t="shared" si="67"/>
        <v>-71333</v>
      </c>
      <c r="AE329" s="2">
        <f t="shared" si="68"/>
        <v>-1.1916845865681595E-2</v>
      </c>
      <c r="AF329">
        <f t="shared" si="69"/>
        <v>0.32416277856085307</v>
      </c>
    </row>
    <row r="330" spans="1:32" ht="13.75" customHeight="1" x14ac:dyDescent="0.2">
      <c r="A330" s="34">
        <v>317</v>
      </c>
      <c r="B330">
        <v>6992</v>
      </c>
      <c r="C330">
        <v>6992</v>
      </c>
      <c r="D330" t="s">
        <v>331</v>
      </c>
      <c r="E330" s="134">
        <v>447791416</v>
      </c>
      <c r="F330" s="135">
        <v>7988</v>
      </c>
      <c r="G330" s="135">
        <v>498.9</v>
      </c>
      <c r="H330" s="135">
        <v>7988</v>
      </c>
      <c r="I330" s="135">
        <v>3985213</v>
      </c>
      <c r="J330" s="135">
        <v>226967</v>
      </c>
      <c r="K330" s="135">
        <v>446423749</v>
      </c>
      <c r="L330">
        <v>489.5</v>
      </c>
      <c r="M330" s="135">
        <f t="shared" si="57"/>
        <v>4212180</v>
      </c>
      <c r="N330" s="34"/>
      <c r="O330" s="34"/>
      <c r="P330" s="135">
        <v>4170475</v>
      </c>
      <c r="Q330" s="135">
        <v>0</v>
      </c>
      <c r="R330" s="135">
        <f t="shared" si="58"/>
        <v>4170475</v>
      </c>
      <c r="S330" s="135">
        <f t="shared" si="59"/>
        <v>41705</v>
      </c>
      <c r="T330" s="35">
        <f t="shared" si="60"/>
        <v>1.0000059945210077E-2</v>
      </c>
      <c r="U330" s="42"/>
      <c r="V330" s="43">
        <f t="shared" si="70"/>
        <v>0.50841157198381937</v>
      </c>
      <c r="X330" s="33">
        <f t="shared" si="61"/>
        <v>8148</v>
      </c>
      <c r="Y330">
        <f t="shared" si="62"/>
        <v>8148</v>
      </c>
      <c r="Z330">
        <f t="shared" si="63"/>
        <v>3988446</v>
      </c>
      <c r="AA330">
        <f t="shared" si="64"/>
        <v>4025065</v>
      </c>
      <c r="AB330">
        <f t="shared" si="65"/>
        <v>36619</v>
      </c>
      <c r="AC330">
        <f t="shared" si="66"/>
        <v>4025065</v>
      </c>
      <c r="AD330">
        <f t="shared" si="67"/>
        <v>-187115</v>
      </c>
      <c r="AE330" s="2">
        <f t="shared" si="68"/>
        <v>-4.4422365615904354E-2</v>
      </c>
      <c r="AF330">
        <f t="shared" si="69"/>
        <v>8.1776913740570667E-2</v>
      </c>
    </row>
    <row r="331" spans="1:32" ht="13.75" customHeight="1" x14ac:dyDescent="0.2">
      <c r="A331" s="34">
        <v>318</v>
      </c>
      <c r="B331">
        <v>7002</v>
      </c>
      <c r="C331">
        <v>7002</v>
      </c>
      <c r="D331" t="s">
        <v>332</v>
      </c>
      <c r="E331" s="134">
        <v>169761227</v>
      </c>
      <c r="F331" s="135">
        <v>7988</v>
      </c>
      <c r="G331" s="135">
        <v>171.7</v>
      </c>
      <c r="H331" s="135">
        <v>7988</v>
      </c>
      <c r="I331" s="135">
        <v>1371540</v>
      </c>
      <c r="J331" s="135">
        <v>151611</v>
      </c>
      <c r="K331" s="135">
        <v>159444423</v>
      </c>
      <c r="L331">
        <v>157.4</v>
      </c>
      <c r="M331" s="135">
        <f t="shared" si="57"/>
        <v>1523151</v>
      </c>
      <c r="N331" s="34"/>
      <c r="O331" s="34"/>
      <c r="P331" s="135">
        <v>1508070</v>
      </c>
      <c r="Q331" s="135">
        <v>0</v>
      </c>
      <c r="R331" s="135">
        <f t="shared" si="58"/>
        <v>1508070</v>
      </c>
      <c r="S331" s="135">
        <f t="shared" si="59"/>
        <v>15081</v>
      </c>
      <c r="T331" s="35">
        <f t="shared" si="60"/>
        <v>1.0000198929757903E-2</v>
      </c>
      <c r="U331" s="42"/>
      <c r="V331" s="43">
        <f t="shared" si="70"/>
        <v>0.95087051116237542</v>
      </c>
      <c r="X331" s="33">
        <f t="shared" si="61"/>
        <v>8148</v>
      </c>
      <c r="Y331">
        <f t="shared" si="62"/>
        <v>8148</v>
      </c>
      <c r="Z331">
        <f t="shared" si="63"/>
        <v>1282495</v>
      </c>
      <c r="AA331">
        <f t="shared" si="64"/>
        <v>1385255</v>
      </c>
      <c r="AB331">
        <f t="shared" si="65"/>
        <v>102760</v>
      </c>
      <c r="AC331">
        <f t="shared" si="66"/>
        <v>1385255</v>
      </c>
      <c r="AD331">
        <f t="shared" si="67"/>
        <v>-137896</v>
      </c>
      <c r="AE331" s="2">
        <f t="shared" si="68"/>
        <v>-9.0533374563651278E-2</v>
      </c>
      <c r="AF331">
        <f t="shared" si="69"/>
        <v>0.60532078977021064</v>
      </c>
    </row>
    <row r="332" spans="1:32" ht="13.75" customHeight="1" x14ac:dyDescent="0.2">
      <c r="A332" s="34">
        <v>319</v>
      </c>
      <c r="B332">
        <v>7029</v>
      </c>
      <c r="C332">
        <v>7029</v>
      </c>
      <c r="D332" t="s">
        <v>333</v>
      </c>
      <c r="E332" s="134">
        <v>509542655</v>
      </c>
      <c r="F332" s="135">
        <v>7988</v>
      </c>
      <c r="G332" s="135">
        <v>1104.5</v>
      </c>
      <c r="H332" s="135">
        <v>7988</v>
      </c>
      <c r="I332" s="135">
        <v>8822746</v>
      </c>
      <c r="J332" s="135">
        <v>275057</v>
      </c>
      <c r="K332" s="135">
        <v>485351048</v>
      </c>
      <c r="L332" s="1">
        <v>1101.8</v>
      </c>
      <c r="M332" s="135">
        <f t="shared" si="57"/>
        <v>9097803</v>
      </c>
      <c r="N332" s="34"/>
      <c r="O332" s="34"/>
      <c r="P332" s="135">
        <v>9007726</v>
      </c>
      <c r="Q332" s="135">
        <v>0</v>
      </c>
      <c r="R332" s="135">
        <f t="shared" si="58"/>
        <v>9007726</v>
      </c>
      <c r="S332" s="135">
        <f t="shared" si="59"/>
        <v>90077</v>
      </c>
      <c r="T332" s="35">
        <f t="shared" si="60"/>
        <v>9.9999711358893465E-3</v>
      </c>
      <c r="U332" s="42"/>
      <c r="V332" s="43">
        <f t="shared" si="70"/>
        <v>0.56671763898200134</v>
      </c>
      <c r="X332" s="33">
        <f t="shared" si="61"/>
        <v>8148</v>
      </c>
      <c r="Y332">
        <f t="shared" si="62"/>
        <v>8148</v>
      </c>
      <c r="Z332">
        <f t="shared" si="63"/>
        <v>8977466</v>
      </c>
      <c r="AA332">
        <f t="shared" si="64"/>
        <v>8910973</v>
      </c>
      <c r="AB332">
        <f t="shared" si="65"/>
        <v>0</v>
      </c>
      <c r="AC332">
        <f t="shared" si="66"/>
        <v>8977466</v>
      </c>
      <c r="AD332">
        <f t="shared" si="67"/>
        <v>-120337</v>
      </c>
      <c r="AE332" s="2">
        <f t="shared" si="68"/>
        <v>-1.3227039539106309E-2</v>
      </c>
      <c r="AF332">
        <f t="shared" si="69"/>
        <v>0</v>
      </c>
    </row>
    <row r="333" spans="1:32" ht="13.75" customHeight="1" x14ac:dyDescent="0.2">
      <c r="A333" s="34">
        <v>320</v>
      </c>
      <c r="B333">
        <v>7038</v>
      </c>
      <c r="C333">
        <v>7038</v>
      </c>
      <c r="D333" t="s">
        <v>334</v>
      </c>
      <c r="E333" s="134">
        <v>312759945</v>
      </c>
      <c r="F333" s="135">
        <v>7988</v>
      </c>
      <c r="G333" s="135">
        <v>815.4</v>
      </c>
      <c r="H333" s="135">
        <v>7988</v>
      </c>
      <c r="I333" s="135">
        <v>6513415</v>
      </c>
      <c r="J333" s="135">
        <v>217062</v>
      </c>
      <c r="K333" s="135">
        <v>313354153</v>
      </c>
      <c r="L333">
        <v>774.2</v>
      </c>
      <c r="M333" s="135">
        <f t="shared" si="57"/>
        <v>6730477</v>
      </c>
      <c r="N333" s="34"/>
      <c r="O333" s="34"/>
      <c r="P333" s="135">
        <v>6663839</v>
      </c>
      <c r="Q333" s="135">
        <v>0</v>
      </c>
      <c r="R333" s="135">
        <f t="shared" si="58"/>
        <v>6663839</v>
      </c>
      <c r="S333" s="135">
        <f t="shared" si="59"/>
        <v>66638</v>
      </c>
      <c r="T333" s="35">
        <f t="shared" si="60"/>
        <v>9.9999414751766966E-3</v>
      </c>
      <c r="U333" s="42"/>
      <c r="V333" s="43">
        <f t="shared" si="70"/>
        <v>0.69270503652779092</v>
      </c>
      <c r="X333" s="33">
        <f t="shared" si="61"/>
        <v>8148</v>
      </c>
      <c r="Y333">
        <f t="shared" si="62"/>
        <v>8148</v>
      </c>
      <c r="Z333">
        <f t="shared" si="63"/>
        <v>6308182</v>
      </c>
      <c r="AA333">
        <f t="shared" si="64"/>
        <v>6578549</v>
      </c>
      <c r="AB333">
        <f t="shared" si="65"/>
        <v>270367</v>
      </c>
      <c r="AC333">
        <f t="shared" si="66"/>
        <v>6578549</v>
      </c>
      <c r="AD333">
        <f t="shared" si="67"/>
        <v>-151928</v>
      </c>
      <c r="AE333" s="2">
        <f t="shared" si="68"/>
        <v>-2.2573140061246773E-2</v>
      </c>
      <c r="AF333">
        <f t="shared" si="69"/>
        <v>0.86445532531347646</v>
      </c>
    </row>
    <row r="334" spans="1:32" ht="13.75" customHeight="1" x14ac:dyDescent="0.2">
      <c r="A334" s="34">
        <v>321</v>
      </c>
      <c r="B334">
        <v>7047</v>
      </c>
      <c r="C334">
        <v>7047</v>
      </c>
      <c r="D334" t="s">
        <v>335</v>
      </c>
      <c r="E334" s="134">
        <v>135259707</v>
      </c>
      <c r="F334" s="135">
        <v>7988</v>
      </c>
      <c r="G334" s="135">
        <v>302.60000000000002</v>
      </c>
      <c r="H334" s="135">
        <v>7988</v>
      </c>
      <c r="I334" s="135">
        <v>2417169</v>
      </c>
      <c r="J334" s="135">
        <v>85320</v>
      </c>
      <c r="K334" s="135">
        <v>135753391</v>
      </c>
      <c r="L334">
        <v>305.2</v>
      </c>
      <c r="M334" s="135">
        <f t="shared" si="57"/>
        <v>2502489</v>
      </c>
      <c r="N334" s="34"/>
      <c r="O334" s="34"/>
      <c r="P334" s="135">
        <v>2477712</v>
      </c>
      <c r="Q334" s="135">
        <v>0</v>
      </c>
      <c r="R334" s="135">
        <f t="shared" si="58"/>
        <v>2477712</v>
      </c>
      <c r="S334" s="135">
        <f t="shared" si="59"/>
        <v>24777</v>
      </c>
      <c r="T334" s="35">
        <f t="shared" si="60"/>
        <v>9.9999515682210032E-3</v>
      </c>
      <c r="U334" s="42"/>
      <c r="V334" s="43">
        <f t="shared" si="70"/>
        <v>0.62849258771001904</v>
      </c>
      <c r="X334" s="33">
        <f t="shared" si="61"/>
        <v>8148</v>
      </c>
      <c r="Y334">
        <f t="shared" si="62"/>
        <v>8148</v>
      </c>
      <c r="Z334">
        <f t="shared" si="63"/>
        <v>2486770</v>
      </c>
      <c r="AA334">
        <f t="shared" si="64"/>
        <v>2441341</v>
      </c>
      <c r="AB334">
        <f t="shared" si="65"/>
        <v>0</v>
      </c>
      <c r="AC334">
        <f t="shared" si="66"/>
        <v>2486770</v>
      </c>
      <c r="AD334">
        <f t="shared" si="67"/>
        <v>-15719</v>
      </c>
      <c r="AE334" s="2">
        <f t="shared" si="68"/>
        <v>-6.2813462916320511E-3</v>
      </c>
      <c r="AF334">
        <f t="shared" si="69"/>
        <v>0</v>
      </c>
    </row>
    <row r="335" spans="1:32" ht="13.75" customHeight="1" x14ac:dyDescent="0.2">
      <c r="A335" s="34">
        <v>322</v>
      </c>
      <c r="B335">
        <v>7056</v>
      </c>
      <c r="C335">
        <v>7056</v>
      </c>
      <c r="D335" t="s">
        <v>336</v>
      </c>
      <c r="E335" s="134">
        <v>765191390</v>
      </c>
      <c r="F335" s="135">
        <v>7988</v>
      </c>
      <c r="G335" s="135">
        <v>1645.8</v>
      </c>
      <c r="H335" s="135">
        <v>7988</v>
      </c>
      <c r="I335" s="135">
        <v>13146650</v>
      </c>
      <c r="J335" s="135">
        <v>36075</v>
      </c>
      <c r="K335" s="135">
        <v>719307030</v>
      </c>
      <c r="L335" s="1">
        <v>1630.6</v>
      </c>
      <c r="M335" s="135">
        <f t="shared" ref="M335:M338" si="71">SUM(I335:J335)</f>
        <v>13182725</v>
      </c>
      <c r="N335" s="34"/>
      <c r="O335" s="34"/>
      <c r="P335" s="135">
        <v>13052203</v>
      </c>
      <c r="Q335" s="135">
        <v>0</v>
      </c>
      <c r="R335" s="135">
        <f t="shared" ref="R335:R338" si="72">SUM(P335:Q335)</f>
        <v>13052203</v>
      </c>
      <c r="S335" s="135">
        <f t="shared" ref="S335:S338" si="73">M335-R335</f>
        <v>130522</v>
      </c>
      <c r="T335" s="35">
        <f t="shared" ref="T335:T338" si="74">S335/R335</f>
        <v>9.9999977015374341E-3</v>
      </c>
      <c r="U335" s="42"/>
      <c r="V335" s="43">
        <f t="shared" si="70"/>
        <v>5.0152436296917603E-2</v>
      </c>
      <c r="X335" s="33">
        <f t="shared" ref="X335:X338" si="75">X$5+H335</f>
        <v>8148</v>
      </c>
      <c r="Y335">
        <f t="shared" ref="Y335:Y338" si="76">IF(X335&lt;X$7,X$7,X335)</f>
        <v>8148</v>
      </c>
      <c r="Z335">
        <f t="shared" ref="Z335:Z338" si="77">ROUND(Y335*L335,0)</f>
        <v>13286129</v>
      </c>
      <c r="AA335">
        <f t="shared" ref="AA335:AA338" si="78">ROUND(I335*$AA$13,0)</f>
        <v>13278117</v>
      </c>
      <c r="AB335">
        <f t="shared" ref="AB335:AB338" si="79">IF(AA335&gt;Z335,AA335-Z335,0)</f>
        <v>0</v>
      </c>
      <c r="AC335">
        <f t="shared" ref="AC335:AC338" si="80">AB335+Z335</f>
        <v>13286129</v>
      </c>
      <c r="AD335">
        <f t="shared" ref="AD335:AD338" si="81">AC335-M335</f>
        <v>103404</v>
      </c>
      <c r="AE335" s="2">
        <f t="shared" ref="AE335:AE338" si="82">AD335/M335</f>
        <v>7.8439017729642398E-3</v>
      </c>
      <c r="AF335">
        <f t="shared" ref="AF335:AF338" si="83">AB335/E335*1000</f>
        <v>0</v>
      </c>
    </row>
    <row r="336" spans="1:32" ht="13.75" customHeight="1" x14ac:dyDescent="0.2">
      <c r="A336" s="34">
        <v>323</v>
      </c>
      <c r="B336">
        <v>7092</v>
      </c>
      <c r="C336">
        <v>7092</v>
      </c>
      <c r="D336" t="s">
        <v>337</v>
      </c>
      <c r="E336" s="134">
        <v>252058026</v>
      </c>
      <c r="F336" s="135">
        <v>7988</v>
      </c>
      <c r="G336" s="135">
        <v>512.5</v>
      </c>
      <c r="H336" s="135">
        <v>7988</v>
      </c>
      <c r="I336" s="135">
        <v>4093850</v>
      </c>
      <c r="J336" s="135">
        <v>0</v>
      </c>
      <c r="K336" s="135">
        <v>238134303</v>
      </c>
      <c r="L336">
        <v>532.5</v>
      </c>
      <c r="M336" s="135">
        <f t="shared" si="71"/>
        <v>4093850</v>
      </c>
      <c r="N336" s="34"/>
      <c r="O336" s="34"/>
      <c r="P336" s="135">
        <v>3967782</v>
      </c>
      <c r="Q336" s="135">
        <v>0</v>
      </c>
      <c r="R336" s="135">
        <f t="shared" si="72"/>
        <v>3967782</v>
      </c>
      <c r="S336" s="135">
        <f t="shared" si="73"/>
        <v>126068</v>
      </c>
      <c r="T336" s="35">
        <f t="shared" si="74"/>
        <v>3.1772914943411709E-2</v>
      </c>
      <c r="U336" s="42"/>
      <c r="V336" s="43">
        <f t="shared" si="70"/>
        <v>0</v>
      </c>
      <c r="X336" s="33">
        <f t="shared" si="75"/>
        <v>8148</v>
      </c>
      <c r="Y336">
        <f t="shared" si="76"/>
        <v>8148</v>
      </c>
      <c r="Z336">
        <f t="shared" si="77"/>
        <v>4338810</v>
      </c>
      <c r="AA336">
        <f t="shared" si="78"/>
        <v>4134789</v>
      </c>
      <c r="AB336">
        <f t="shared" si="79"/>
        <v>0</v>
      </c>
      <c r="AC336">
        <f t="shared" si="80"/>
        <v>4338810</v>
      </c>
      <c r="AD336">
        <f t="shared" si="81"/>
        <v>244960</v>
      </c>
      <c r="AE336" s="2">
        <f t="shared" si="82"/>
        <v>5.9836095606824874E-2</v>
      </c>
      <c r="AF336">
        <f t="shared" si="83"/>
        <v>0</v>
      </c>
    </row>
    <row r="337" spans="1:32" ht="13.75" customHeight="1" x14ac:dyDescent="0.2">
      <c r="A337" s="34">
        <v>324</v>
      </c>
      <c r="B337">
        <v>7098</v>
      </c>
      <c r="C337">
        <v>7098</v>
      </c>
      <c r="D337" t="s">
        <v>338</v>
      </c>
      <c r="E337" s="134">
        <v>271270789</v>
      </c>
      <c r="F337" s="135">
        <v>7988</v>
      </c>
      <c r="G337" s="135">
        <v>515.9</v>
      </c>
      <c r="H337" s="135">
        <v>7988</v>
      </c>
      <c r="I337" s="135">
        <v>4121009</v>
      </c>
      <c r="J337" s="135">
        <v>0</v>
      </c>
      <c r="K337" s="135">
        <v>253312525</v>
      </c>
      <c r="L337">
        <v>517.6</v>
      </c>
      <c r="M337" s="135">
        <f t="shared" si="71"/>
        <v>4121009</v>
      </c>
      <c r="N337" s="34"/>
      <c r="O337" s="34"/>
      <c r="P337" s="135">
        <v>3984999</v>
      </c>
      <c r="Q337" s="135">
        <v>0</v>
      </c>
      <c r="R337" s="135">
        <f t="shared" si="72"/>
        <v>3984999</v>
      </c>
      <c r="S337" s="135">
        <f t="shared" si="73"/>
        <v>136010</v>
      </c>
      <c r="T337" s="35">
        <f t="shared" si="74"/>
        <v>3.4130497899748535E-2</v>
      </c>
      <c r="U337" s="42"/>
      <c r="V337" s="43">
        <f t="shared" si="70"/>
        <v>0</v>
      </c>
      <c r="X337" s="33">
        <f t="shared" si="75"/>
        <v>8148</v>
      </c>
      <c r="Y337">
        <f t="shared" si="76"/>
        <v>8148</v>
      </c>
      <c r="Z337">
        <f t="shared" si="77"/>
        <v>4217405</v>
      </c>
      <c r="AA337">
        <f t="shared" si="78"/>
        <v>4162219</v>
      </c>
      <c r="AB337">
        <f t="shared" si="79"/>
        <v>0</v>
      </c>
      <c r="AC337">
        <f t="shared" si="80"/>
        <v>4217405</v>
      </c>
      <c r="AD337">
        <f t="shared" si="81"/>
        <v>96396</v>
      </c>
      <c r="AE337" s="2">
        <f t="shared" si="82"/>
        <v>2.3391358766748627E-2</v>
      </c>
      <c r="AF337">
        <f t="shared" si="83"/>
        <v>0</v>
      </c>
    </row>
    <row r="338" spans="1:32" ht="13.75" customHeight="1" x14ac:dyDescent="0.2">
      <c r="A338" s="34">
        <v>325</v>
      </c>
      <c r="B338">
        <v>7110</v>
      </c>
      <c r="C338">
        <v>7110</v>
      </c>
      <c r="D338" t="s">
        <v>339</v>
      </c>
      <c r="E338" s="134">
        <v>446242318</v>
      </c>
      <c r="F338" s="135">
        <v>7988</v>
      </c>
      <c r="G338" s="135">
        <v>1106.4000000000001</v>
      </c>
      <c r="H338" s="135">
        <v>8040</v>
      </c>
      <c r="I338" s="135">
        <v>8895456</v>
      </c>
      <c r="J338" s="135">
        <v>0</v>
      </c>
      <c r="K338" s="135">
        <v>422174760</v>
      </c>
      <c r="L338" s="1">
        <v>1114.3</v>
      </c>
      <c r="M338" s="135">
        <f t="shared" si="71"/>
        <v>8895456</v>
      </c>
      <c r="N338" s="34"/>
      <c r="O338" s="34"/>
      <c r="P338" s="135">
        <v>8502604</v>
      </c>
      <c r="Q338" s="135">
        <v>0</v>
      </c>
      <c r="R338" s="135">
        <f t="shared" si="72"/>
        <v>8502604</v>
      </c>
      <c r="S338" s="135">
        <f t="shared" si="73"/>
        <v>392852</v>
      </c>
      <c r="T338" s="35">
        <f t="shared" si="74"/>
        <v>4.6203727705065416E-2</v>
      </c>
      <c r="U338" s="42"/>
      <c r="V338" s="43">
        <f t="shared" si="70"/>
        <v>0</v>
      </c>
      <c r="X338" s="33">
        <f t="shared" si="75"/>
        <v>8200</v>
      </c>
      <c r="Y338">
        <f t="shared" si="76"/>
        <v>8200</v>
      </c>
      <c r="Z338">
        <f t="shared" si="77"/>
        <v>9137260</v>
      </c>
      <c r="AA338">
        <f t="shared" si="78"/>
        <v>8984411</v>
      </c>
      <c r="AB338">
        <f t="shared" si="79"/>
        <v>0</v>
      </c>
      <c r="AC338">
        <f t="shared" si="80"/>
        <v>9137260</v>
      </c>
      <c r="AD338">
        <f t="shared" si="81"/>
        <v>241804</v>
      </c>
      <c r="AE338" s="2">
        <f t="shared" si="82"/>
        <v>2.7182867297640502E-2</v>
      </c>
      <c r="AF338">
        <f t="shared" si="83"/>
        <v>0</v>
      </c>
    </row>
    <row r="340" spans="1:32" ht="13.75" customHeight="1" x14ac:dyDescent="0.2">
      <c r="B340" s="34">
        <v>9999</v>
      </c>
      <c r="C340" s="34">
        <v>9999</v>
      </c>
      <c r="D340" s="34" t="s">
        <v>347</v>
      </c>
      <c r="E340">
        <f t="shared" ref="E340:S340" si="84">SUM(E14:E338)</f>
        <v>231241480781</v>
      </c>
      <c r="F340">
        <f t="shared" si="84"/>
        <v>2596100</v>
      </c>
      <c r="G340">
        <f t="shared" si="84"/>
        <v>480665.4</v>
      </c>
      <c r="H340">
        <f t="shared" si="84"/>
        <v>2600687</v>
      </c>
      <c r="I340">
        <f t="shared" si="84"/>
        <v>3843964749</v>
      </c>
      <c r="J340">
        <f t="shared" si="84"/>
        <v>24313423</v>
      </c>
      <c r="K340">
        <f t="shared" si="84"/>
        <v>221894948330</v>
      </c>
      <c r="L340">
        <f t="shared" si="84"/>
        <v>473329.4</v>
      </c>
      <c r="M340">
        <f t="shared" si="84"/>
        <v>3868278172</v>
      </c>
      <c r="N340">
        <f t="shared" si="84"/>
        <v>0</v>
      </c>
      <c r="O340">
        <f t="shared" si="84"/>
        <v>0</v>
      </c>
      <c r="P340">
        <f t="shared" si="84"/>
        <v>3790495946</v>
      </c>
      <c r="Q340">
        <f t="shared" si="84"/>
        <v>15486981</v>
      </c>
      <c r="R340">
        <f t="shared" si="84"/>
        <v>3805982927</v>
      </c>
      <c r="S340">
        <f t="shared" si="84"/>
        <v>62295245</v>
      </c>
      <c r="U340" s="44">
        <f>SUM(U14:U338)</f>
        <v>0</v>
      </c>
      <c r="V340" s="45" t="e">
        <f>J340/U340*1000</f>
        <v>#DIV/0!</v>
      </c>
      <c r="Z340">
        <f>SUM(Z14:Z338)</f>
        <v>3861031383</v>
      </c>
      <c r="AB340">
        <f>SUM(AB14:AB338)</f>
        <v>42220665</v>
      </c>
      <c r="AC340">
        <f>SUM(AC14:AC338)</f>
        <v>3903252048</v>
      </c>
      <c r="AD340">
        <f>SUM(AD14:AD338)</f>
        <v>34973876</v>
      </c>
      <c r="AE340" s="2">
        <f>AD340/AC340</f>
        <v>8.9601889834197042E-3</v>
      </c>
      <c r="AF340">
        <f>AB340/M340*1000</f>
        <v>10.914588641946301</v>
      </c>
    </row>
    <row r="341" spans="1:32" ht="13.75" customHeight="1" x14ac:dyDescent="0.2">
      <c r="S341">
        <f>S340/R340</f>
        <v>1.636771530373184E-2</v>
      </c>
    </row>
    <row r="342" spans="1:32" ht="13.75" customHeight="1" x14ac:dyDescent="0.2">
      <c r="Z342">
        <f>COUNTIF(AB14:AB338,"&gt;0")</f>
        <v>199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N367"/>
  <sheetViews>
    <sheetView showGridLines="0" topLeftCell="D1" workbookViewId="0">
      <selection activeCell="AJ1" sqref="AJ1:AJ1048576"/>
    </sheetView>
  </sheetViews>
  <sheetFormatPr baseColWidth="10" defaultColWidth="8.83203125" defaultRowHeight="15" x14ac:dyDescent="0.2"/>
  <cols>
    <col min="1" max="1" width="13.83203125" style="4" customWidth="1"/>
    <col min="2" max="2" width="24.5" bestFit="1" customWidth="1"/>
    <col min="3" max="3" width="15.5" bestFit="1" customWidth="1"/>
    <col min="4" max="6" width="13.83203125" bestFit="1" customWidth="1"/>
    <col min="7" max="8" width="12.5" bestFit="1" customWidth="1"/>
    <col min="9" max="9" width="15.5" bestFit="1" customWidth="1"/>
    <col min="12" max="12" width="13.5" bestFit="1" customWidth="1"/>
    <col min="20" max="23" width="8.83203125" style="29" customWidth="1"/>
    <col min="32" max="32" width="2.1640625" customWidth="1"/>
    <col min="34" max="34" width="1.5" customWidth="1"/>
  </cols>
  <sheetData>
    <row r="1" spans="1:40" x14ac:dyDescent="0.2">
      <c r="A1" s="21" t="s">
        <v>418</v>
      </c>
      <c r="AI1" s="25" t="s">
        <v>343</v>
      </c>
      <c r="AJ1" s="25" t="s">
        <v>344</v>
      </c>
    </row>
    <row r="2" spans="1:40" ht="16" thickBot="1" x14ac:dyDescent="0.25">
      <c r="AG2" s="26" t="s">
        <v>390</v>
      </c>
      <c r="AI2" s="2">
        <v>3.15E-2</v>
      </c>
      <c r="AJ2" s="2">
        <f>AI2</f>
        <v>3.15E-2</v>
      </c>
    </row>
    <row r="3" spans="1:40" ht="32" x14ac:dyDescent="0.2">
      <c r="A3" s="20" t="s">
        <v>381</v>
      </c>
      <c r="B3" s="19" t="s">
        <v>380</v>
      </c>
      <c r="C3" s="19" t="s">
        <v>379</v>
      </c>
      <c r="D3" s="19" t="s">
        <v>378</v>
      </c>
      <c r="E3" s="19" t="s">
        <v>377</v>
      </c>
      <c r="F3" s="19" t="s">
        <v>376</v>
      </c>
      <c r="G3" s="19" t="s">
        <v>375</v>
      </c>
      <c r="H3" s="18" t="s">
        <v>374</v>
      </c>
      <c r="I3" s="17" t="s">
        <v>373</v>
      </c>
      <c r="J3" s="16" t="s">
        <v>372</v>
      </c>
      <c r="K3" s="16" t="s">
        <v>371</v>
      </c>
      <c r="L3" s="16" t="s">
        <v>370</v>
      </c>
      <c r="M3" s="16" t="s">
        <v>369</v>
      </c>
      <c r="T3" s="28" t="s">
        <v>0</v>
      </c>
      <c r="U3" s="28" t="s">
        <v>1</v>
      </c>
      <c r="V3" s="28" t="s">
        <v>2</v>
      </c>
      <c r="W3" s="28" t="s">
        <v>368</v>
      </c>
      <c r="X3" s="15" t="s">
        <v>1</v>
      </c>
    </row>
    <row r="4" spans="1:40" ht="16" x14ac:dyDescent="0.2">
      <c r="A4" s="14">
        <v>9</v>
      </c>
      <c r="B4" s="13" t="s">
        <v>5</v>
      </c>
      <c r="C4" s="12">
        <v>3948080.19</v>
      </c>
      <c r="D4" s="12">
        <v>1105822.49</v>
      </c>
      <c r="E4" s="12">
        <v>1033685.19</v>
      </c>
      <c r="F4" s="12">
        <v>510939.37</v>
      </c>
      <c r="G4" s="12">
        <v>19661.080000000002</v>
      </c>
      <c r="H4" s="11">
        <v>42179.64</v>
      </c>
      <c r="I4" s="1">
        <f t="shared" ref="I4:I67" si="0">SUM(C4:H4)</f>
        <v>6660367.959999999</v>
      </c>
      <c r="J4">
        <f t="shared" ref="J4:J67" si="1">A4*1</f>
        <v>9</v>
      </c>
      <c r="K4">
        <f t="shared" ref="K4:K67" si="2">VLOOKUP(J4,$W$4:$X$351,2,FALSE)</f>
        <v>9</v>
      </c>
      <c r="L4" s="1">
        <f t="shared" ref="L4:L67" si="3">D4+C4</f>
        <v>5053902.68</v>
      </c>
      <c r="M4">
        <f t="shared" ref="M4:M67" si="4">L4/I4</f>
        <v>0.75880232298757266</v>
      </c>
      <c r="T4" s="28">
        <v>1</v>
      </c>
      <c r="U4" s="28">
        <v>441</v>
      </c>
      <c r="V4" s="28" t="s">
        <v>27</v>
      </c>
      <c r="W4" s="28">
        <v>441</v>
      </c>
      <c r="X4">
        <f t="shared" ref="X4:X67" si="5">U4</f>
        <v>441</v>
      </c>
      <c r="Y4" t="str">
        <f t="shared" ref="Y4:Y67" si="6">V4</f>
        <v>A-H-S-T</v>
      </c>
    </row>
    <row r="5" spans="1:40" ht="16" x14ac:dyDescent="0.2">
      <c r="A5" s="14">
        <v>18</v>
      </c>
      <c r="B5" s="13" t="s">
        <v>6</v>
      </c>
      <c r="C5" s="12">
        <v>2016649.22</v>
      </c>
      <c r="D5" s="12">
        <v>586041.91</v>
      </c>
      <c r="E5" s="12">
        <v>487765.08</v>
      </c>
      <c r="F5" s="12">
        <v>237628.96</v>
      </c>
      <c r="G5" s="12">
        <v>47323.31</v>
      </c>
      <c r="H5" s="11">
        <v>4878.32</v>
      </c>
      <c r="I5" s="1">
        <f t="shared" si="0"/>
        <v>3380286.8</v>
      </c>
      <c r="J5">
        <f t="shared" si="1"/>
        <v>18</v>
      </c>
      <c r="K5">
        <f t="shared" si="2"/>
        <v>18</v>
      </c>
      <c r="L5" s="1">
        <f t="shared" si="3"/>
        <v>2602691.13</v>
      </c>
      <c r="M5">
        <f t="shared" si="4"/>
        <v>0.76996162869967133</v>
      </c>
      <c r="T5" s="28">
        <v>2</v>
      </c>
      <c r="U5" s="28">
        <v>9</v>
      </c>
      <c r="V5" s="28" t="s">
        <v>5</v>
      </c>
      <c r="W5" s="28">
        <v>9</v>
      </c>
      <c r="X5">
        <f t="shared" si="5"/>
        <v>9</v>
      </c>
      <c r="Y5" t="str">
        <f t="shared" si="6"/>
        <v>AGWSR</v>
      </c>
    </row>
    <row r="6" spans="1:40" ht="16" x14ac:dyDescent="0.2">
      <c r="A6" s="14">
        <v>27</v>
      </c>
      <c r="B6" s="13" t="s">
        <v>7</v>
      </c>
      <c r="C6" s="12">
        <v>9296405.5600000005</v>
      </c>
      <c r="D6" s="12">
        <v>2490192.96</v>
      </c>
      <c r="E6" s="12">
        <v>1350404.32</v>
      </c>
      <c r="F6" s="12">
        <v>1091986.8500000001</v>
      </c>
      <c r="G6" s="12">
        <v>115392.25</v>
      </c>
      <c r="H6" s="11">
        <v>29106.25</v>
      </c>
      <c r="I6" s="1">
        <f t="shared" si="0"/>
        <v>14373488.189999999</v>
      </c>
      <c r="J6">
        <f t="shared" si="1"/>
        <v>27</v>
      </c>
      <c r="K6">
        <f t="shared" si="2"/>
        <v>27</v>
      </c>
      <c r="L6" s="1">
        <f t="shared" si="3"/>
        <v>11786598.52</v>
      </c>
      <c r="M6">
        <f t="shared" si="4"/>
        <v>0.82002352972330228</v>
      </c>
      <c r="T6" s="28">
        <v>3</v>
      </c>
      <c r="U6" s="28">
        <v>18</v>
      </c>
      <c r="V6" s="28" t="s">
        <v>6</v>
      </c>
      <c r="W6" s="28">
        <v>18</v>
      </c>
      <c r="X6">
        <f t="shared" si="5"/>
        <v>18</v>
      </c>
      <c r="Y6" t="str">
        <f t="shared" si="6"/>
        <v>Adair-Casey</v>
      </c>
    </row>
    <row r="7" spans="1:40" ht="16" x14ac:dyDescent="0.2">
      <c r="A7" s="14">
        <v>63</v>
      </c>
      <c r="B7" s="13" t="s">
        <v>8</v>
      </c>
      <c r="C7" s="12">
        <v>3308430.28</v>
      </c>
      <c r="D7" s="12">
        <v>1019756.95</v>
      </c>
      <c r="E7" s="12">
        <v>691913.44</v>
      </c>
      <c r="F7" s="12">
        <v>377852.91</v>
      </c>
      <c r="G7" s="12">
        <v>8915.34</v>
      </c>
      <c r="H7" s="11">
        <v>32942.239999999998</v>
      </c>
      <c r="I7" s="1">
        <f t="shared" si="0"/>
        <v>5439811.1600000001</v>
      </c>
      <c r="J7">
        <f t="shared" si="1"/>
        <v>63</v>
      </c>
      <c r="K7">
        <f t="shared" si="2"/>
        <v>63</v>
      </c>
      <c r="L7" s="1">
        <f t="shared" si="3"/>
        <v>4328187.2299999995</v>
      </c>
      <c r="M7">
        <f t="shared" si="4"/>
        <v>0.79565027216863893</v>
      </c>
      <c r="T7" s="28">
        <v>4</v>
      </c>
      <c r="U7" s="28">
        <v>27</v>
      </c>
      <c r="V7" s="28" t="s">
        <v>7</v>
      </c>
      <c r="W7" s="28">
        <v>27</v>
      </c>
      <c r="X7">
        <f t="shared" si="5"/>
        <v>27</v>
      </c>
      <c r="Y7" t="str">
        <f t="shared" si="6"/>
        <v>Adel DeSoto Minburn</v>
      </c>
    </row>
    <row r="8" spans="1:40" ht="16" x14ac:dyDescent="0.2">
      <c r="A8" s="14">
        <v>72</v>
      </c>
      <c r="B8" s="13" t="s">
        <v>9</v>
      </c>
      <c r="C8" s="12">
        <v>835787.73</v>
      </c>
      <c r="D8" s="12">
        <v>267108.83</v>
      </c>
      <c r="E8" s="12">
        <v>889188.99</v>
      </c>
      <c r="F8" s="12">
        <v>151593.29999999999</v>
      </c>
      <c r="G8" s="13">
        <v>0</v>
      </c>
      <c r="H8" s="11">
        <v>3649.02</v>
      </c>
      <c r="I8" s="1">
        <f t="shared" si="0"/>
        <v>2147327.87</v>
      </c>
      <c r="J8">
        <f t="shared" si="1"/>
        <v>72</v>
      </c>
      <c r="K8">
        <f t="shared" si="2"/>
        <v>72</v>
      </c>
      <c r="L8" s="1">
        <f t="shared" si="3"/>
        <v>1102896.56</v>
      </c>
      <c r="M8">
        <f t="shared" si="4"/>
        <v>0.51361348930845852</v>
      </c>
      <c r="T8" s="28">
        <v>5</v>
      </c>
      <c r="U8" s="28">
        <v>63</v>
      </c>
      <c r="V8" s="28" t="s">
        <v>8</v>
      </c>
      <c r="W8" s="28">
        <v>63</v>
      </c>
      <c r="X8">
        <f t="shared" si="5"/>
        <v>63</v>
      </c>
      <c r="Y8" t="str">
        <f t="shared" si="6"/>
        <v>Akron Westfield</v>
      </c>
    </row>
    <row r="9" spans="1:40" ht="16" x14ac:dyDescent="0.2">
      <c r="A9" s="14">
        <v>81</v>
      </c>
      <c r="B9" s="13" t="s">
        <v>10</v>
      </c>
      <c r="C9" s="12">
        <v>6765648</v>
      </c>
      <c r="D9" s="12">
        <v>2780167.15</v>
      </c>
      <c r="E9" s="12">
        <v>840878.43</v>
      </c>
      <c r="F9" s="12">
        <v>1076229.3</v>
      </c>
      <c r="G9" s="12">
        <v>145742.79</v>
      </c>
      <c r="H9" s="11">
        <v>20653.310000000001</v>
      </c>
      <c r="I9" s="1">
        <f t="shared" si="0"/>
        <v>11629318.98</v>
      </c>
      <c r="J9">
        <f t="shared" si="1"/>
        <v>81</v>
      </c>
      <c r="K9">
        <f t="shared" si="2"/>
        <v>81</v>
      </c>
      <c r="L9" s="1">
        <f t="shared" si="3"/>
        <v>9545815.1500000004</v>
      </c>
      <c r="M9">
        <f t="shared" si="4"/>
        <v>0.82084042637550902</v>
      </c>
      <c r="T9" s="28">
        <v>6</v>
      </c>
      <c r="U9" s="28">
        <v>72</v>
      </c>
      <c r="V9" s="28" t="s">
        <v>9</v>
      </c>
      <c r="W9" s="28">
        <v>72</v>
      </c>
      <c r="X9">
        <f t="shared" si="5"/>
        <v>72</v>
      </c>
      <c r="Y9" t="str">
        <f t="shared" si="6"/>
        <v>Albert City-Truesdale</v>
      </c>
    </row>
    <row r="10" spans="1:40" ht="16" x14ac:dyDescent="0.2">
      <c r="A10" s="14">
        <v>99</v>
      </c>
      <c r="B10" s="13" t="s">
        <v>11</v>
      </c>
      <c r="C10" s="12">
        <v>3337392.72</v>
      </c>
      <c r="D10" s="12">
        <v>1056273.73</v>
      </c>
      <c r="E10" s="12">
        <v>948114.38</v>
      </c>
      <c r="F10" s="12">
        <v>418214.77</v>
      </c>
      <c r="G10" s="12">
        <v>16183.59</v>
      </c>
      <c r="H10" s="11">
        <v>12144.44</v>
      </c>
      <c r="I10" s="1">
        <f t="shared" si="0"/>
        <v>5788323.6299999999</v>
      </c>
      <c r="J10">
        <f t="shared" si="1"/>
        <v>99</v>
      </c>
      <c r="K10">
        <f t="shared" si="2"/>
        <v>99</v>
      </c>
      <c r="L10" s="1">
        <f t="shared" si="3"/>
        <v>4393666.45</v>
      </c>
      <c r="M10">
        <f t="shared" si="4"/>
        <v>0.75905680657320129</v>
      </c>
      <c r="T10" s="28">
        <v>7</v>
      </c>
      <c r="U10" s="28">
        <v>81</v>
      </c>
      <c r="V10" s="28" t="s">
        <v>10</v>
      </c>
      <c r="W10" s="28">
        <v>81</v>
      </c>
      <c r="X10">
        <f t="shared" si="5"/>
        <v>81</v>
      </c>
      <c r="Y10" t="str">
        <f t="shared" si="6"/>
        <v>Albia</v>
      </c>
      <c r="AE10" t="s">
        <v>384</v>
      </c>
      <c r="AG10">
        <v>53150</v>
      </c>
      <c r="AI10" t="s">
        <v>417</v>
      </c>
    </row>
    <row r="11" spans="1:40" ht="16" x14ac:dyDescent="0.2">
      <c r="A11" s="14">
        <v>108</v>
      </c>
      <c r="B11" s="13" t="s">
        <v>12</v>
      </c>
      <c r="C11" s="12">
        <v>1300231.3999999999</v>
      </c>
      <c r="D11" s="12">
        <v>426860.4</v>
      </c>
      <c r="E11" s="12">
        <v>1093679.29</v>
      </c>
      <c r="F11" s="12">
        <v>208967.02</v>
      </c>
      <c r="G11" s="12">
        <v>2939.88</v>
      </c>
      <c r="H11" s="11">
        <v>32300.46</v>
      </c>
      <c r="I11" s="1">
        <f t="shared" si="0"/>
        <v>3064978.4499999997</v>
      </c>
      <c r="J11">
        <f t="shared" si="1"/>
        <v>108</v>
      </c>
      <c r="K11">
        <f t="shared" si="2"/>
        <v>108</v>
      </c>
      <c r="L11" s="1">
        <f t="shared" si="3"/>
        <v>1727091.7999999998</v>
      </c>
      <c r="M11">
        <f t="shared" si="4"/>
        <v>0.56349231427711999</v>
      </c>
      <c r="T11" s="28">
        <v>8</v>
      </c>
      <c r="U11" s="28">
        <v>99</v>
      </c>
      <c r="V11" s="28" t="s">
        <v>11</v>
      </c>
      <c r="W11" s="28">
        <v>99</v>
      </c>
      <c r="X11">
        <f t="shared" si="5"/>
        <v>99</v>
      </c>
      <c r="Y11" t="str">
        <f t="shared" si="6"/>
        <v>Alburnett</v>
      </c>
      <c r="AG11">
        <v>0.02</v>
      </c>
      <c r="AI11" t="s">
        <v>382</v>
      </c>
    </row>
    <row r="12" spans="1:40" ht="16" x14ac:dyDescent="0.2">
      <c r="A12" s="14">
        <v>126</v>
      </c>
      <c r="B12" s="13" t="s">
        <v>13</v>
      </c>
      <c r="C12" s="12">
        <v>8616426.3100000005</v>
      </c>
      <c r="D12" s="12">
        <v>2981682.28</v>
      </c>
      <c r="E12" s="12">
        <v>989554.42</v>
      </c>
      <c r="F12" s="12">
        <v>1336158.3799999999</v>
      </c>
      <c r="G12" s="12">
        <v>134462.91</v>
      </c>
      <c r="H12" s="11">
        <v>54204.1</v>
      </c>
      <c r="I12" s="1">
        <f t="shared" si="0"/>
        <v>14112488.4</v>
      </c>
      <c r="J12">
        <f t="shared" si="1"/>
        <v>126</v>
      </c>
      <c r="K12">
        <f t="shared" si="2"/>
        <v>126</v>
      </c>
      <c r="L12" s="1">
        <f t="shared" si="3"/>
        <v>11598108.59</v>
      </c>
      <c r="M12">
        <f t="shared" si="4"/>
        <v>0.82183299367672102</v>
      </c>
      <c r="T12" s="28">
        <v>9</v>
      </c>
      <c r="U12" s="28">
        <v>108</v>
      </c>
      <c r="V12" s="28" t="s">
        <v>12</v>
      </c>
      <c r="W12" s="28">
        <v>108</v>
      </c>
      <c r="X12">
        <f t="shared" si="5"/>
        <v>108</v>
      </c>
      <c r="Y12" t="str">
        <f t="shared" si="6"/>
        <v>Alden</v>
      </c>
      <c r="AG12">
        <f>AG11*AG10</f>
        <v>1063</v>
      </c>
      <c r="AI12" t="s">
        <v>383</v>
      </c>
      <c r="AL12" t="s">
        <v>385</v>
      </c>
      <c r="AN12">
        <v>6.2E-2</v>
      </c>
    </row>
    <row r="13" spans="1:40" ht="16" x14ac:dyDescent="0.2">
      <c r="A13" s="14">
        <v>135</v>
      </c>
      <c r="B13" s="13" t="s">
        <v>14</v>
      </c>
      <c r="C13" s="12">
        <v>6884492.7300000004</v>
      </c>
      <c r="D13" s="12">
        <v>2179956.92</v>
      </c>
      <c r="E13" s="12">
        <v>1436463.94</v>
      </c>
      <c r="F13" s="12">
        <v>949263.09</v>
      </c>
      <c r="G13" s="12">
        <v>193674.07</v>
      </c>
      <c r="H13" s="11">
        <v>114397.37</v>
      </c>
      <c r="I13" s="1">
        <f t="shared" si="0"/>
        <v>11758248.119999999</v>
      </c>
      <c r="J13">
        <f t="shared" si="1"/>
        <v>135</v>
      </c>
      <c r="K13">
        <f t="shared" si="2"/>
        <v>135</v>
      </c>
      <c r="L13" s="1">
        <f t="shared" si="3"/>
        <v>9064449.6500000004</v>
      </c>
      <c r="M13">
        <f t="shared" si="4"/>
        <v>0.77090137556988392</v>
      </c>
      <c r="T13" s="28">
        <v>10</v>
      </c>
      <c r="U13" s="28">
        <v>126</v>
      </c>
      <c r="V13" s="28" t="s">
        <v>13</v>
      </c>
      <c r="W13" s="28">
        <v>126</v>
      </c>
      <c r="X13">
        <f t="shared" si="5"/>
        <v>126</v>
      </c>
      <c r="Y13" t="str">
        <f t="shared" si="6"/>
        <v>Algona</v>
      </c>
      <c r="AE13" t="s">
        <v>343</v>
      </c>
      <c r="AG13">
        <f>AG12+AG10</f>
        <v>54213</v>
      </c>
      <c r="AL13" t="s">
        <v>386</v>
      </c>
      <c r="AN13">
        <v>8.9300000000000004E-2</v>
      </c>
    </row>
    <row r="14" spans="1:40" ht="16" x14ac:dyDescent="0.2">
      <c r="A14" s="14">
        <v>153</v>
      </c>
      <c r="B14" s="13" t="s">
        <v>15</v>
      </c>
      <c r="C14" s="12">
        <v>4262895.5199999996</v>
      </c>
      <c r="D14" s="12">
        <v>1152217.73</v>
      </c>
      <c r="E14" s="12">
        <v>719029.13</v>
      </c>
      <c r="F14" s="12">
        <v>464377.83</v>
      </c>
      <c r="G14" s="12">
        <v>92050.99</v>
      </c>
      <c r="H14" s="11">
        <v>33203.839999999997</v>
      </c>
      <c r="I14" s="1">
        <f t="shared" si="0"/>
        <v>6723775.04</v>
      </c>
      <c r="J14">
        <f t="shared" si="1"/>
        <v>153</v>
      </c>
      <c r="K14">
        <f t="shared" si="2"/>
        <v>153</v>
      </c>
      <c r="L14" s="1">
        <f t="shared" si="3"/>
        <v>5415113.25</v>
      </c>
      <c r="M14">
        <f t="shared" si="4"/>
        <v>0.80536799904596446</v>
      </c>
      <c r="T14" s="28">
        <v>11</v>
      </c>
      <c r="U14" s="28">
        <v>135</v>
      </c>
      <c r="V14" s="28" t="s">
        <v>14</v>
      </c>
      <c r="W14" s="28">
        <v>135</v>
      </c>
      <c r="X14">
        <f t="shared" si="5"/>
        <v>135</v>
      </c>
      <c r="Y14" t="str">
        <f t="shared" si="6"/>
        <v>Allamakee</v>
      </c>
      <c r="AG14">
        <v>0.15</v>
      </c>
      <c r="AI14" t="s">
        <v>387</v>
      </c>
      <c r="AN14">
        <f>AN13+AN12</f>
        <v>0.15129999999999999</v>
      </c>
    </row>
    <row r="15" spans="1:40" ht="16" x14ac:dyDescent="0.2">
      <c r="A15" s="14">
        <v>171</v>
      </c>
      <c r="B15" s="13" t="s">
        <v>16</v>
      </c>
      <c r="C15" s="12">
        <v>3199330.73</v>
      </c>
      <c r="D15" s="12">
        <v>945491.17</v>
      </c>
      <c r="E15" s="12">
        <v>1175129.9099999999</v>
      </c>
      <c r="F15" s="12">
        <v>392594.87</v>
      </c>
      <c r="G15" s="12">
        <v>3310.41</v>
      </c>
      <c r="H15" s="11">
        <v>10615.57</v>
      </c>
      <c r="I15" s="1">
        <f t="shared" si="0"/>
        <v>5726472.6600000001</v>
      </c>
      <c r="J15">
        <f t="shared" si="1"/>
        <v>171</v>
      </c>
      <c r="K15">
        <f t="shared" si="2"/>
        <v>171</v>
      </c>
      <c r="L15" s="1">
        <f t="shared" si="3"/>
        <v>4144821.9</v>
      </c>
      <c r="M15">
        <f t="shared" si="4"/>
        <v>0.72380017265288044</v>
      </c>
      <c r="T15" s="28">
        <v>12</v>
      </c>
      <c r="U15" s="28">
        <v>171</v>
      </c>
      <c r="V15" s="28" t="s">
        <v>16</v>
      </c>
      <c r="W15" s="28">
        <v>171</v>
      </c>
      <c r="X15">
        <f t="shared" si="5"/>
        <v>171</v>
      </c>
      <c r="Y15" t="str">
        <f t="shared" si="6"/>
        <v>Alta</v>
      </c>
      <c r="AG15">
        <f>AG14*AG13</f>
        <v>8131.95</v>
      </c>
    </row>
    <row r="16" spans="1:40" ht="16" x14ac:dyDescent="0.2">
      <c r="A16" s="14">
        <v>225</v>
      </c>
      <c r="B16" s="13" t="s">
        <v>17</v>
      </c>
      <c r="C16" s="12">
        <v>25137356.949999999</v>
      </c>
      <c r="D16" s="12">
        <v>12729748.880000001</v>
      </c>
      <c r="E16" s="12">
        <v>4795805.33</v>
      </c>
      <c r="F16" s="12">
        <v>3120845.81</v>
      </c>
      <c r="G16" s="12">
        <v>74786.98</v>
      </c>
      <c r="H16" s="11">
        <v>28643.14</v>
      </c>
      <c r="I16" s="1">
        <f t="shared" si="0"/>
        <v>45887187.089999996</v>
      </c>
      <c r="J16">
        <f t="shared" si="1"/>
        <v>225</v>
      </c>
      <c r="K16">
        <f t="shared" si="2"/>
        <v>225</v>
      </c>
      <c r="L16" s="1">
        <f t="shared" si="3"/>
        <v>37867105.829999998</v>
      </c>
      <c r="M16">
        <f t="shared" si="4"/>
        <v>0.82522177172747679</v>
      </c>
      <c r="T16" s="28">
        <v>13</v>
      </c>
      <c r="U16" s="28">
        <v>225</v>
      </c>
      <c r="V16" s="28" t="s">
        <v>17</v>
      </c>
      <c r="W16" s="28">
        <v>225</v>
      </c>
      <c r="X16">
        <f t="shared" si="5"/>
        <v>225</v>
      </c>
      <c r="Y16" t="str">
        <f t="shared" si="6"/>
        <v>Ames</v>
      </c>
      <c r="AC16" s="22"/>
      <c r="AD16" s="22"/>
      <c r="AE16" s="23" t="s">
        <v>388</v>
      </c>
      <c r="AF16" s="22"/>
      <c r="AG16" s="22">
        <f>ROUND(AG15+AG13,0)</f>
        <v>62345</v>
      </c>
      <c r="AH16" s="22"/>
      <c r="AI16" s="22"/>
    </row>
    <row r="17" spans="1:35" ht="16" x14ac:dyDescent="0.2">
      <c r="A17" s="14">
        <v>234</v>
      </c>
      <c r="B17" s="13" t="s">
        <v>18</v>
      </c>
      <c r="C17" s="12">
        <v>8080549.1600000001</v>
      </c>
      <c r="D17" s="12">
        <v>1569876.53</v>
      </c>
      <c r="E17" s="12">
        <v>1963353.87</v>
      </c>
      <c r="F17" s="12">
        <v>922014.53</v>
      </c>
      <c r="G17" s="12">
        <v>184771.12</v>
      </c>
      <c r="H17" s="11">
        <v>10559.51</v>
      </c>
      <c r="I17" s="1">
        <f t="shared" si="0"/>
        <v>12731124.719999997</v>
      </c>
      <c r="J17">
        <f t="shared" si="1"/>
        <v>234</v>
      </c>
      <c r="K17">
        <f t="shared" si="2"/>
        <v>234</v>
      </c>
      <c r="L17" s="1">
        <f t="shared" si="3"/>
        <v>9650425.6899999995</v>
      </c>
      <c r="M17">
        <f t="shared" si="4"/>
        <v>0.75801831356185168</v>
      </c>
      <c r="T17" s="28">
        <v>14</v>
      </c>
      <c r="U17" s="28">
        <v>234</v>
      </c>
      <c r="V17" s="28" t="s">
        <v>18</v>
      </c>
      <c r="W17" s="28">
        <v>234</v>
      </c>
      <c r="X17">
        <f t="shared" si="5"/>
        <v>234</v>
      </c>
      <c r="Y17" t="str">
        <f t="shared" si="6"/>
        <v>Anamosa</v>
      </c>
      <c r="AG17">
        <v>0.02</v>
      </c>
      <c r="AI17" t="s">
        <v>382</v>
      </c>
    </row>
    <row r="18" spans="1:35" ht="16" x14ac:dyDescent="0.2">
      <c r="A18" s="14">
        <v>243</v>
      </c>
      <c r="B18" s="13" t="s">
        <v>19</v>
      </c>
      <c r="C18" s="12">
        <v>1173167.49</v>
      </c>
      <c r="D18" s="12">
        <v>374706.55</v>
      </c>
      <c r="E18" s="12">
        <v>1175397.3400000001</v>
      </c>
      <c r="F18" s="12">
        <v>145897.43</v>
      </c>
      <c r="G18" s="12">
        <v>18357.11</v>
      </c>
      <c r="H18" s="11">
        <v>9648.8799999999992</v>
      </c>
      <c r="I18" s="1">
        <f t="shared" si="0"/>
        <v>2897174.8</v>
      </c>
      <c r="J18">
        <f t="shared" si="1"/>
        <v>243</v>
      </c>
      <c r="K18">
        <f t="shared" si="2"/>
        <v>243</v>
      </c>
      <c r="L18" s="1">
        <f t="shared" si="3"/>
        <v>1547874.04</v>
      </c>
      <c r="M18">
        <f t="shared" si="4"/>
        <v>0.53427015863868488</v>
      </c>
      <c r="T18" s="28">
        <v>15</v>
      </c>
      <c r="U18" s="28">
        <v>243</v>
      </c>
      <c r="V18" s="28" t="s">
        <v>19</v>
      </c>
      <c r="W18" s="28">
        <v>243</v>
      </c>
      <c r="X18">
        <f t="shared" si="5"/>
        <v>243</v>
      </c>
      <c r="Y18" t="str">
        <f t="shared" si="6"/>
        <v>Andrew</v>
      </c>
      <c r="AG18">
        <f>AG17*AG13</f>
        <v>1084.26</v>
      </c>
      <c r="AI18" t="s">
        <v>383</v>
      </c>
    </row>
    <row r="19" spans="1:35" ht="16" x14ac:dyDescent="0.2">
      <c r="A19" s="14">
        <v>261</v>
      </c>
      <c r="B19" s="13" t="s">
        <v>20</v>
      </c>
      <c r="C19" s="12">
        <v>56481924.030000001</v>
      </c>
      <c r="D19" s="12">
        <v>16623011.720000001</v>
      </c>
      <c r="E19" s="12">
        <v>9015269.6099999994</v>
      </c>
      <c r="F19" s="12">
        <v>6795459.7599999998</v>
      </c>
      <c r="G19" s="12">
        <v>2394964.48</v>
      </c>
      <c r="H19" s="11">
        <v>204524.46</v>
      </c>
      <c r="I19" s="1">
        <f t="shared" si="0"/>
        <v>91515154.060000002</v>
      </c>
      <c r="J19">
        <f t="shared" si="1"/>
        <v>261</v>
      </c>
      <c r="K19">
        <f t="shared" si="2"/>
        <v>261</v>
      </c>
      <c r="L19" s="1">
        <f t="shared" si="3"/>
        <v>73104935.75</v>
      </c>
      <c r="M19">
        <f t="shared" si="4"/>
        <v>0.79882874591535158</v>
      </c>
      <c r="T19" s="28">
        <v>16</v>
      </c>
      <c r="U19" s="28">
        <v>261</v>
      </c>
      <c r="V19" s="28" t="s">
        <v>20</v>
      </c>
      <c r="W19" s="28">
        <v>261</v>
      </c>
      <c r="X19">
        <f t="shared" si="5"/>
        <v>261</v>
      </c>
      <c r="Y19" t="str">
        <f t="shared" si="6"/>
        <v>Ankeny</v>
      </c>
      <c r="AE19" t="s">
        <v>343</v>
      </c>
      <c r="AG19">
        <f>AG18+AG13</f>
        <v>55297.26</v>
      </c>
    </row>
    <row r="20" spans="1:35" ht="16" x14ac:dyDescent="0.2">
      <c r="A20" s="14">
        <v>279</v>
      </c>
      <c r="B20" s="13" t="s">
        <v>21</v>
      </c>
      <c r="C20" s="12">
        <v>5266530.4000000004</v>
      </c>
      <c r="D20" s="12">
        <v>1575602.94</v>
      </c>
      <c r="E20" s="12">
        <v>737037.79</v>
      </c>
      <c r="F20" s="12">
        <v>517551.66</v>
      </c>
      <c r="G20" s="12">
        <v>59577.98</v>
      </c>
      <c r="H20" s="11">
        <v>44950.61</v>
      </c>
      <c r="I20" s="1">
        <f t="shared" si="0"/>
        <v>8201251.3800000008</v>
      </c>
      <c r="J20">
        <f t="shared" si="1"/>
        <v>279</v>
      </c>
      <c r="K20">
        <f t="shared" si="2"/>
        <v>279</v>
      </c>
      <c r="L20" s="1">
        <f t="shared" si="3"/>
        <v>6842133.3399999999</v>
      </c>
      <c r="M20">
        <f t="shared" si="4"/>
        <v>0.83427918776951315</v>
      </c>
      <c r="T20" s="28">
        <v>17</v>
      </c>
      <c r="U20" s="28">
        <v>279</v>
      </c>
      <c r="V20" s="28" t="s">
        <v>21</v>
      </c>
      <c r="W20" s="28">
        <v>279</v>
      </c>
      <c r="X20">
        <f t="shared" si="5"/>
        <v>279</v>
      </c>
      <c r="Y20" t="str">
        <f t="shared" si="6"/>
        <v>Aplington-Parkersburg</v>
      </c>
      <c r="AG20">
        <v>0.15</v>
      </c>
      <c r="AI20" t="s">
        <v>387</v>
      </c>
    </row>
    <row r="21" spans="1:35" ht="16" x14ac:dyDescent="0.2">
      <c r="A21" s="14">
        <v>333</v>
      </c>
      <c r="B21" s="13" t="s">
        <v>22</v>
      </c>
      <c r="C21" s="12">
        <v>1661662.97</v>
      </c>
      <c r="D21" s="12">
        <v>414383.72</v>
      </c>
      <c r="E21" s="12">
        <v>2051289.1</v>
      </c>
      <c r="F21" s="12">
        <v>231707.74</v>
      </c>
      <c r="G21" s="12">
        <v>1695</v>
      </c>
      <c r="H21" s="11">
        <v>2980.98</v>
      </c>
      <c r="I21" s="1">
        <f t="shared" si="0"/>
        <v>4363719.5100000007</v>
      </c>
      <c r="J21">
        <f t="shared" si="1"/>
        <v>333</v>
      </c>
      <c r="K21">
        <f t="shared" si="2"/>
        <v>333</v>
      </c>
      <c r="L21" s="1">
        <f t="shared" si="3"/>
        <v>2076046.69</v>
      </c>
      <c r="M21">
        <f t="shared" si="4"/>
        <v>0.47575163464161324</v>
      </c>
      <c r="T21" s="28">
        <v>18</v>
      </c>
      <c r="U21" s="28">
        <v>355</v>
      </c>
      <c r="V21" s="28" t="s">
        <v>23</v>
      </c>
      <c r="W21" s="28">
        <v>355</v>
      </c>
      <c r="X21">
        <f t="shared" si="5"/>
        <v>355</v>
      </c>
      <c r="Y21" t="str">
        <f t="shared" si="6"/>
        <v>Ar-We-Va</v>
      </c>
      <c r="AG21">
        <f>AG20*AG19</f>
        <v>8294.5889999999999</v>
      </c>
    </row>
    <row r="22" spans="1:35" ht="16" x14ac:dyDescent="0.2">
      <c r="A22" s="14">
        <v>355</v>
      </c>
      <c r="B22" s="13" t="s">
        <v>23</v>
      </c>
      <c r="C22" s="12">
        <v>1981709.05</v>
      </c>
      <c r="D22" s="12">
        <v>341148.34</v>
      </c>
      <c r="E22" s="12">
        <v>745284.34</v>
      </c>
      <c r="F22" s="12">
        <v>176255.46</v>
      </c>
      <c r="G22" s="12">
        <v>9037.6200000000008</v>
      </c>
      <c r="H22" s="11">
        <v>4987.03</v>
      </c>
      <c r="I22" s="1">
        <f t="shared" si="0"/>
        <v>3258421.84</v>
      </c>
      <c r="J22">
        <f t="shared" si="1"/>
        <v>355</v>
      </c>
      <c r="K22">
        <f t="shared" si="2"/>
        <v>355</v>
      </c>
      <c r="L22" s="1">
        <f t="shared" si="3"/>
        <v>2322857.39</v>
      </c>
      <c r="M22">
        <f t="shared" si="4"/>
        <v>0.71287804466716942</v>
      </c>
      <c r="T22" s="28">
        <v>19</v>
      </c>
      <c r="U22" s="28">
        <v>387</v>
      </c>
      <c r="V22" s="28" t="s">
        <v>24</v>
      </c>
      <c r="W22" s="28">
        <v>387</v>
      </c>
      <c r="X22">
        <f t="shared" si="5"/>
        <v>387</v>
      </c>
      <c r="Y22" t="str">
        <f t="shared" si="6"/>
        <v>Atlantic</v>
      </c>
      <c r="AC22" s="22"/>
      <c r="AD22" s="22"/>
      <c r="AE22" s="23" t="s">
        <v>389</v>
      </c>
      <c r="AF22" s="22"/>
      <c r="AG22" s="22">
        <f>ROUND(AG21+AG19,0)</f>
        <v>63592</v>
      </c>
      <c r="AH22" s="22"/>
      <c r="AI22" s="22"/>
    </row>
    <row r="23" spans="1:35" ht="16" x14ac:dyDescent="0.2">
      <c r="A23" s="14">
        <v>387</v>
      </c>
      <c r="B23" s="13" t="s">
        <v>24</v>
      </c>
      <c r="C23" s="12">
        <v>10577487.15</v>
      </c>
      <c r="D23" s="12">
        <v>3487275.14</v>
      </c>
      <c r="E23" s="12">
        <v>1104498.73</v>
      </c>
      <c r="F23" s="12">
        <v>1183160.79</v>
      </c>
      <c r="G23" s="12">
        <v>77111.009999999995</v>
      </c>
      <c r="H23" s="11">
        <v>17591.43</v>
      </c>
      <c r="I23" s="1">
        <f t="shared" si="0"/>
        <v>16447124.250000002</v>
      </c>
      <c r="J23">
        <f t="shared" si="1"/>
        <v>387</v>
      </c>
      <c r="K23">
        <f t="shared" si="2"/>
        <v>387</v>
      </c>
      <c r="L23" s="1">
        <f t="shared" si="3"/>
        <v>14064762.290000001</v>
      </c>
      <c r="M23">
        <f t="shared" si="4"/>
        <v>0.85515024245043925</v>
      </c>
      <c r="T23" s="28">
        <v>20</v>
      </c>
      <c r="U23" s="28">
        <v>414</v>
      </c>
      <c r="V23" s="28" t="s">
        <v>25</v>
      </c>
      <c r="W23" s="28">
        <v>414</v>
      </c>
      <c r="X23">
        <f t="shared" si="5"/>
        <v>414</v>
      </c>
      <c r="Y23" t="str">
        <f t="shared" si="6"/>
        <v>Audubon</v>
      </c>
    </row>
    <row r="24" spans="1:35" ht="16" x14ac:dyDescent="0.2">
      <c r="A24" s="14">
        <v>414</v>
      </c>
      <c r="B24" s="13" t="s">
        <v>25</v>
      </c>
      <c r="C24" s="12">
        <v>3592613.04</v>
      </c>
      <c r="D24" s="12">
        <v>996615.08</v>
      </c>
      <c r="E24" s="12">
        <v>518339.52</v>
      </c>
      <c r="F24" s="12">
        <v>413839.45</v>
      </c>
      <c r="G24" s="12">
        <v>28035.33</v>
      </c>
      <c r="H24" s="11">
        <v>4554.42</v>
      </c>
      <c r="I24" s="1">
        <f t="shared" si="0"/>
        <v>5553996.8400000008</v>
      </c>
      <c r="J24">
        <f t="shared" si="1"/>
        <v>414</v>
      </c>
      <c r="K24">
        <f t="shared" si="2"/>
        <v>414</v>
      </c>
      <c r="L24" s="1">
        <f t="shared" si="3"/>
        <v>4589228.12</v>
      </c>
      <c r="M24">
        <f t="shared" si="4"/>
        <v>0.82629289360560731</v>
      </c>
      <c r="T24" s="28">
        <v>21</v>
      </c>
      <c r="U24" s="28">
        <v>423</v>
      </c>
      <c r="V24" s="28" t="s">
        <v>26</v>
      </c>
      <c r="W24" s="28">
        <v>423</v>
      </c>
      <c r="X24">
        <f t="shared" si="5"/>
        <v>423</v>
      </c>
      <c r="Y24" t="str">
        <f t="shared" si="6"/>
        <v>Aurelia</v>
      </c>
    </row>
    <row r="25" spans="1:35" ht="16" x14ac:dyDescent="0.2">
      <c r="A25" s="14">
        <v>423</v>
      </c>
      <c r="B25" s="13" t="s">
        <v>26</v>
      </c>
      <c r="C25" s="12">
        <v>1569023.53</v>
      </c>
      <c r="D25" s="12">
        <v>540468.15</v>
      </c>
      <c r="E25" s="12">
        <v>812603.07</v>
      </c>
      <c r="F25" s="12">
        <v>186809.26</v>
      </c>
      <c r="G25" s="12">
        <v>14818.49</v>
      </c>
      <c r="H25" s="11">
        <v>2150.92</v>
      </c>
      <c r="I25" s="1">
        <f t="shared" si="0"/>
        <v>3125873.42</v>
      </c>
      <c r="J25">
        <f t="shared" si="1"/>
        <v>423</v>
      </c>
      <c r="K25">
        <f t="shared" si="2"/>
        <v>423</v>
      </c>
      <c r="L25" s="1">
        <f t="shared" si="3"/>
        <v>2109491.6800000002</v>
      </c>
      <c r="M25">
        <f t="shared" si="4"/>
        <v>0.67484872116158823</v>
      </c>
      <c r="T25" s="28">
        <v>22</v>
      </c>
      <c r="U25" s="28">
        <v>540</v>
      </c>
      <c r="V25" s="28" t="s">
        <v>31</v>
      </c>
      <c r="W25" s="28">
        <v>540</v>
      </c>
      <c r="X25">
        <f t="shared" si="5"/>
        <v>540</v>
      </c>
      <c r="Y25" t="str">
        <f t="shared" si="6"/>
        <v>BCLUW</v>
      </c>
    </row>
    <row r="26" spans="1:35" ht="16" x14ac:dyDescent="0.2">
      <c r="A26" s="14">
        <v>441</v>
      </c>
      <c r="B26" s="13" t="s">
        <v>27</v>
      </c>
      <c r="C26" s="12">
        <v>3328276.54</v>
      </c>
      <c r="D26" s="12">
        <v>1014274.31</v>
      </c>
      <c r="E26" s="12">
        <v>1152259.9099999999</v>
      </c>
      <c r="F26" s="12">
        <v>348623.29</v>
      </c>
      <c r="G26" s="12">
        <v>80580.22</v>
      </c>
      <c r="H26" s="11">
        <v>25778.59</v>
      </c>
      <c r="I26" s="1">
        <f t="shared" si="0"/>
        <v>5949792.8599999994</v>
      </c>
      <c r="J26">
        <f t="shared" si="1"/>
        <v>441</v>
      </c>
      <c r="K26">
        <f t="shared" si="2"/>
        <v>441</v>
      </c>
      <c r="L26" s="1">
        <f t="shared" si="3"/>
        <v>4342550.8499999996</v>
      </c>
      <c r="M26">
        <f t="shared" si="4"/>
        <v>0.72986588813782671</v>
      </c>
      <c r="T26" s="28">
        <v>23</v>
      </c>
      <c r="U26" s="28">
        <v>472</v>
      </c>
      <c r="V26" s="28" t="s">
        <v>28</v>
      </c>
      <c r="W26" s="28">
        <v>472</v>
      </c>
      <c r="X26">
        <f t="shared" si="5"/>
        <v>472</v>
      </c>
      <c r="Y26" t="str">
        <f t="shared" si="6"/>
        <v>Ballard</v>
      </c>
    </row>
    <row r="27" spans="1:35" ht="16" x14ac:dyDescent="0.2">
      <c r="A27" s="14">
        <v>472</v>
      </c>
      <c r="B27" s="13" t="s">
        <v>28</v>
      </c>
      <c r="C27" s="12">
        <v>8786401.3000000007</v>
      </c>
      <c r="D27" s="12">
        <v>2636282.6</v>
      </c>
      <c r="E27" s="12">
        <v>1480495</v>
      </c>
      <c r="F27" s="12">
        <v>922940.92</v>
      </c>
      <c r="G27" s="12">
        <v>7942.71</v>
      </c>
      <c r="H27" s="11">
        <v>16199</v>
      </c>
      <c r="I27" s="1">
        <f t="shared" si="0"/>
        <v>13850261.530000001</v>
      </c>
      <c r="J27">
        <f t="shared" si="1"/>
        <v>472</v>
      </c>
      <c r="K27">
        <f t="shared" si="2"/>
        <v>472</v>
      </c>
      <c r="L27" s="1">
        <f t="shared" si="3"/>
        <v>11422683.9</v>
      </c>
      <c r="M27">
        <f t="shared" si="4"/>
        <v>0.82472694650986844</v>
      </c>
      <c r="T27" s="28">
        <v>24</v>
      </c>
      <c r="U27" s="28">
        <v>504</v>
      </c>
      <c r="V27" s="28" t="s">
        <v>29</v>
      </c>
      <c r="W27" s="28">
        <v>504</v>
      </c>
      <c r="X27">
        <f t="shared" si="5"/>
        <v>504</v>
      </c>
      <c r="Y27" t="str">
        <f t="shared" si="6"/>
        <v>Battle Creek-Ida Grove</v>
      </c>
    </row>
    <row r="28" spans="1:35" ht="16" x14ac:dyDescent="0.2">
      <c r="A28" s="14">
        <v>504</v>
      </c>
      <c r="B28" s="13" t="s">
        <v>29</v>
      </c>
      <c r="C28" s="12">
        <v>3993744.73</v>
      </c>
      <c r="D28" s="12">
        <v>1070796.56</v>
      </c>
      <c r="E28" s="12">
        <v>1613965.88</v>
      </c>
      <c r="F28" s="12">
        <v>513910.12</v>
      </c>
      <c r="G28" s="12">
        <v>65315.62</v>
      </c>
      <c r="H28" s="11">
        <v>13243.63</v>
      </c>
      <c r="I28" s="1">
        <f t="shared" si="0"/>
        <v>7270976.54</v>
      </c>
      <c r="J28">
        <f t="shared" si="1"/>
        <v>504</v>
      </c>
      <c r="K28">
        <f t="shared" si="2"/>
        <v>504</v>
      </c>
      <c r="L28" s="1">
        <f t="shared" si="3"/>
        <v>5064541.29</v>
      </c>
      <c r="M28">
        <f t="shared" si="4"/>
        <v>0.69654210299515007</v>
      </c>
      <c r="T28" s="28">
        <v>25</v>
      </c>
      <c r="U28" s="28">
        <v>513</v>
      </c>
      <c r="V28" s="28" t="s">
        <v>30</v>
      </c>
      <c r="W28" s="28">
        <v>513</v>
      </c>
      <c r="X28">
        <f t="shared" si="5"/>
        <v>513</v>
      </c>
      <c r="Y28" t="str">
        <f t="shared" si="6"/>
        <v>Baxter</v>
      </c>
    </row>
    <row r="29" spans="1:35" ht="16" x14ac:dyDescent="0.2">
      <c r="A29" s="14">
        <v>513</v>
      </c>
      <c r="B29" s="13" t="s">
        <v>30</v>
      </c>
      <c r="C29" s="12">
        <v>2450428.6800000002</v>
      </c>
      <c r="D29" s="12">
        <v>730720.15</v>
      </c>
      <c r="E29" s="12">
        <v>361140.12</v>
      </c>
      <c r="F29" s="12">
        <v>249937.47</v>
      </c>
      <c r="G29" s="12">
        <v>10144.89</v>
      </c>
      <c r="H29" s="11">
        <v>60098.78</v>
      </c>
      <c r="I29" s="1">
        <f t="shared" si="0"/>
        <v>3862470.0900000003</v>
      </c>
      <c r="J29">
        <f t="shared" si="1"/>
        <v>513</v>
      </c>
      <c r="K29">
        <f t="shared" si="2"/>
        <v>513</v>
      </c>
      <c r="L29" s="1">
        <f t="shared" si="3"/>
        <v>3181148.83</v>
      </c>
      <c r="M29">
        <f t="shared" si="4"/>
        <v>0.82360478032853834</v>
      </c>
      <c r="T29" s="28">
        <v>26</v>
      </c>
      <c r="U29" s="28">
        <v>549</v>
      </c>
      <c r="V29" s="28" t="s">
        <v>32</v>
      </c>
      <c r="W29" s="28">
        <v>549</v>
      </c>
      <c r="X29">
        <f t="shared" si="5"/>
        <v>549</v>
      </c>
      <c r="Y29" t="str">
        <f t="shared" si="6"/>
        <v>Bedford</v>
      </c>
    </row>
    <row r="30" spans="1:35" ht="16" x14ac:dyDescent="0.2">
      <c r="A30" s="14">
        <v>540</v>
      </c>
      <c r="B30" s="13" t="s">
        <v>31</v>
      </c>
      <c r="C30" s="12">
        <v>3704820.55</v>
      </c>
      <c r="D30" s="12">
        <v>1254558.52</v>
      </c>
      <c r="E30" s="12">
        <v>566225.11</v>
      </c>
      <c r="F30" s="12">
        <v>474179.95</v>
      </c>
      <c r="G30" s="12">
        <v>19238.29</v>
      </c>
      <c r="H30" s="11">
        <v>23853.86</v>
      </c>
      <c r="I30" s="1">
        <f t="shared" si="0"/>
        <v>6042876.2800000012</v>
      </c>
      <c r="J30">
        <f t="shared" si="1"/>
        <v>540</v>
      </c>
      <c r="K30">
        <f t="shared" si="2"/>
        <v>540</v>
      </c>
      <c r="L30" s="1">
        <f t="shared" si="3"/>
        <v>4959379.07</v>
      </c>
      <c r="M30">
        <f t="shared" si="4"/>
        <v>0.82069842906001034</v>
      </c>
      <c r="T30" s="28">
        <v>27</v>
      </c>
      <c r="U30" s="28">
        <v>576</v>
      </c>
      <c r="V30" s="28" t="s">
        <v>33</v>
      </c>
      <c r="W30" s="28">
        <v>576</v>
      </c>
      <c r="X30">
        <f t="shared" si="5"/>
        <v>576</v>
      </c>
      <c r="Y30" t="str">
        <f t="shared" si="6"/>
        <v>Belle Plaine</v>
      </c>
    </row>
    <row r="31" spans="1:35" ht="16" x14ac:dyDescent="0.2">
      <c r="A31" s="14">
        <v>549</v>
      </c>
      <c r="B31" s="13" t="s">
        <v>32</v>
      </c>
      <c r="C31" s="12">
        <v>3304433.02</v>
      </c>
      <c r="D31" s="12">
        <v>915188.53</v>
      </c>
      <c r="E31" s="12">
        <v>476287.82</v>
      </c>
      <c r="F31" s="12">
        <v>339333.11</v>
      </c>
      <c r="G31" s="12">
        <v>139380.62</v>
      </c>
      <c r="H31" s="11">
        <v>27413.67</v>
      </c>
      <c r="I31" s="1">
        <f t="shared" si="0"/>
        <v>5202036.7700000005</v>
      </c>
      <c r="J31">
        <f t="shared" si="1"/>
        <v>549</v>
      </c>
      <c r="K31">
        <f t="shared" si="2"/>
        <v>549</v>
      </c>
      <c r="L31" s="1">
        <f t="shared" si="3"/>
        <v>4219621.55</v>
      </c>
      <c r="M31">
        <f t="shared" si="4"/>
        <v>0.81114796695295166</v>
      </c>
      <c r="T31" s="28">
        <v>28</v>
      </c>
      <c r="U31" s="28">
        <v>585</v>
      </c>
      <c r="V31" s="28" t="s">
        <v>34</v>
      </c>
      <c r="W31" s="28">
        <v>585</v>
      </c>
      <c r="X31">
        <f t="shared" si="5"/>
        <v>585</v>
      </c>
      <c r="Y31" t="str">
        <f t="shared" si="6"/>
        <v>Bellevue</v>
      </c>
    </row>
    <row r="32" spans="1:35" ht="16" x14ac:dyDescent="0.2">
      <c r="A32" s="14">
        <v>576</v>
      </c>
      <c r="B32" s="13" t="s">
        <v>33</v>
      </c>
      <c r="C32" s="12">
        <v>3239006.31</v>
      </c>
      <c r="D32" s="12">
        <v>1079001.0900000001</v>
      </c>
      <c r="E32" s="12">
        <v>622278.96</v>
      </c>
      <c r="F32" s="12">
        <v>462360.93</v>
      </c>
      <c r="G32" s="12">
        <v>70272.899999999994</v>
      </c>
      <c r="H32" s="11">
        <v>2148.46</v>
      </c>
      <c r="I32" s="1">
        <f t="shared" si="0"/>
        <v>5475068.6500000004</v>
      </c>
      <c r="J32">
        <f t="shared" si="1"/>
        <v>576</v>
      </c>
      <c r="K32">
        <f t="shared" si="2"/>
        <v>576</v>
      </c>
      <c r="L32" s="1">
        <f t="shared" si="3"/>
        <v>4318007.4000000004</v>
      </c>
      <c r="M32">
        <f t="shared" si="4"/>
        <v>0.78866726173378665</v>
      </c>
      <c r="T32" s="28">
        <v>29</v>
      </c>
      <c r="U32" s="28">
        <v>594</v>
      </c>
      <c r="V32" s="28" t="s">
        <v>35</v>
      </c>
      <c r="W32" s="28">
        <v>594</v>
      </c>
      <c r="X32">
        <f t="shared" si="5"/>
        <v>594</v>
      </c>
      <c r="Y32" t="str">
        <f t="shared" si="6"/>
        <v>Belmond-Klemme</v>
      </c>
    </row>
    <row r="33" spans="1:25" ht="16" x14ac:dyDescent="0.2">
      <c r="A33" s="14">
        <v>585</v>
      </c>
      <c r="B33" s="13" t="s">
        <v>34</v>
      </c>
      <c r="C33" s="12">
        <v>3803535.07</v>
      </c>
      <c r="D33" s="12">
        <v>1313682.27</v>
      </c>
      <c r="E33" s="12">
        <v>559686.97</v>
      </c>
      <c r="F33" s="12">
        <v>660405.54</v>
      </c>
      <c r="G33" s="12">
        <v>8637.5</v>
      </c>
      <c r="H33" s="11">
        <v>16720.400000000001</v>
      </c>
      <c r="I33" s="1">
        <f t="shared" si="0"/>
        <v>6362667.75</v>
      </c>
      <c r="J33">
        <f t="shared" si="1"/>
        <v>585</v>
      </c>
      <c r="K33">
        <f t="shared" si="2"/>
        <v>585</v>
      </c>
      <c r="L33" s="1">
        <f t="shared" si="3"/>
        <v>5117217.34</v>
      </c>
      <c r="M33">
        <f t="shared" si="4"/>
        <v>0.80425656989554417</v>
      </c>
      <c r="T33" s="28">
        <v>30</v>
      </c>
      <c r="U33" s="28">
        <v>603</v>
      </c>
      <c r="V33" s="28" t="s">
        <v>36</v>
      </c>
      <c r="W33" s="28">
        <v>603</v>
      </c>
      <c r="X33">
        <f t="shared" si="5"/>
        <v>603</v>
      </c>
      <c r="Y33" t="str">
        <f t="shared" si="6"/>
        <v>Bennett</v>
      </c>
    </row>
    <row r="34" spans="1:25" ht="16" x14ac:dyDescent="0.2">
      <c r="A34" s="14">
        <v>594</v>
      </c>
      <c r="B34" s="13" t="s">
        <v>35</v>
      </c>
      <c r="C34" s="12">
        <v>4429615.3499999996</v>
      </c>
      <c r="D34" s="12">
        <v>1652990.83</v>
      </c>
      <c r="E34" s="12">
        <v>1106194.43</v>
      </c>
      <c r="F34" s="12">
        <v>423324.86</v>
      </c>
      <c r="G34" s="12">
        <v>67316.47</v>
      </c>
      <c r="H34" s="11">
        <v>22248.83</v>
      </c>
      <c r="I34" s="1">
        <f t="shared" si="0"/>
        <v>7701690.7699999996</v>
      </c>
      <c r="J34">
        <f t="shared" si="1"/>
        <v>594</v>
      </c>
      <c r="K34">
        <f t="shared" si="2"/>
        <v>594</v>
      </c>
      <c r="L34" s="1">
        <f t="shared" si="3"/>
        <v>6082606.1799999997</v>
      </c>
      <c r="M34">
        <f t="shared" si="4"/>
        <v>0.78977543524511051</v>
      </c>
      <c r="T34" s="28">
        <v>31</v>
      </c>
      <c r="U34" s="28">
        <v>609</v>
      </c>
      <c r="V34" s="28" t="s">
        <v>37</v>
      </c>
      <c r="W34" s="28">
        <v>609</v>
      </c>
      <c r="X34">
        <f t="shared" si="5"/>
        <v>609</v>
      </c>
      <c r="Y34" t="str">
        <f t="shared" si="6"/>
        <v>Benton</v>
      </c>
    </row>
    <row r="35" spans="1:25" ht="16" x14ac:dyDescent="0.2">
      <c r="A35" s="14">
        <v>603</v>
      </c>
      <c r="B35" s="13" t="s">
        <v>36</v>
      </c>
      <c r="C35" s="12">
        <v>722892.58</v>
      </c>
      <c r="D35" s="12">
        <v>250047.41</v>
      </c>
      <c r="E35" s="12">
        <v>904863.47</v>
      </c>
      <c r="F35" s="12">
        <v>129306.89</v>
      </c>
      <c r="G35" s="13">
        <v>0</v>
      </c>
      <c r="H35" s="11">
        <v>3915</v>
      </c>
      <c r="I35" s="1">
        <f t="shared" si="0"/>
        <v>2011025.3499999999</v>
      </c>
      <c r="J35">
        <f t="shared" si="1"/>
        <v>603</v>
      </c>
      <c r="K35">
        <f t="shared" si="2"/>
        <v>603</v>
      </c>
      <c r="L35" s="1">
        <f t="shared" si="3"/>
        <v>972939.99</v>
      </c>
      <c r="M35">
        <f t="shared" si="4"/>
        <v>0.48380294659139927</v>
      </c>
      <c r="T35" s="28">
        <v>32</v>
      </c>
      <c r="U35" s="28">
        <v>621</v>
      </c>
      <c r="V35" s="28" t="s">
        <v>38</v>
      </c>
      <c r="W35" s="28">
        <v>621</v>
      </c>
      <c r="X35">
        <f t="shared" si="5"/>
        <v>621</v>
      </c>
      <c r="Y35" t="str">
        <f t="shared" si="6"/>
        <v>Bettendorf</v>
      </c>
    </row>
    <row r="36" spans="1:25" ht="16" x14ac:dyDescent="0.2">
      <c r="A36" s="14">
        <v>609</v>
      </c>
      <c r="B36" s="13" t="s">
        <v>37</v>
      </c>
      <c r="C36" s="12">
        <v>10141000.710000001</v>
      </c>
      <c r="D36" s="12">
        <v>1693813.04</v>
      </c>
      <c r="E36" s="12">
        <v>1849327.31</v>
      </c>
      <c r="F36" s="12">
        <v>1307037.19</v>
      </c>
      <c r="G36" s="12">
        <v>144316.12</v>
      </c>
      <c r="H36" s="11">
        <v>28341.09</v>
      </c>
      <c r="I36" s="1">
        <f t="shared" si="0"/>
        <v>15163835.459999999</v>
      </c>
      <c r="J36">
        <f t="shared" si="1"/>
        <v>609</v>
      </c>
      <c r="K36">
        <f t="shared" si="2"/>
        <v>609</v>
      </c>
      <c r="L36" s="1">
        <f t="shared" si="3"/>
        <v>11834813.75</v>
      </c>
      <c r="M36">
        <f t="shared" si="4"/>
        <v>0.7804630814689677</v>
      </c>
      <c r="T36" s="28">
        <v>33</v>
      </c>
      <c r="U36" s="28">
        <v>720</v>
      </c>
      <c r="V36" s="28" t="s">
        <v>40</v>
      </c>
      <c r="W36" s="28">
        <v>720</v>
      </c>
      <c r="X36">
        <f t="shared" si="5"/>
        <v>720</v>
      </c>
      <c r="Y36" t="str">
        <f t="shared" si="6"/>
        <v>Bondurant-Farrar</v>
      </c>
    </row>
    <row r="37" spans="1:25" ht="16" x14ac:dyDescent="0.2">
      <c r="A37" s="14">
        <v>621</v>
      </c>
      <c r="B37" s="13" t="s">
        <v>38</v>
      </c>
      <c r="C37" s="12">
        <v>26206466.190000001</v>
      </c>
      <c r="D37" s="12">
        <v>8654409.5099999998</v>
      </c>
      <c r="E37" s="12">
        <v>4509825.6500000004</v>
      </c>
      <c r="F37" s="12">
        <v>2491856.23</v>
      </c>
      <c r="G37" s="12">
        <v>1091735.32</v>
      </c>
      <c r="H37" s="11">
        <v>86333.71</v>
      </c>
      <c r="I37" s="1">
        <f t="shared" si="0"/>
        <v>43040626.609999999</v>
      </c>
      <c r="J37">
        <f t="shared" si="1"/>
        <v>621</v>
      </c>
      <c r="K37">
        <f t="shared" si="2"/>
        <v>621</v>
      </c>
      <c r="L37" s="1">
        <f t="shared" si="3"/>
        <v>34860875.700000003</v>
      </c>
      <c r="M37">
        <f t="shared" si="4"/>
        <v>0.80995279218124761</v>
      </c>
      <c r="T37" s="28">
        <v>34</v>
      </c>
      <c r="U37" s="28">
        <v>729</v>
      </c>
      <c r="V37" s="28" t="s">
        <v>41</v>
      </c>
      <c r="W37" s="28">
        <v>729</v>
      </c>
      <c r="X37">
        <f t="shared" si="5"/>
        <v>729</v>
      </c>
      <c r="Y37" t="str">
        <f t="shared" si="6"/>
        <v>Boone</v>
      </c>
    </row>
    <row r="38" spans="1:25" ht="16" x14ac:dyDescent="0.2">
      <c r="A38" s="14">
        <v>657</v>
      </c>
      <c r="B38" s="13" t="s">
        <v>39</v>
      </c>
      <c r="C38" s="12">
        <v>5637479.7400000002</v>
      </c>
      <c r="D38" s="12">
        <v>1609890.11</v>
      </c>
      <c r="E38" s="12">
        <v>1280059.8899999999</v>
      </c>
      <c r="F38" s="12">
        <v>916139.35</v>
      </c>
      <c r="G38" s="12">
        <v>47488.88</v>
      </c>
      <c r="H38" s="11">
        <v>62183.1</v>
      </c>
      <c r="I38" s="1">
        <f t="shared" si="0"/>
        <v>9553241.0700000003</v>
      </c>
      <c r="J38">
        <f t="shared" si="1"/>
        <v>657</v>
      </c>
      <c r="K38">
        <f t="shared" si="2"/>
        <v>657</v>
      </c>
      <c r="L38" s="1">
        <f t="shared" si="3"/>
        <v>7247369.8500000006</v>
      </c>
      <c r="M38">
        <f t="shared" si="4"/>
        <v>0.75862943234614721</v>
      </c>
      <c r="T38" s="28">
        <v>35</v>
      </c>
      <c r="U38" s="28">
        <v>747</v>
      </c>
      <c r="V38" s="28" t="s">
        <v>42</v>
      </c>
      <c r="W38" s="28">
        <v>747</v>
      </c>
      <c r="X38">
        <f t="shared" si="5"/>
        <v>747</v>
      </c>
      <c r="Y38" t="str">
        <f t="shared" si="6"/>
        <v>Boyden-Hull</v>
      </c>
    </row>
    <row r="39" spans="1:25" ht="16" x14ac:dyDescent="0.2">
      <c r="A39" s="14">
        <v>720</v>
      </c>
      <c r="B39" s="13" t="s">
        <v>40</v>
      </c>
      <c r="C39" s="12">
        <v>8843933</v>
      </c>
      <c r="D39" s="12">
        <v>2328738.9300000002</v>
      </c>
      <c r="E39" s="12">
        <v>1625337.92</v>
      </c>
      <c r="F39" s="12">
        <v>955301.12</v>
      </c>
      <c r="G39" s="12">
        <v>986900.57</v>
      </c>
      <c r="H39" s="11">
        <v>47838.54</v>
      </c>
      <c r="I39" s="1">
        <f t="shared" si="0"/>
        <v>14788050.079999998</v>
      </c>
      <c r="J39">
        <f t="shared" si="1"/>
        <v>720</v>
      </c>
      <c r="K39">
        <f t="shared" si="2"/>
        <v>720</v>
      </c>
      <c r="L39" s="1">
        <f t="shared" si="3"/>
        <v>11172671.93</v>
      </c>
      <c r="M39">
        <f t="shared" si="4"/>
        <v>0.75552029304461221</v>
      </c>
      <c r="T39" s="28">
        <v>36</v>
      </c>
      <c r="U39" s="28">
        <v>1917</v>
      </c>
      <c r="V39" s="28" t="s">
        <v>97</v>
      </c>
      <c r="W39" s="28">
        <v>1917</v>
      </c>
      <c r="X39">
        <f t="shared" si="5"/>
        <v>1917</v>
      </c>
      <c r="Y39" t="str">
        <f t="shared" si="6"/>
        <v>Boyer Valley</v>
      </c>
    </row>
    <row r="40" spans="1:25" ht="16" x14ac:dyDescent="0.2">
      <c r="A40" s="14">
        <v>729</v>
      </c>
      <c r="B40" s="13" t="s">
        <v>41</v>
      </c>
      <c r="C40" s="12">
        <v>13690480.789999999</v>
      </c>
      <c r="D40" s="12">
        <v>3835495.38</v>
      </c>
      <c r="E40" s="12">
        <v>2720548.13</v>
      </c>
      <c r="F40" s="12">
        <v>1625161.9</v>
      </c>
      <c r="G40" s="12">
        <v>124104.81</v>
      </c>
      <c r="H40" s="11">
        <v>57540.09</v>
      </c>
      <c r="I40" s="1">
        <f t="shared" si="0"/>
        <v>22053331.099999994</v>
      </c>
      <c r="J40">
        <f t="shared" si="1"/>
        <v>729</v>
      </c>
      <c r="K40">
        <f t="shared" si="2"/>
        <v>729</v>
      </c>
      <c r="L40" s="1">
        <f t="shared" si="3"/>
        <v>17525976.169999998</v>
      </c>
      <c r="M40">
        <f t="shared" si="4"/>
        <v>0.79470879435533448</v>
      </c>
      <c r="T40" s="28">
        <v>37</v>
      </c>
      <c r="U40" s="28">
        <v>846</v>
      </c>
      <c r="V40" s="28" t="s">
        <v>44</v>
      </c>
      <c r="W40" s="28">
        <v>846</v>
      </c>
      <c r="X40">
        <f t="shared" si="5"/>
        <v>846</v>
      </c>
      <c r="Y40" t="str">
        <f t="shared" si="6"/>
        <v>Brooklyn-Guernsey-Malcom</v>
      </c>
    </row>
    <row r="41" spans="1:25" ht="16" x14ac:dyDescent="0.2">
      <c r="A41" s="14">
        <v>747</v>
      </c>
      <c r="B41" s="13" t="s">
        <v>42</v>
      </c>
      <c r="C41" s="12">
        <v>3894613.78</v>
      </c>
      <c r="D41" s="12">
        <v>1087618</v>
      </c>
      <c r="E41" s="12">
        <v>666379.41</v>
      </c>
      <c r="F41" s="12">
        <v>376931.17</v>
      </c>
      <c r="G41" s="12">
        <v>49337.71</v>
      </c>
      <c r="H41" s="11">
        <v>16345.69</v>
      </c>
      <c r="I41" s="1">
        <f t="shared" si="0"/>
        <v>6091225.7599999998</v>
      </c>
      <c r="J41">
        <f t="shared" si="1"/>
        <v>747</v>
      </c>
      <c r="K41">
        <f t="shared" si="2"/>
        <v>747</v>
      </c>
      <c r="L41" s="1">
        <f t="shared" si="3"/>
        <v>4982231.7799999993</v>
      </c>
      <c r="M41">
        <f t="shared" si="4"/>
        <v>0.81793582709040813</v>
      </c>
      <c r="T41" s="28">
        <v>38</v>
      </c>
      <c r="U41" s="28">
        <v>882</v>
      </c>
      <c r="V41" s="28" t="s">
        <v>46</v>
      </c>
      <c r="W41" s="28">
        <v>882</v>
      </c>
      <c r="X41">
        <f t="shared" si="5"/>
        <v>882</v>
      </c>
      <c r="Y41" t="str">
        <f t="shared" si="6"/>
        <v>Burlington</v>
      </c>
    </row>
    <row r="42" spans="1:25" ht="16" x14ac:dyDescent="0.2">
      <c r="A42" s="14">
        <v>819</v>
      </c>
      <c r="B42" s="13" t="s">
        <v>43</v>
      </c>
      <c r="C42" s="12">
        <v>3547854.18</v>
      </c>
      <c r="D42" s="12">
        <v>1288261.8700000001</v>
      </c>
      <c r="E42" s="12">
        <v>569230.89</v>
      </c>
      <c r="F42" s="12">
        <v>478828.06</v>
      </c>
      <c r="G42" s="12">
        <v>87235.16</v>
      </c>
      <c r="H42" s="11">
        <v>11491.92</v>
      </c>
      <c r="I42" s="1">
        <f t="shared" si="0"/>
        <v>5982902.0800000001</v>
      </c>
      <c r="J42">
        <f t="shared" si="1"/>
        <v>819</v>
      </c>
      <c r="K42">
        <f t="shared" si="2"/>
        <v>819</v>
      </c>
      <c r="L42" s="1">
        <f t="shared" si="3"/>
        <v>4836116.0500000007</v>
      </c>
      <c r="M42">
        <f t="shared" si="4"/>
        <v>0.80832278137502134</v>
      </c>
      <c r="T42" s="28">
        <v>39</v>
      </c>
      <c r="U42" s="28">
        <v>916</v>
      </c>
      <c r="V42" s="28" t="s">
        <v>48</v>
      </c>
      <c r="W42" s="28">
        <v>916</v>
      </c>
      <c r="X42">
        <f t="shared" si="5"/>
        <v>916</v>
      </c>
      <c r="Y42" t="str">
        <f t="shared" si="6"/>
        <v>CAL</v>
      </c>
    </row>
    <row r="43" spans="1:25" ht="16" x14ac:dyDescent="0.2">
      <c r="A43" s="14">
        <v>846</v>
      </c>
      <c r="B43" s="13" t="s">
        <v>44</v>
      </c>
      <c r="C43" s="12">
        <v>3284623.61</v>
      </c>
      <c r="D43" s="12">
        <v>1114316.93</v>
      </c>
      <c r="E43" s="12">
        <v>422375.67999999999</v>
      </c>
      <c r="F43" s="12">
        <v>483075.17</v>
      </c>
      <c r="G43" s="12">
        <v>66819</v>
      </c>
      <c r="H43" s="11">
        <v>14395.47</v>
      </c>
      <c r="I43" s="1">
        <f t="shared" si="0"/>
        <v>5385605.8599999994</v>
      </c>
      <c r="J43">
        <f t="shared" si="1"/>
        <v>846</v>
      </c>
      <c r="K43">
        <f t="shared" si="2"/>
        <v>846</v>
      </c>
      <c r="L43" s="1">
        <f t="shared" si="3"/>
        <v>4398940.54</v>
      </c>
      <c r="M43">
        <f t="shared" si="4"/>
        <v>0.81679585442221736</v>
      </c>
      <c r="T43" s="28">
        <v>40</v>
      </c>
      <c r="U43" s="28">
        <v>914</v>
      </c>
      <c r="V43" s="28" t="s">
        <v>47</v>
      </c>
      <c r="W43" s="28">
        <v>914</v>
      </c>
      <c r="X43">
        <f t="shared" si="5"/>
        <v>914</v>
      </c>
      <c r="Y43" t="str">
        <f t="shared" si="6"/>
        <v>CAM</v>
      </c>
    </row>
    <row r="44" spans="1:25" ht="16" x14ac:dyDescent="0.2">
      <c r="A44" s="14">
        <v>873</v>
      </c>
      <c r="B44" s="13" t="s">
        <v>45</v>
      </c>
      <c r="C44" s="12">
        <v>3064723.55</v>
      </c>
      <c r="D44" s="12">
        <v>952171.89</v>
      </c>
      <c r="E44" s="12">
        <v>458588.81</v>
      </c>
      <c r="F44" s="12">
        <v>425517.75</v>
      </c>
      <c r="G44" s="12">
        <v>10778.8</v>
      </c>
      <c r="H44" s="11">
        <v>3829.73</v>
      </c>
      <c r="I44" s="1">
        <f t="shared" si="0"/>
        <v>4915610.53</v>
      </c>
      <c r="J44">
        <f t="shared" si="1"/>
        <v>873</v>
      </c>
      <c r="K44">
        <f t="shared" si="2"/>
        <v>873</v>
      </c>
      <c r="L44" s="1">
        <f t="shared" si="3"/>
        <v>4016895.44</v>
      </c>
      <c r="M44">
        <f t="shared" si="4"/>
        <v>0.81717121718347363</v>
      </c>
      <c r="T44" s="28">
        <v>41</v>
      </c>
      <c r="U44" s="28">
        <v>918</v>
      </c>
      <c r="V44" s="28" t="s">
        <v>49</v>
      </c>
      <c r="W44" s="28">
        <v>918</v>
      </c>
      <c r="X44">
        <f t="shared" si="5"/>
        <v>918</v>
      </c>
      <c r="Y44" t="str">
        <f t="shared" si="6"/>
        <v>Calamus-Wheatland</v>
      </c>
    </row>
    <row r="45" spans="1:25" ht="16" x14ac:dyDescent="0.2">
      <c r="A45" s="14">
        <v>882</v>
      </c>
      <c r="B45" s="13" t="s">
        <v>46</v>
      </c>
      <c r="C45" s="12">
        <v>26409627.510000002</v>
      </c>
      <c r="D45" s="12">
        <v>10335899.609999999</v>
      </c>
      <c r="E45" s="12">
        <v>5867406.4500000002</v>
      </c>
      <c r="F45" s="12">
        <v>2884275.47</v>
      </c>
      <c r="G45" s="12">
        <v>286002.09000000003</v>
      </c>
      <c r="H45" s="11">
        <v>25626.5</v>
      </c>
      <c r="I45" s="1">
        <f t="shared" si="0"/>
        <v>45808837.63000001</v>
      </c>
      <c r="J45">
        <f t="shared" si="1"/>
        <v>882</v>
      </c>
      <c r="K45">
        <f t="shared" si="2"/>
        <v>882</v>
      </c>
      <c r="L45" s="1">
        <f t="shared" si="3"/>
        <v>36745527.120000005</v>
      </c>
      <c r="M45">
        <f t="shared" si="4"/>
        <v>0.80214930177437027</v>
      </c>
      <c r="T45" s="28">
        <v>42</v>
      </c>
      <c r="U45" s="28">
        <v>936</v>
      </c>
      <c r="V45" s="28" t="s">
        <v>50</v>
      </c>
      <c r="W45" s="28">
        <v>936</v>
      </c>
      <c r="X45">
        <f t="shared" si="5"/>
        <v>936</v>
      </c>
      <c r="Y45" t="str">
        <f t="shared" si="6"/>
        <v>Camanche</v>
      </c>
    </row>
    <row r="46" spans="1:25" ht="16" x14ac:dyDescent="0.2">
      <c r="A46" s="14">
        <v>914</v>
      </c>
      <c r="B46" s="13" t="s">
        <v>47</v>
      </c>
      <c r="C46" s="12">
        <v>2909648.39</v>
      </c>
      <c r="D46" s="12">
        <v>877655.63</v>
      </c>
      <c r="E46" s="12">
        <v>2429028.98</v>
      </c>
      <c r="F46" s="12">
        <v>398019.99</v>
      </c>
      <c r="G46" s="12">
        <v>8271.32</v>
      </c>
      <c r="H46" s="11">
        <v>8600.11</v>
      </c>
      <c r="I46" s="1">
        <f t="shared" si="0"/>
        <v>6631224.4200000009</v>
      </c>
      <c r="J46">
        <f t="shared" si="1"/>
        <v>914</v>
      </c>
      <c r="K46">
        <f t="shared" si="2"/>
        <v>914</v>
      </c>
      <c r="L46" s="1">
        <f t="shared" si="3"/>
        <v>3787304.02</v>
      </c>
      <c r="M46">
        <f t="shared" si="4"/>
        <v>0.57113193282636621</v>
      </c>
      <c r="T46" s="28">
        <v>43</v>
      </c>
      <c r="U46" s="28">
        <v>977</v>
      </c>
      <c r="V46" s="28" t="s">
        <v>51</v>
      </c>
      <c r="W46" s="28">
        <v>977</v>
      </c>
      <c r="X46">
        <f t="shared" si="5"/>
        <v>977</v>
      </c>
      <c r="Y46" t="str">
        <f t="shared" si="6"/>
        <v>Cardinal</v>
      </c>
    </row>
    <row r="47" spans="1:25" ht="16" x14ac:dyDescent="0.2">
      <c r="A47" s="14">
        <v>916</v>
      </c>
      <c r="B47" s="13" t="s">
        <v>48</v>
      </c>
      <c r="C47" s="12">
        <v>1986416.48</v>
      </c>
      <c r="D47" s="12">
        <v>652655.47</v>
      </c>
      <c r="E47" s="12">
        <v>616406.5</v>
      </c>
      <c r="F47" s="12">
        <v>212939.95</v>
      </c>
      <c r="G47" s="12">
        <v>3199.33</v>
      </c>
      <c r="H47" s="11">
        <v>33969.08</v>
      </c>
      <c r="I47" s="1">
        <f t="shared" si="0"/>
        <v>3505586.8100000005</v>
      </c>
      <c r="J47">
        <f t="shared" si="1"/>
        <v>916</v>
      </c>
      <c r="K47">
        <f t="shared" si="2"/>
        <v>916</v>
      </c>
      <c r="L47" s="1">
        <f t="shared" si="3"/>
        <v>2639071.9500000002</v>
      </c>
      <c r="M47">
        <f t="shared" si="4"/>
        <v>0.75281888398022578</v>
      </c>
      <c r="T47" s="28">
        <v>44</v>
      </c>
      <c r="U47" s="28">
        <v>981</v>
      </c>
      <c r="V47" s="28" t="s">
        <v>52</v>
      </c>
      <c r="W47" s="28">
        <v>981</v>
      </c>
      <c r="X47">
        <f t="shared" si="5"/>
        <v>981</v>
      </c>
      <c r="Y47" t="str">
        <f t="shared" si="6"/>
        <v>Carlisle</v>
      </c>
    </row>
    <row r="48" spans="1:25" ht="16" x14ac:dyDescent="0.2">
      <c r="A48" s="14">
        <v>918</v>
      </c>
      <c r="B48" s="13" t="s">
        <v>49</v>
      </c>
      <c r="C48" s="12">
        <v>3114358.47</v>
      </c>
      <c r="D48" s="12">
        <v>940249.22</v>
      </c>
      <c r="E48" s="12">
        <v>525896.27</v>
      </c>
      <c r="F48" s="12">
        <v>259478.68</v>
      </c>
      <c r="G48" s="12">
        <v>12791.34</v>
      </c>
      <c r="H48" s="11">
        <v>7088.5</v>
      </c>
      <c r="I48" s="1">
        <f t="shared" si="0"/>
        <v>4859862.4800000004</v>
      </c>
      <c r="J48">
        <f t="shared" si="1"/>
        <v>918</v>
      </c>
      <c r="K48">
        <f t="shared" si="2"/>
        <v>918</v>
      </c>
      <c r="L48" s="1">
        <f t="shared" si="3"/>
        <v>4054607.6900000004</v>
      </c>
      <c r="M48">
        <f t="shared" si="4"/>
        <v>0.83430502543767449</v>
      </c>
      <c r="T48" s="28">
        <v>45</v>
      </c>
      <c r="U48" s="28">
        <v>999</v>
      </c>
      <c r="V48" s="28" t="s">
        <v>53</v>
      </c>
      <c r="W48" s="28">
        <v>999</v>
      </c>
      <c r="X48">
        <f t="shared" si="5"/>
        <v>999</v>
      </c>
      <c r="Y48" t="str">
        <f t="shared" si="6"/>
        <v>Carroll</v>
      </c>
    </row>
    <row r="49" spans="1:25" ht="16" x14ac:dyDescent="0.2">
      <c r="A49" s="14">
        <v>936</v>
      </c>
      <c r="B49" s="13" t="s">
        <v>50</v>
      </c>
      <c r="C49" s="12">
        <v>6153832.0700000003</v>
      </c>
      <c r="D49" s="12">
        <v>2809665.86</v>
      </c>
      <c r="E49" s="12">
        <v>718185.19</v>
      </c>
      <c r="F49" s="12">
        <v>603347.67000000004</v>
      </c>
      <c r="G49" s="12">
        <v>64781.48</v>
      </c>
      <c r="H49" s="11">
        <v>6944.23</v>
      </c>
      <c r="I49" s="1">
        <f t="shared" si="0"/>
        <v>10356756.5</v>
      </c>
      <c r="J49">
        <f t="shared" si="1"/>
        <v>936</v>
      </c>
      <c r="K49">
        <f t="shared" si="2"/>
        <v>936</v>
      </c>
      <c r="L49" s="1">
        <f t="shared" si="3"/>
        <v>8963497.9299999997</v>
      </c>
      <c r="M49">
        <f t="shared" si="4"/>
        <v>0.86547346459289642</v>
      </c>
      <c r="T49" s="28">
        <v>46</v>
      </c>
      <c r="U49" s="28">
        <v>1044</v>
      </c>
      <c r="V49" s="28" t="s">
        <v>54</v>
      </c>
      <c r="W49" s="28">
        <v>1044</v>
      </c>
      <c r="X49">
        <f t="shared" si="5"/>
        <v>1044</v>
      </c>
      <c r="Y49" t="str">
        <f t="shared" si="6"/>
        <v>Cedar Falls</v>
      </c>
    </row>
    <row r="50" spans="1:25" ht="16" x14ac:dyDescent="0.2">
      <c r="A50" s="14">
        <v>977</v>
      </c>
      <c r="B50" s="13" t="s">
        <v>51</v>
      </c>
      <c r="C50" s="12">
        <v>3348798.83</v>
      </c>
      <c r="D50" s="12">
        <v>1182069.99</v>
      </c>
      <c r="E50" s="12">
        <v>1321990.02</v>
      </c>
      <c r="F50" s="12">
        <v>478347.23</v>
      </c>
      <c r="G50" s="12">
        <v>466477.86</v>
      </c>
      <c r="H50" s="11">
        <v>45752.88</v>
      </c>
      <c r="I50" s="1">
        <f t="shared" si="0"/>
        <v>6843436.8100000005</v>
      </c>
      <c r="J50">
        <f t="shared" si="1"/>
        <v>977</v>
      </c>
      <c r="K50">
        <f t="shared" si="2"/>
        <v>977</v>
      </c>
      <c r="L50" s="1">
        <f t="shared" si="3"/>
        <v>4530868.82</v>
      </c>
      <c r="M50">
        <f t="shared" si="4"/>
        <v>0.66207505757622387</v>
      </c>
      <c r="T50" s="28">
        <v>47</v>
      </c>
      <c r="U50" s="28">
        <v>1053</v>
      </c>
      <c r="V50" s="28" t="s">
        <v>55</v>
      </c>
      <c r="W50" s="28">
        <v>1053</v>
      </c>
      <c r="X50">
        <f t="shared" si="5"/>
        <v>1053</v>
      </c>
      <c r="Y50" t="str">
        <f t="shared" si="6"/>
        <v>Cedar Rapids</v>
      </c>
    </row>
    <row r="51" spans="1:25" ht="16" x14ac:dyDescent="0.2">
      <c r="A51" s="14">
        <v>981</v>
      </c>
      <c r="B51" s="13" t="s">
        <v>52</v>
      </c>
      <c r="C51" s="12">
        <v>10485800.550000001</v>
      </c>
      <c r="D51" s="12">
        <v>3210109.46</v>
      </c>
      <c r="E51" s="12">
        <v>1572338.16</v>
      </c>
      <c r="F51" s="12">
        <v>877271.2</v>
      </c>
      <c r="G51" s="12">
        <v>143786.81</v>
      </c>
      <c r="H51" s="11">
        <v>62777.53</v>
      </c>
      <c r="I51" s="1">
        <f t="shared" si="0"/>
        <v>16352083.710000001</v>
      </c>
      <c r="J51">
        <f t="shared" si="1"/>
        <v>981</v>
      </c>
      <c r="K51">
        <f t="shared" si="2"/>
        <v>981</v>
      </c>
      <c r="L51" s="1">
        <f t="shared" si="3"/>
        <v>13695910.010000002</v>
      </c>
      <c r="M51">
        <f t="shared" si="4"/>
        <v>0.83756359451758222</v>
      </c>
      <c r="T51" s="28">
        <v>48</v>
      </c>
      <c r="U51" s="28">
        <v>1062</v>
      </c>
      <c r="V51" s="28" t="s">
        <v>56</v>
      </c>
      <c r="W51" s="28">
        <v>1062</v>
      </c>
      <c r="X51">
        <f t="shared" si="5"/>
        <v>1062</v>
      </c>
      <c r="Y51" t="str">
        <f t="shared" si="6"/>
        <v>Center Point-Urbana</v>
      </c>
    </row>
    <row r="52" spans="1:25" ht="16" x14ac:dyDescent="0.2">
      <c r="A52" s="14">
        <v>999</v>
      </c>
      <c r="B52" s="13" t="s">
        <v>53</v>
      </c>
      <c r="C52" s="12">
        <v>10345708.800000001</v>
      </c>
      <c r="D52" s="12">
        <v>3993941.13</v>
      </c>
      <c r="E52" s="12">
        <v>1369533.71</v>
      </c>
      <c r="F52" s="12">
        <v>1082335.45</v>
      </c>
      <c r="G52" s="12">
        <v>77298.47</v>
      </c>
      <c r="H52" s="11">
        <v>33016.85</v>
      </c>
      <c r="I52" s="1">
        <f t="shared" si="0"/>
        <v>16901834.41</v>
      </c>
      <c r="J52">
        <f t="shared" si="1"/>
        <v>999</v>
      </c>
      <c r="K52">
        <f t="shared" si="2"/>
        <v>999</v>
      </c>
      <c r="L52" s="1">
        <f t="shared" si="3"/>
        <v>14339649.93</v>
      </c>
      <c r="M52">
        <f t="shared" si="4"/>
        <v>0.84840790544699218</v>
      </c>
      <c r="T52" s="28">
        <v>49</v>
      </c>
      <c r="U52" s="28">
        <v>1071</v>
      </c>
      <c r="V52" s="28" t="s">
        <v>57</v>
      </c>
      <c r="W52" s="28">
        <v>1071</v>
      </c>
      <c r="X52">
        <f t="shared" si="5"/>
        <v>1071</v>
      </c>
      <c r="Y52" t="str">
        <f t="shared" si="6"/>
        <v>Centerville</v>
      </c>
    </row>
    <row r="53" spans="1:25" ht="16" x14ac:dyDescent="0.2">
      <c r="A53" s="14">
        <v>1044</v>
      </c>
      <c r="B53" s="13" t="s">
        <v>54</v>
      </c>
      <c r="C53" s="12">
        <v>29686459.460000001</v>
      </c>
      <c r="D53" s="12">
        <v>9170120.5700000003</v>
      </c>
      <c r="E53" s="12">
        <v>7293861.9100000001</v>
      </c>
      <c r="F53" s="12">
        <v>2839539.91</v>
      </c>
      <c r="G53" s="12">
        <v>921054.31</v>
      </c>
      <c r="H53" s="11">
        <v>24333</v>
      </c>
      <c r="I53" s="1">
        <f t="shared" si="0"/>
        <v>49935369.159999996</v>
      </c>
      <c r="J53">
        <f t="shared" si="1"/>
        <v>1044</v>
      </c>
      <c r="K53">
        <f t="shared" si="2"/>
        <v>1044</v>
      </c>
      <c r="L53" s="1">
        <f t="shared" si="3"/>
        <v>38856580.030000001</v>
      </c>
      <c r="M53">
        <f t="shared" si="4"/>
        <v>0.77813743412005254</v>
      </c>
      <c r="T53" s="28">
        <v>50</v>
      </c>
      <c r="U53" s="28">
        <v>1080</v>
      </c>
      <c r="V53" s="28" t="s">
        <v>59</v>
      </c>
      <c r="W53" s="28">
        <v>1080</v>
      </c>
      <c r="X53">
        <f t="shared" si="5"/>
        <v>1080</v>
      </c>
      <c r="Y53" t="str">
        <f t="shared" si="6"/>
        <v>Central</v>
      </c>
    </row>
    <row r="54" spans="1:25" ht="16" x14ac:dyDescent="0.2">
      <c r="A54" s="14">
        <v>1053</v>
      </c>
      <c r="B54" s="13" t="s">
        <v>55</v>
      </c>
      <c r="C54" s="12">
        <v>123969861.70999999</v>
      </c>
      <c r="D54" s="12">
        <v>27364370.27</v>
      </c>
      <c r="E54" s="12">
        <v>16253922.789999999</v>
      </c>
      <c r="F54" s="12">
        <v>10094685.01</v>
      </c>
      <c r="G54" s="12">
        <v>709662.12</v>
      </c>
      <c r="H54" s="11">
        <v>161730.26999999999</v>
      </c>
      <c r="I54" s="1">
        <f t="shared" si="0"/>
        <v>178554232.16999999</v>
      </c>
      <c r="J54">
        <f t="shared" si="1"/>
        <v>1053</v>
      </c>
      <c r="K54">
        <f t="shared" si="2"/>
        <v>1053</v>
      </c>
      <c r="L54" s="1">
        <f t="shared" si="3"/>
        <v>151334231.97999999</v>
      </c>
      <c r="M54">
        <f t="shared" si="4"/>
        <v>0.84755331834372838</v>
      </c>
      <c r="T54" s="28">
        <v>51</v>
      </c>
      <c r="U54" s="28">
        <v>1089</v>
      </c>
      <c r="V54" s="28" t="s">
        <v>60</v>
      </c>
      <c r="W54" s="28">
        <v>1089</v>
      </c>
      <c r="X54">
        <f t="shared" si="5"/>
        <v>1089</v>
      </c>
      <c r="Y54" t="str">
        <f t="shared" si="6"/>
        <v>Central City</v>
      </c>
    </row>
    <row r="55" spans="1:25" ht="16" x14ac:dyDescent="0.2">
      <c r="A55" s="14">
        <v>1062</v>
      </c>
      <c r="B55" s="13" t="s">
        <v>56</v>
      </c>
      <c r="C55" s="12">
        <v>8599470.0800000001</v>
      </c>
      <c r="D55" s="12">
        <v>2443034.5099999998</v>
      </c>
      <c r="E55" s="12">
        <v>986401.87</v>
      </c>
      <c r="F55" s="12">
        <v>1034132.04</v>
      </c>
      <c r="G55" s="12">
        <v>377034.99</v>
      </c>
      <c r="H55" s="11">
        <v>108857.52</v>
      </c>
      <c r="I55" s="1">
        <f t="shared" si="0"/>
        <v>13548931.01</v>
      </c>
      <c r="J55">
        <f t="shared" si="1"/>
        <v>1062</v>
      </c>
      <c r="K55">
        <f t="shared" si="2"/>
        <v>1062</v>
      </c>
      <c r="L55" s="1">
        <f t="shared" si="3"/>
        <v>11042504.59</v>
      </c>
      <c r="M55">
        <f t="shared" si="4"/>
        <v>0.81500928610898582</v>
      </c>
      <c r="T55" s="28">
        <v>52</v>
      </c>
      <c r="U55" s="28">
        <v>1082</v>
      </c>
      <c r="V55" s="28" t="s">
        <v>415</v>
      </c>
      <c r="W55" s="28">
        <v>1082</v>
      </c>
      <c r="X55">
        <f t="shared" si="5"/>
        <v>1082</v>
      </c>
      <c r="Y55" t="str">
        <f t="shared" si="6"/>
        <v>Central De Witt</v>
      </c>
    </row>
    <row r="56" spans="1:25" ht="16" x14ac:dyDescent="0.2">
      <c r="A56" s="14">
        <v>1071</v>
      </c>
      <c r="B56" s="13" t="s">
        <v>57</v>
      </c>
      <c r="C56" s="12">
        <v>8463897.8800000008</v>
      </c>
      <c r="D56" s="12">
        <v>2521581.64</v>
      </c>
      <c r="E56" s="12">
        <v>1311364.26</v>
      </c>
      <c r="F56" s="12">
        <v>922286.6</v>
      </c>
      <c r="G56" s="12">
        <v>166323.07999999999</v>
      </c>
      <c r="H56" s="11">
        <v>27248.91</v>
      </c>
      <c r="I56" s="1">
        <f t="shared" si="0"/>
        <v>13412702.370000001</v>
      </c>
      <c r="J56">
        <f t="shared" si="1"/>
        <v>1071</v>
      </c>
      <c r="K56">
        <f t="shared" si="2"/>
        <v>1071</v>
      </c>
      <c r="L56" s="1">
        <f t="shared" si="3"/>
        <v>10985479.520000001</v>
      </c>
      <c r="M56">
        <f t="shared" si="4"/>
        <v>0.81903550954586646</v>
      </c>
      <c r="T56" s="28">
        <v>53</v>
      </c>
      <c r="U56" s="28">
        <v>1093</v>
      </c>
      <c r="V56" s="28" t="s">
        <v>61</v>
      </c>
      <c r="W56" s="28">
        <v>1093</v>
      </c>
      <c r="X56">
        <f t="shared" si="5"/>
        <v>1093</v>
      </c>
      <c r="Y56" t="str">
        <f t="shared" si="6"/>
        <v>Central Decatur</v>
      </c>
    </row>
    <row r="57" spans="1:25" ht="16" x14ac:dyDescent="0.2">
      <c r="A57" s="14">
        <v>1079</v>
      </c>
      <c r="B57" s="13" t="s">
        <v>58</v>
      </c>
      <c r="C57" s="12">
        <v>5960805.0199999996</v>
      </c>
      <c r="D57" s="12">
        <v>1909183.25</v>
      </c>
      <c r="E57" s="12">
        <v>923876.82</v>
      </c>
      <c r="F57" s="12">
        <v>549851.48</v>
      </c>
      <c r="G57" s="12">
        <v>91916.77</v>
      </c>
      <c r="H57" s="11">
        <v>5344</v>
      </c>
      <c r="I57" s="1">
        <f t="shared" si="0"/>
        <v>9440977.3399999999</v>
      </c>
      <c r="J57">
        <f t="shared" si="1"/>
        <v>1079</v>
      </c>
      <c r="K57">
        <f t="shared" si="2"/>
        <v>1079</v>
      </c>
      <c r="L57" s="1">
        <f t="shared" si="3"/>
        <v>7869988.2699999996</v>
      </c>
      <c r="M57">
        <f t="shared" si="4"/>
        <v>0.83359889411618904</v>
      </c>
      <c r="T57" s="28">
        <v>54</v>
      </c>
      <c r="U57" s="28">
        <v>1079</v>
      </c>
      <c r="V57" s="28" t="s">
        <v>58</v>
      </c>
      <c r="W57" s="28">
        <v>1079</v>
      </c>
      <c r="X57">
        <f t="shared" si="5"/>
        <v>1079</v>
      </c>
      <c r="Y57" t="str">
        <f t="shared" si="6"/>
        <v>Central Lee</v>
      </c>
    </row>
    <row r="58" spans="1:25" ht="16" x14ac:dyDescent="0.2">
      <c r="A58" s="14">
        <v>1080</v>
      </c>
      <c r="B58" s="13" t="s">
        <v>59</v>
      </c>
      <c r="C58" s="12">
        <v>2879511.24</v>
      </c>
      <c r="D58" s="12">
        <v>868407.82</v>
      </c>
      <c r="E58" s="12">
        <v>835238.25</v>
      </c>
      <c r="F58" s="12">
        <v>256027.56</v>
      </c>
      <c r="G58" s="12">
        <v>7787.08</v>
      </c>
      <c r="H58" s="11">
        <v>8793.31</v>
      </c>
      <c r="I58" s="1">
        <f t="shared" si="0"/>
        <v>4855765.26</v>
      </c>
      <c r="J58">
        <f t="shared" si="1"/>
        <v>1080</v>
      </c>
      <c r="K58">
        <f t="shared" si="2"/>
        <v>1080</v>
      </c>
      <c r="L58" s="1">
        <f t="shared" si="3"/>
        <v>3747919.06</v>
      </c>
      <c r="M58">
        <f t="shared" si="4"/>
        <v>0.77184930887701109</v>
      </c>
      <c r="T58" s="28">
        <v>55</v>
      </c>
      <c r="U58" s="28">
        <v>1095</v>
      </c>
      <c r="V58" s="28" t="s">
        <v>62</v>
      </c>
      <c r="W58" s="28">
        <v>1095</v>
      </c>
      <c r="X58">
        <f t="shared" si="5"/>
        <v>1095</v>
      </c>
      <c r="Y58" t="str">
        <f t="shared" si="6"/>
        <v>Central Lyon</v>
      </c>
    </row>
    <row r="59" spans="1:25" ht="16" x14ac:dyDescent="0.2">
      <c r="A59" s="14">
        <v>1082</v>
      </c>
      <c r="B59" s="13" t="s">
        <v>419</v>
      </c>
      <c r="C59" s="12">
        <v>8398049.8900000006</v>
      </c>
      <c r="D59" s="12">
        <v>2981089.11</v>
      </c>
      <c r="E59" s="12">
        <v>1581730.5</v>
      </c>
      <c r="F59" s="12">
        <v>1062376.73</v>
      </c>
      <c r="G59" s="12">
        <v>66446.19</v>
      </c>
      <c r="H59" s="11">
        <v>13414.64</v>
      </c>
      <c r="I59" s="1">
        <f t="shared" si="0"/>
        <v>14103107.060000001</v>
      </c>
      <c r="J59">
        <f t="shared" si="1"/>
        <v>1082</v>
      </c>
      <c r="K59">
        <f t="shared" si="2"/>
        <v>1082</v>
      </c>
      <c r="L59" s="1">
        <f t="shared" si="3"/>
        <v>11379139</v>
      </c>
      <c r="M59">
        <f t="shared" si="4"/>
        <v>0.80685333746590726</v>
      </c>
      <c r="T59" s="28">
        <v>56</v>
      </c>
      <c r="U59" s="28">
        <v>4772</v>
      </c>
      <c r="V59" s="28" t="s">
        <v>215</v>
      </c>
      <c r="W59" s="28">
        <v>4772</v>
      </c>
      <c r="X59">
        <f t="shared" si="5"/>
        <v>4772</v>
      </c>
      <c r="Y59" t="str">
        <f t="shared" si="6"/>
        <v>Central Springs</v>
      </c>
    </row>
    <row r="60" spans="1:25" ht="16" x14ac:dyDescent="0.2">
      <c r="A60" s="14">
        <v>1089</v>
      </c>
      <c r="B60" s="13" t="s">
        <v>60</v>
      </c>
      <c r="C60" s="12">
        <v>2759184.91</v>
      </c>
      <c r="D60" s="12">
        <v>733694.88</v>
      </c>
      <c r="E60" s="12">
        <v>1032354.52</v>
      </c>
      <c r="F60" s="12">
        <v>397306.82</v>
      </c>
      <c r="G60" s="12">
        <v>68380.899999999994</v>
      </c>
      <c r="H60" s="11">
        <v>4708.41</v>
      </c>
      <c r="I60" s="1">
        <f t="shared" si="0"/>
        <v>4995630.4400000013</v>
      </c>
      <c r="J60">
        <f t="shared" si="1"/>
        <v>1089</v>
      </c>
      <c r="K60">
        <f t="shared" si="2"/>
        <v>1089</v>
      </c>
      <c r="L60" s="1">
        <f t="shared" si="3"/>
        <v>3492879.79</v>
      </c>
      <c r="M60">
        <f t="shared" si="4"/>
        <v>0.69918698589721928</v>
      </c>
      <c r="T60" s="28">
        <v>57</v>
      </c>
      <c r="U60" s="28">
        <v>1107</v>
      </c>
      <c r="V60" s="28" t="s">
        <v>63</v>
      </c>
      <c r="W60" s="28">
        <v>1107</v>
      </c>
      <c r="X60">
        <f t="shared" si="5"/>
        <v>1107</v>
      </c>
      <c r="Y60" t="str">
        <f t="shared" si="6"/>
        <v>Chariton</v>
      </c>
    </row>
    <row r="61" spans="1:25" ht="16" x14ac:dyDescent="0.2">
      <c r="A61" s="14">
        <v>1093</v>
      </c>
      <c r="B61" s="13" t="s">
        <v>61</v>
      </c>
      <c r="C61" s="12">
        <v>4544656.9000000004</v>
      </c>
      <c r="D61" s="12">
        <v>1698817.72</v>
      </c>
      <c r="E61" s="12">
        <v>714860.31</v>
      </c>
      <c r="F61" s="12">
        <v>510512.66</v>
      </c>
      <c r="G61" s="12">
        <v>115513.21</v>
      </c>
      <c r="H61" s="11">
        <v>15309.72</v>
      </c>
      <c r="I61" s="1">
        <f t="shared" si="0"/>
        <v>7599670.5199999996</v>
      </c>
      <c r="J61">
        <f t="shared" si="1"/>
        <v>1093</v>
      </c>
      <c r="K61">
        <f t="shared" si="2"/>
        <v>1093</v>
      </c>
      <c r="L61" s="1">
        <f t="shared" si="3"/>
        <v>6243474.6200000001</v>
      </c>
      <c r="M61">
        <f t="shared" si="4"/>
        <v>0.82154543457760332</v>
      </c>
      <c r="T61" s="28">
        <v>58</v>
      </c>
      <c r="U61" s="28">
        <v>1116</v>
      </c>
      <c r="V61" s="28" t="s">
        <v>64</v>
      </c>
      <c r="W61" s="28">
        <v>1116</v>
      </c>
      <c r="X61">
        <f t="shared" si="5"/>
        <v>1116</v>
      </c>
      <c r="Y61" t="str">
        <f t="shared" si="6"/>
        <v>Charles City</v>
      </c>
    </row>
    <row r="62" spans="1:25" ht="16" x14ac:dyDescent="0.2">
      <c r="A62" s="14">
        <v>1095</v>
      </c>
      <c r="B62" s="13" t="s">
        <v>62</v>
      </c>
      <c r="C62" s="12">
        <v>4526699.95</v>
      </c>
      <c r="D62" s="12">
        <v>1265972.5</v>
      </c>
      <c r="E62" s="12">
        <v>825741.95</v>
      </c>
      <c r="F62" s="12">
        <v>457329.54</v>
      </c>
      <c r="G62" s="12">
        <v>102754.87</v>
      </c>
      <c r="H62" s="11">
        <v>1482.53</v>
      </c>
      <c r="I62" s="1">
        <f t="shared" si="0"/>
        <v>7179981.3400000008</v>
      </c>
      <c r="J62">
        <f t="shared" si="1"/>
        <v>1095</v>
      </c>
      <c r="K62">
        <f t="shared" si="2"/>
        <v>1095</v>
      </c>
      <c r="L62" s="1">
        <f t="shared" si="3"/>
        <v>5792672.4500000002</v>
      </c>
      <c r="M62">
        <f t="shared" si="4"/>
        <v>0.80678098948931243</v>
      </c>
      <c r="T62" s="28">
        <v>59</v>
      </c>
      <c r="U62" s="28">
        <v>1134</v>
      </c>
      <c r="V62" s="28" t="s">
        <v>65</v>
      </c>
      <c r="W62" s="28">
        <v>1134</v>
      </c>
      <c r="X62">
        <f t="shared" si="5"/>
        <v>1134</v>
      </c>
      <c r="Y62" t="str">
        <f t="shared" si="6"/>
        <v>Charter Oak-Ute</v>
      </c>
    </row>
    <row r="63" spans="1:25" ht="16" x14ac:dyDescent="0.2">
      <c r="A63" s="14">
        <v>1107</v>
      </c>
      <c r="B63" s="13" t="s">
        <v>63</v>
      </c>
      <c r="C63" s="12">
        <v>8077809.1500000004</v>
      </c>
      <c r="D63" s="12">
        <v>2994090.91</v>
      </c>
      <c r="E63" s="12">
        <v>686915.9</v>
      </c>
      <c r="F63" s="12">
        <v>938118.06</v>
      </c>
      <c r="G63" s="12">
        <v>741750.64</v>
      </c>
      <c r="H63" s="11">
        <v>41319.82</v>
      </c>
      <c r="I63" s="1">
        <f t="shared" si="0"/>
        <v>13480004.480000002</v>
      </c>
      <c r="J63">
        <f t="shared" si="1"/>
        <v>1107</v>
      </c>
      <c r="K63">
        <f t="shared" si="2"/>
        <v>1107</v>
      </c>
      <c r="L63" s="1">
        <f t="shared" si="3"/>
        <v>11071900.060000001</v>
      </c>
      <c r="M63">
        <f t="shared" si="4"/>
        <v>0.82135729824327175</v>
      </c>
      <c r="T63" s="28">
        <v>60</v>
      </c>
      <c r="U63" s="28">
        <v>1152</v>
      </c>
      <c r="V63" s="28" t="s">
        <v>66</v>
      </c>
      <c r="W63" s="28">
        <v>1152</v>
      </c>
      <c r="X63">
        <f t="shared" si="5"/>
        <v>1152</v>
      </c>
      <c r="Y63" t="str">
        <f t="shared" si="6"/>
        <v>Cherokee</v>
      </c>
    </row>
    <row r="64" spans="1:25" ht="16" x14ac:dyDescent="0.2">
      <c r="A64" s="14">
        <v>1116</v>
      </c>
      <c r="B64" s="13" t="s">
        <v>64</v>
      </c>
      <c r="C64" s="12">
        <v>10289406.25</v>
      </c>
      <c r="D64" s="12">
        <v>3428079.16</v>
      </c>
      <c r="E64" s="12">
        <v>1015429.12</v>
      </c>
      <c r="F64" s="12">
        <v>852217.74</v>
      </c>
      <c r="G64" s="12">
        <v>94182.9</v>
      </c>
      <c r="H64" s="11">
        <v>13654.12</v>
      </c>
      <c r="I64" s="1">
        <f t="shared" si="0"/>
        <v>15692969.289999999</v>
      </c>
      <c r="J64">
        <f t="shared" si="1"/>
        <v>1116</v>
      </c>
      <c r="K64">
        <f t="shared" si="2"/>
        <v>1116</v>
      </c>
      <c r="L64" s="1">
        <f t="shared" si="3"/>
        <v>13717485.41</v>
      </c>
      <c r="M64">
        <f t="shared" si="4"/>
        <v>0.87411662869570306</v>
      </c>
      <c r="T64" s="28">
        <v>61</v>
      </c>
      <c r="U64" s="28">
        <v>1197</v>
      </c>
      <c r="V64" s="28" t="s">
        <v>67</v>
      </c>
      <c r="W64" s="28">
        <v>1197</v>
      </c>
      <c r="X64">
        <f t="shared" si="5"/>
        <v>1197</v>
      </c>
      <c r="Y64" t="str">
        <f t="shared" si="6"/>
        <v>Clarinda</v>
      </c>
    </row>
    <row r="65" spans="1:25" ht="16" x14ac:dyDescent="0.2">
      <c r="A65" s="14">
        <v>1134</v>
      </c>
      <c r="B65" s="13" t="s">
        <v>65</v>
      </c>
      <c r="C65" s="12">
        <v>2176897.04</v>
      </c>
      <c r="D65" s="12">
        <v>515511.59</v>
      </c>
      <c r="E65" s="12">
        <v>364921.1</v>
      </c>
      <c r="F65" s="12">
        <v>377020.9</v>
      </c>
      <c r="G65" s="12">
        <v>30594</v>
      </c>
      <c r="H65" s="11">
        <v>11362.79</v>
      </c>
      <c r="I65" s="1">
        <f t="shared" si="0"/>
        <v>3476307.42</v>
      </c>
      <c r="J65">
        <f t="shared" si="1"/>
        <v>1134</v>
      </c>
      <c r="K65">
        <f t="shared" si="2"/>
        <v>1134</v>
      </c>
      <c r="L65" s="1">
        <f t="shared" si="3"/>
        <v>2692408.63</v>
      </c>
      <c r="M65">
        <f t="shared" si="4"/>
        <v>0.77450245467646239</v>
      </c>
      <c r="T65" s="28">
        <v>62</v>
      </c>
      <c r="U65" s="28">
        <v>1206</v>
      </c>
      <c r="V65" s="28" t="s">
        <v>68</v>
      </c>
      <c r="W65" s="28">
        <v>1206</v>
      </c>
      <c r="X65">
        <f t="shared" si="5"/>
        <v>1206</v>
      </c>
      <c r="Y65" t="str">
        <f t="shared" si="6"/>
        <v>Clarion-Goldfield-Dows</v>
      </c>
    </row>
    <row r="66" spans="1:25" ht="16" x14ac:dyDescent="0.2">
      <c r="A66" s="14">
        <v>1152</v>
      </c>
      <c r="B66" s="13" t="s">
        <v>66</v>
      </c>
      <c r="C66" s="12">
        <v>5878602.7199999997</v>
      </c>
      <c r="D66" s="12">
        <v>2135422.77</v>
      </c>
      <c r="E66" s="12">
        <v>574038.05000000005</v>
      </c>
      <c r="F66" s="12">
        <v>674651.09</v>
      </c>
      <c r="G66" s="12">
        <v>187815.88</v>
      </c>
      <c r="H66" s="11">
        <v>11294.44</v>
      </c>
      <c r="I66" s="1">
        <f t="shared" si="0"/>
        <v>9461824.9500000011</v>
      </c>
      <c r="J66">
        <f t="shared" si="1"/>
        <v>1152</v>
      </c>
      <c r="K66">
        <f t="shared" si="2"/>
        <v>1152</v>
      </c>
      <c r="L66" s="1">
        <f t="shared" si="3"/>
        <v>8014025.4900000002</v>
      </c>
      <c r="M66">
        <f t="shared" si="4"/>
        <v>0.84698517805489515</v>
      </c>
      <c r="T66" s="28">
        <v>63</v>
      </c>
      <c r="U66" s="28">
        <v>1211</v>
      </c>
      <c r="V66" s="28" t="s">
        <v>69</v>
      </c>
      <c r="W66" s="28">
        <v>1211</v>
      </c>
      <c r="X66">
        <f t="shared" si="5"/>
        <v>1211</v>
      </c>
      <c r="Y66" t="str">
        <f t="shared" si="6"/>
        <v>Clarke</v>
      </c>
    </row>
    <row r="67" spans="1:25" ht="16" x14ac:dyDescent="0.2">
      <c r="A67" s="14">
        <v>1197</v>
      </c>
      <c r="B67" s="13" t="s">
        <v>67</v>
      </c>
      <c r="C67" s="12">
        <v>5532908.3799999999</v>
      </c>
      <c r="D67" s="12">
        <v>1945002.39</v>
      </c>
      <c r="E67" s="12">
        <v>1684494.13</v>
      </c>
      <c r="F67" s="12">
        <v>679182.37</v>
      </c>
      <c r="G67" s="12">
        <v>16080.21</v>
      </c>
      <c r="H67" s="11">
        <v>8295.65</v>
      </c>
      <c r="I67" s="1">
        <f t="shared" si="0"/>
        <v>9865963.129999999</v>
      </c>
      <c r="J67">
        <f t="shared" si="1"/>
        <v>1197</v>
      </c>
      <c r="K67">
        <f t="shared" si="2"/>
        <v>1197</v>
      </c>
      <c r="L67" s="1">
        <f t="shared" si="3"/>
        <v>7477910.7699999996</v>
      </c>
      <c r="M67">
        <f t="shared" si="4"/>
        <v>0.75795040701718097</v>
      </c>
      <c r="T67" s="28">
        <v>64</v>
      </c>
      <c r="U67" s="28">
        <v>1215</v>
      </c>
      <c r="V67" s="28" t="s">
        <v>70</v>
      </c>
      <c r="W67" s="28">
        <v>1215</v>
      </c>
      <c r="X67">
        <f t="shared" si="5"/>
        <v>1215</v>
      </c>
      <c r="Y67" t="str">
        <f t="shared" si="6"/>
        <v>Clarksville</v>
      </c>
    </row>
    <row r="68" spans="1:25" ht="16" x14ac:dyDescent="0.2">
      <c r="A68" s="14">
        <v>1206</v>
      </c>
      <c r="B68" s="13" t="s">
        <v>68</v>
      </c>
      <c r="C68" s="12">
        <v>5354136</v>
      </c>
      <c r="D68" s="12">
        <v>2292137.67</v>
      </c>
      <c r="E68" s="12">
        <v>1201834.6299999999</v>
      </c>
      <c r="F68" s="12">
        <v>540246.06000000006</v>
      </c>
      <c r="G68" s="12">
        <v>69251.240000000005</v>
      </c>
      <c r="H68" s="11">
        <v>11100.41</v>
      </c>
      <c r="I68" s="1">
        <f t="shared" ref="I68:I131" si="7">SUM(C68:H68)</f>
        <v>9468706.0100000016</v>
      </c>
      <c r="J68">
        <f t="shared" ref="J68:J131" si="8">A68*1</f>
        <v>1206</v>
      </c>
      <c r="K68">
        <f t="shared" ref="K68:K131" si="9">VLOOKUP(J68,$W$4:$X$351,2,FALSE)</f>
        <v>1206</v>
      </c>
      <c r="L68" s="1">
        <f t="shared" ref="L68:L131" si="10">D68+C68</f>
        <v>7646273.6699999999</v>
      </c>
      <c r="M68">
        <f t="shared" ref="M68:M131" si="11">L68/I68</f>
        <v>0.80753100391169486</v>
      </c>
      <c r="T68" s="28">
        <v>65</v>
      </c>
      <c r="U68" s="28">
        <v>1218</v>
      </c>
      <c r="V68" s="28" t="s">
        <v>71</v>
      </c>
      <c r="W68" s="28">
        <v>1218</v>
      </c>
      <c r="X68">
        <f t="shared" ref="X68:X131" si="12">U68</f>
        <v>1218</v>
      </c>
      <c r="Y68" t="str">
        <f t="shared" ref="Y68:Y131" si="13">V68</f>
        <v>Clay Central-Everly</v>
      </c>
    </row>
    <row r="69" spans="1:25" ht="16" x14ac:dyDescent="0.2">
      <c r="A69" s="14">
        <v>1211</v>
      </c>
      <c r="B69" s="13" t="s">
        <v>69</v>
      </c>
      <c r="C69" s="12">
        <v>7994494.4800000004</v>
      </c>
      <c r="D69" s="12">
        <v>2589265.33</v>
      </c>
      <c r="E69" s="12">
        <v>1470131.6</v>
      </c>
      <c r="F69" s="12">
        <v>1055417.58</v>
      </c>
      <c r="G69" s="12">
        <v>77914.210000000006</v>
      </c>
      <c r="H69" s="11">
        <v>11121</v>
      </c>
      <c r="I69" s="1">
        <f t="shared" si="7"/>
        <v>13198344.200000001</v>
      </c>
      <c r="J69">
        <f t="shared" si="8"/>
        <v>1211</v>
      </c>
      <c r="K69">
        <f t="shared" si="9"/>
        <v>1211</v>
      </c>
      <c r="L69" s="1">
        <f t="shared" si="10"/>
        <v>10583759.810000001</v>
      </c>
      <c r="M69">
        <f t="shared" si="11"/>
        <v>0.80190057552825444</v>
      </c>
      <c r="T69" s="28">
        <v>66</v>
      </c>
      <c r="U69" s="28">
        <v>2763</v>
      </c>
      <c r="V69" s="28" t="s">
        <v>135</v>
      </c>
      <c r="W69" s="28">
        <v>2763</v>
      </c>
      <c r="X69">
        <f t="shared" si="12"/>
        <v>2763</v>
      </c>
      <c r="Y69" t="str">
        <f t="shared" si="13"/>
        <v>Clayton Ridge</v>
      </c>
    </row>
    <row r="70" spans="1:25" ht="16" x14ac:dyDescent="0.2">
      <c r="A70" s="14">
        <v>1215</v>
      </c>
      <c r="B70" s="13" t="s">
        <v>70</v>
      </c>
      <c r="C70" s="12">
        <v>2107350.65</v>
      </c>
      <c r="D70" s="12">
        <v>747945.31</v>
      </c>
      <c r="E70" s="12">
        <v>431033.57</v>
      </c>
      <c r="F70" s="12">
        <v>171584.29</v>
      </c>
      <c r="G70" s="12">
        <v>9555.16</v>
      </c>
      <c r="H70" s="11">
        <v>5580.58</v>
      </c>
      <c r="I70" s="1">
        <f t="shared" si="7"/>
        <v>3473049.56</v>
      </c>
      <c r="J70">
        <f t="shared" si="8"/>
        <v>1215</v>
      </c>
      <c r="K70">
        <f t="shared" si="9"/>
        <v>1215</v>
      </c>
      <c r="L70" s="1">
        <f t="shared" si="10"/>
        <v>2855295.96</v>
      </c>
      <c r="M70">
        <f t="shared" si="11"/>
        <v>0.82212934502437673</v>
      </c>
      <c r="T70" s="28">
        <v>67</v>
      </c>
      <c r="U70" s="28">
        <v>1221</v>
      </c>
      <c r="V70" s="28" t="s">
        <v>72</v>
      </c>
      <c r="W70" s="28">
        <v>1221</v>
      </c>
      <c r="X70">
        <f t="shared" si="12"/>
        <v>1221</v>
      </c>
      <c r="Y70" t="str">
        <f t="shared" si="13"/>
        <v>Clear Creek Amana</v>
      </c>
    </row>
    <row r="71" spans="1:25" ht="16" x14ac:dyDescent="0.2">
      <c r="A71" s="14">
        <v>1218</v>
      </c>
      <c r="B71" s="13" t="s">
        <v>71</v>
      </c>
      <c r="C71" s="12">
        <v>1977955.66</v>
      </c>
      <c r="D71" s="12">
        <v>645016.14</v>
      </c>
      <c r="E71" s="12">
        <v>818054.84</v>
      </c>
      <c r="F71" s="12">
        <v>303575.07</v>
      </c>
      <c r="G71" s="12">
        <v>2995.3</v>
      </c>
      <c r="H71" s="11">
        <v>9988.9</v>
      </c>
      <c r="I71" s="1">
        <f t="shared" si="7"/>
        <v>3757585.9099999992</v>
      </c>
      <c r="J71">
        <f t="shared" si="8"/>
        <v>1218</v>
      </c>
      <c r="K71">
        <f t="shared" si="9"/>
        <v>1218</v>
      </c>
      <c r="L71" s="1">
        <f t="shared" si="10"/>
        <v>2622971.7999999998</v>
      </c>
      <c r="M71">
        <f t="shared" si="11"/>
        <v>0.69804706075236489</v>
      </c>
      <c r="T71" s="28">
        <v>68</v>
      </c>
      <c r="U71" s="28">
        <v>1233</v>
      </c>
      <c r="V71" s="28" t="s">
        <v>73</v>
      </c>
      <c r="W71" s="28">
        <v>1233</v>
      </c>
      <c r="X71">
        <f t="shared" si="12"/>
        <v>1233</v>
      </c>
      <c r="Y71" t="str">
        <f t="shared" si="13"/>
        <v>Clear Lake</v>
      </c>
    </row>
    <row r="72" spans="1:25" ht="16" x14ac:dyDescent="0.2">
      <c r="A72" s="14">
        <v>1221</v>
      </c>
      <c r="B72" s="13" t="s">
        <v>72</v>
      </c>
      <c r="C72" s="12">
        <v>11253849.25</v>
      </c>
      <c r="D72" s="12">
        <v>3351606.78</v>
      </c>
      <c r="E72" s="12">
        <v>1925896.31</v>
      </c>
      <c r="F72" s="12">
        <v>1602913.68</v>
      </c>
      <c r="G72" s="12">
        <v>431197.79</v>
      </c>
      <c r="H72" s="11">
        <v>16556.98</v>
      </c>
      <c r="I72" s="1">
        <f t="shared" si="7"/>
        <v>18582020.789999999</v>
      </c>
      <c r="J72">
        <f t="shared" si="8"/>
        <v>1221</v>
      </c>
      <c r="K72">
        <f t="shared" si="9"/>
        <v>1221</v>
      </c>
      <c r="L72" s="1">
        <f t="shared" si="10"/>
        <v>14605456.029999999</v>
      </c>
      <c r="M72">
        <f t="shared" si="11"/>
        <v>0.78599933748109863</v>
      </c>
      <c r="T72" s="28">
        <v>69</v>
      </c>
      <c r="U72" s="28">
        <v>1278</v>
      </c>
      <c r="V72" s="28" t="s">
        <v>74</v>
      </c>
      <c r="W72" s="28">
        <v>1278</v>
      </c>
      <c r="X72">
        <f t="shared" si="12"/>
        <v>1278</v>
      </c>
      <c r="Y72" t="str">
        <f t="shared" si="13"/>
        <v>Clinton</v>
      </c>
    </row>
    <row r="73" spans="1:25" ht="16" x14ac:dyDescent="0.2">
      <c r="A73" s="14">
        <v>1224</v>
      </c>
      <c r="B73" s="13" t="s">
        <v>367</v>
      </c>
      <c r="C73" s="12">
        <v>547123.26</v>
      </c>
      <c r="D73" s="12">
        <v>93785.01</v>
      </c>
      <c r="E73" s="12">
        <v>526623.06999999995</v>
      </c>
      <c r="F73" s="12">
        <v>49470.78</v>
      </c>
      <c r="G73" s="12">
        <v>4312</v>
      </c>
      <c r="H73" s="11">
        <v>1027.47</v>
      </c>
      <c r="I73" s="1">
        <f t="shared" si="7"/>
        <v>1222341.5899999999</v>
      </c>
      <c r="J73">
        <f t="shared" si="8"/>
        <v>1224</v>
      </c>
      <c r="K73" t="e">
        <f t="shared" si="9"/>
        <v>#N/A</v>
      </c>
      <c r="L73" s="1">
        <f t="shared" si="10"/>
        <v>640908.27</v>
      </c>
      <c r="M73">
        <f t="shared" si="11"/>
        <v>0.52432828535270581</v>
      </c>
      <c r="T73" s="28">
        <v>70</v>
      </c>
      <c r="U73" s="28">
        <v>1332</v>
      </c>
      <c r="V73" s="28" t="s">
        <v>75</v>
      </c>
      <c r="W73" s="28">
        <v>1332</v>
      </c>
      <c r="X73">
        <f t="shared" si="12"/>
        <v>1332</v>
      </c>
      <c r="Y73" t="str">
        <f t="shared" si="13"/>
        <v>Colfax-Mingo</v>
      </c>
    </row>
    <row r="74" spans="1:25" ht="16" x14ac:dyDescent="0.2">
      <c r="A74" s="14">
        <v>1233</v>
      </c>
      <c r="B74" s="13" t="s">
        <v>73</v>
      </c>
      <c r="C74" s="12">
        <v>7786150.3799999999</v>
      </c>
      <c r="D74" s="12">
        <v>2560462.5699999998</v>
      </c>
      <c r="E74" s="12">
        <v>1384237.4</v>
      </c>
      <c r="F74" s="12">
        <v>945738.32</v>
      </c>
      <c r="G74" s="12">
        <v>52892.28</v>
      </c>
      <c r="H74" s="11">
        <v>74629.399999999994</v>
      </c>
      <c r="I74" s="1">
        <f t="shared" si="7"/>
        <v>12804110.35</v>
      </c>
      <c r="J74">
        <f t="shared" si="8"/>
        <v>1233</v>
      </c>
      <c r="K74">
        <f t="shared" si="9"/>
        <v>1233</v>
      </c>
      <c r="L74" s="1">
        <f t="shared" si="10"/>
        <v>10346612.949999999</v>
      </c>
      <c r="M74">
        <f t="shared" si="11"/>
        <v>0.80806964850939444</v>
      </c>
      <c r="T74" s="28">
        <v>71</v>
      </c>
      <c r="U74" s="28">
        <v>1337</v>
      </c>
      <c r="V74" s="28" t="s">
        <v>76</v>
      </c>
      <c r="W74" s="28">
        <v>1337</v>
      </c>
      <c r="X74">
        <f t="shared" si="12"/>
        <v>1337</v>
      </c>
      <c r="Y74" t="str">
        <f t="shared" si="13"/>
        <v>College</v>
      </c>
    </row>
    <row r="75" spans="1:25" ht="16" x14ac:dyDescent="0.2">
      <c r="A75" s="14">
        <v>1278</v>
      </c>
      <c r="B75" s="13" t="s">
        <v>74</v>
      </c>
      <c r="C75" s="12">
        <v>24471821.350000001</v>
      </c>
      <c r="D75" s="12">
        <v>9004763.8599999994</v>
      </c>
      <c r="E75" s="12">
        <v>5666547.7199999997</v>
      </c>
      <c r="F75" s="12">
        <v>2467280.37</v>
      </c>
      <c r="G75" s="12">
        <v>485191.48</v>
      </c>
      <c r="H75" s="11">
        <v>38539.300000000003</v>
      </c>
      <c r="I75" s="1">
        <f t="shared" si="7"/>
        <v>42134144.079999991</v>
      </c>
      <c r="J75">
        <f t="shared" si="8"/>
        <v>1278</v>
      </c>
      <c r="K75">
        <f t="shared" si="9"/>
        <v>1278</v>
      </c>
      <c r="L75" s="1">
        <f t="shared" si="10"/>
        <v>33476585.210000001</v>
      </c>
      <c r="M75">
        <f t="shared" si="11"/>
        <v>0.79452391738249373</v>
      </c>
      <c r="T75" s="28">
        <v>72</v>
      </c>
      <c r="U75" s="28">
        <v>1350</v>
      </c>
      <c r="V75" s="28" t="s">
        <v>77</v>
      </c>
      <c r="W75" s="28">
        <v>1350</v>
      </c>
      <c r="X75">
        <f t="shared" si="12"/>
        <v>1350</v>
      </c>
      <c r="Y75" t="str">
        <f t="shared" si="13"/>
        <v>Collins-Maxwell</v>
      </c>
    </row>
    <row r="76" spans="1:25" ht="16" x14ac:dyDescent="0.2">
      <c r="A76" s="14">
        <v>1332</v>
      </c>
      <c r="B76" s="13" t="s">
        <v>75</v>
      </c>
      <c r="C76" s="12">
        <v>3926297.17</v>
      </c>
      <c r="D76" s="12">
        <v>1368382.94</v>
      </c>
      <c r="E76" s="12">
        <v>1277346.8</v>
      </c>
      <c r="F76" s="12">
        <v>452745.87</v>
      </c>
      <c r="G76" s="12">
        <v>130719.23</v>
      </c>
      <c r="H76" s="11">
        <v>20697.97</v>
      </c>
      <c r="I76" s="1">
        <f t="shared" si="7"/>
        <v>7176189.9799999995</v>
      </c>
      <c r="J76">
        <f t="shared" si="8"/>
        <v>1332</v>
      </c>
      <c r="K76">
        <f t="shared" si="9"/>
        <v>1332</v>
      </c>
      <c r="L76" s="1">
        <f t="shared" si="10"/>
        <v>5294680.1099999994</v>
      </c>
      <c r="M76">
        <f t="shared" si="11"/>
        <v>0.73781214331786682</v>
      </c>
      <c r="T76" s="28">
        <v>73</v>
      </c>
      <c r="U76" s="28">
        <v>1359</v>
      </c>
      <c r="V76" s="28" t="s">
        <v>78</v>
      </c>
      <c r="W76" s="28">
        <v>1359</v>
      </c>
      <c r="X76">
        <f t="shared" si="12"/>
        <v>1359</v>
      </c>
      <c r="Y76" t="str">
        <f t="shared" si="13"/>
        <v>Colo-NESCO School</v>
      </c>
    </row>
    <row r="77" spans="1:25" ht="16" x14ac:dyDescent="0.2">
      <c r="A77" s="14">
        <v>1337</v>
      </c>
      <c r="B77" s="13" t="s">
        <v>76</v>
      </c>
      <c r="C77" s="12">
        <v>33875029.93</v>
      </c>
      <c r="D77" s="12">
        <v>8364745.9400000004</v>
      </c>
      <c r="E77" s="12">
        <v>3666751.35</v>
      </c>
      <c r="F77" s="12">
        <v>3690821.43</v>
      </c>
      <c r="G77" s="13">
        <v>0</v>
      </c>
      <c r="H77" s="11">
        <v>87134.97</v>
      </c>
      <c r="I77" s="1">
        <f t="shared" si="7"/>
        <v>49684483.619999997</v>
      </c>
      <c r="J77">
        <f t="shared" si="8"/>
        <v>1337</v>
      </c>
      <c r="K77">
        <f t="shared" si="9"/>
        <v>1337</v>
      </c>
      <c r="L77" s="1">
        <f t="shared" si="10"/>
        <v>42239775.869999997</v>
      </c>
      <c r="M77">
        <f t="shared" si="11"/>
        <v>0.85016030745254223</v>
      </c>
      <c r="T77" s="28">
        <v>74</v>
      </c>
      <c r="U77" s="28">
        <v>1368</v>
      </c>
      <c r="V77" s="28" t="s">
        <v>79</v>
      </c>
      <c r="W77" s="28">
        <v>1368</v>
      </c>
      <c r="X77">
        <f t="shared" si="12"/>
        <v>1368</v>
      </c>
      <c r="Y77" t="str">
        <f t="shared" si="13"/>
        <v>Columbus</v>
      </c>
    </row>
    <row r="78" spans="1:25" ht="16" x14ac:dyDescent="0.2">
      <c r="A78" s="14">
        <v>1350</v>
      </c>
      <c r="B78" s="13" t="s">
        <v>77</v>
      </c>
      <c r="C78" s="12">
        <v>3121826.26</v>
      </c>
      <c r="D78" s="12">
        <v>960162.18</v>
      </c>
      <c r="E78" s="12">
        <v>621862.94999999995</v>
      </c>
      <c r="F78" s="12">
        <v>264583.21000000002</v>
      </c>
      <c r="G78" s="12">
        <v>5009.38</v>
      </c>
      <c r="H78" s="11">
        <v>7519.62</v>
      </c>
      <c r="I78" s="1">
        <f t="shared" si="7"/>
        <v>4980963.5999999996</v>
      </c>
      <c r="J78">
        <f t="shared" si="8"/>
        <v>1350</v>
      </c>
      <c r="K78">
        <f t="shared" si="9"/>
        <v>1350</v>
      </c>
      <c r="L78" s="1">
        <f t="shared" si="10"/>
        <v>4081988.44</v>
      </c>
      <c r="M78">
        <f t="shared" si="11"/>
        <v>0.81951782181263089</v>
      </c>
      <c r="T78" s="28">
        <v>75</v>
      </c>
      <c r="U78" s="28">
        <v>1413</v>
      </c>
      <c r="V78" s="28" t="s">
        <v>80</v>
      </c>
      <c r="W78" s="28">
        <v>1413</v>
      </c>
      <c r="X78">
        <f t="shared" si="12"/>
        <v>1413</v>
      </c>
      <c r="Y78" t="str">
        <f t="shared" si="13"/>
        <v>Coon Rapids-Bayard</v>
      </c>
    </row>
    <row r="79" spans="1:25" ht="16" x14ac:dyDescent="0.2">
      <c r="A79" s="14">
        <v>1359</v>
      </c>
      <c r="B79" s="13" t="s">
        <v>78</v>
      </c>
      <c r="C79" s="12">
        <v>3096878.46</v>
      </c>
      <c r="D79" s="12">
        <v>894258.77</v>
      </c>
      <c r="E79" s="12">
        <v>808793.73</v>
      </c>
      <c r="F79" s="12">
        <v>333354.18</v>
      </c>
      <c r="G79" s="12">
        <v>2240.98</v>
      </c>
      <c r="H79" s="11">
        <v>47107.99</v>
      </c>
      <c r="I79" s="1">
        <f t="shared" si="7"/>
        <v>5182634.1100000003</v>
      </c>
      <c r="J79">
        <f t="shared" si="8"/>
        <v>1359</v>
      </c>
      <c r="K79">
        <f t="shared" si="9"/>
        <v>1359</v>
      </c>
      <c r="L79" s="1">
        <f t="shared" si="10"/>
        <v>3991137.23</v>
      </c>
      <c r="M79">
        <f t="shared" si="11"/>
        <v>0.77009820591019873</v>
      </c>
      <c r="T79" s="28">
        <v>76</v>
      </c>
      <c r="U79" s="28">
        <v>1431</v>
      </c>
      <c r="V79" s="28" t="s">
        <v>81</v>
      </c>
      <c r="W79" s="28">
        <v>1431</v>
      </c>
      <c r="X79">
        <f t="shared" si="12"/>
        <v>1431</v>
      </c>
      <c r="Y79" t="str">
        <f t="shared" si="13"/>
        <v>Corning</v>
      </c>
    </row>
    <row r="80" spans="1:25" ht="16" x14ac:dyDescent="0.2">
      <c r="A80" s="14">
        <v>1368</v>
      </c>
      <c r="B80" s="13" t="s">
        <v>79</v>
      </c>
      <c r="C80" s="12">
        <v>5916842.4900000002</v>
      </c>
      <c r="D80" s="12">
        <v>1853208.04</v>
      </c>
      <c r="E80" s="12">
        <v>992245.97</v>
      </c>
      <c r="F80" s="12">
        <v>714873.98</v>
      </c>
      <c r="G80" s="12">
        <v>64803.51</v>
      </c>
      <c r="H80" s="11">
        <v>34122.86</v>
      </c>
      <c r="I80" s="1">
        <f t="shared" si="7"/>
        <v>9576096.8499999996</v>
      </c>
      <c r="J80">
        <f t="shared" si="8"/>
        <v>1368</v>
      </c>
      <c r="K80">
        <f t="shared" si="9"/>
        <v>1368</v>
      </c>
      <c r="L80" s="1">
        <f t="shared" si="10"/>
        <v>7770050.5300000003</v>
      </c>
      <c r="M80">
        <f t="shared" si="11"/>
        <v>0.81140057914096808</v>
      </c>
      <c r="T80" s="28">
        <v>77</v>
      </c>
      <c r="U80" s="28">
        <v>1476</v>
      </c>
      <c r="V80" s="28" t="s">
        <v>82</v>
      </c>
      <c r="W80" s="28">
        <v>1476</v>
      </c>
      <c r="X80">
        <f t="shared" si="12"/>
        <v>1476</v>
      </c>
      <c r="Y80" t="str">
        <f t="shared" si="13"/>
        <v>Council Bluffs</v>
      </c>
    </row>
    <row r="81" spans="1:25" ht="16" x14ac:dyDescent="0.2">
      <c r="A81" s="14">
        <v>1413</v>
      </c>
      <c r="B81" s="13" t="s">
        <v>80</v>
      </c>
      <c r="C81" s="12">
        <v>2543719.12</v>
      </c>
      <c r="D81" s="12">
        <v>808482.84</v>
      </c>
      <c r="E81" s="12">
        <v>526878.78</v>
      </c>
      <c r="F81" s="12">
        <v>346463.96</v>
      </c>
      <c r="G81" s="12">
        <v>35235.49</v>
      </c>
      <c r="H81" s="11">
        <v>4504.7299999999996</v>
      </c>
      <c r="I81" s="1">
        <f t="shared" si="7"/>
        <v>4265284.9200000009</v>
      </c>
      <c r="J81">
        <f t="shared" si="8"/>
        <v>1413</v>
      </c>
      <c r="K81">
        <f t="shared" si="9"/>
        <v>1413</v>
      </c>
      <c r="L81" s="1">
        <f t="shared" si="10"/>
        <v>3352201.96</v>
      </c>
      <c r="M81">
        <f t="shared" si="11"/>
        <v>0.78592685433075338</v>
      </c>
      <c r="T81" s="28">
        <v>78</v>
      </c>
      <c r="U81" s="28">
        <v>1503</v>
      </c>
      <c r="V81" s="28" t="s">
        <v>83</v>
      </c>
      <c r="W81" s="28">
        <v>1503</v>
      </c>
      <c r="X81">
        <f t="shared" si="12"/>
        <v>1503</v>
      </c>
      <c r="Y81" t="str">
        <f t="shared" si="13"/>
        <v>Creston</v>
      </c>
    </row>
    <row r="82" spans="1:25" ht="16" x14ac:dyDescent="0.2">
      <c r="A82" s="14">
        <v>1431</v>
      </c>
      <c r="B82" s="13" t="s">
        <v>81</v>
      </c>
      <c r="C82" s="12">
        <v>3323270.73</v>
      </c>
      <c r="D82" s="12">
        <v>1129066.21</v>
      </c>
      <c r="E82" s="12">
        <v>977281.61</v>
      </c>
      <c r="F82" s="12">
        <v>475940.85</v>
      </c>
      <c r="G82" s="12">
        <v>10738.96</v>
      </c>
      <c r="H82" s="11">
        <v>70447.899999999994</v>
      </c>
      <c r="I82" s="1">
        <f t="shared" si="7"/>
        <v>5986746.2599999998</v>
      </c>
      <c r="J82">
        <f t="shared" si="8"/>
        <v>1431</v>
      </c>
      <c r="K82">
        <f t="shared" si="9"/>
        <v>1431</v>
      </c>
      <c r="L82" s="1">
        <f t="shared" si="10"/>
        <v>4452336.9399999995</v>
      </c>
      <c r="M82">
        <f t="shared" si="11"/>
        <v>0.74369895543226172</v>
      </c>
      <c r="T82" s="28">
        <v>79</v>
      </c>
      <c r="U82" s="28">
        <v>1576</v>
      </c>
      <c r="V82" s="28" t="s">
        <v>84</v>
      </c>
      <c r="W82" s="28">
        <v>1576</v>
      </c>
      <c r="X82">
        <f t="shared" si="12"/>
        <v>1576</v>
      </c>
      <c r="Y82" t="str">
        <f t="shared" si="13"/>
        <v>Dallas Center-Grimes</v>
      </c>
    </row>
    <row r="83" spans="1:25" ht="16" x14ac:dyDescent="0.2">
      <c r="A83" s="14">
        <v>1449</v>
      </c>
      <c r="B83" s="13" t="s">
        <v>366</v>
      </c>
      <c r="C83" s="12">
        <v>635836.29</v>
      </c>
      <c r="D83" s="12">
        <v>233500.37</v>
      </c>
      <c r="E83" s="12">
        <v>487652.45</v>
      </c>
      <c r="F83" s="12">
        <v>110169.31</v>
      </c>
      <c r="G83" s="13">
        <v>330.54</v>
      </c>
      <c r="H83" s="11">
        <v>6285</v>
      </c>
      <c r="I83" s="1">
        <f t="shared" si="7"/>
        <v>1473773.9600000002</v>
      </c>
      <c r="J83">
        <f t="shared" si="8"/>
        <v>1449</v>
      </c>
      <c r="K83" t="e">
        <f t="shared" si="9"/>
        <v>#N/A</v>
      </c>
      <c r="L83" s="1">
        <f t="shared" si="10"/>
        <v>869336.66</v>
      </c>
      <c r="M83">
        <f t="shared" si="11"/>
        <v>0.58987109529333792</v>
      </c>
      <c r="T83" s="28">
        <v>80</v>
      </c>
      <c r="U83" s="28">
        <v>1602</v>
      </c>
      <c r="V83" s="28" t="s">
        <v>85</v>
      </c>
      <c r="W83" s="28">
        <v>1602</v>
      </c>
      <c r="X83">
        <f t="shared" si="12"/>
        <v>1602</v>
      </c>
      <c r="Y83" t="str">
        <f t="shared" si="13"/>
        <v>Danville</v>
      </c>
    </row>
    <row r="84" spans="1:25" ht="16" x14ac:dyDescent="0.2">
      <c r="A84" s="14">
        <v>1476</v>
      </c>
      <c r="B84" s="13" t="s">
        <v>82</v>
      </c>
      <c r="C84" s="12">
        <v>54532341.829999998</v>
      </c>
      <c r="D84" s="12">
        <v>17709107.93</v>
      </c>
      <c r="E84" s="12">
        <v>19455951.420000002</v>
      </c>
      <c r="F84" s="12">
        <v>4728376.01</v>
      </c>
      <c r="G84" s="12">
        <v>806726.68</v>
      </c>
      <c r="H84" s="11">
        <v>201658.96</v>
      </c>
      <c r="I84" s="1">
        <f t="shared" si="7"/>
        <v>97434162.829999998</v>
      </c>
      <c r="J84">
        <f t="shared" si="8"/>
        <v>1476</v>
      </c>
      <c r="K84">
        <f t="shared" si="9"/>
        <v>1476</v>
      </c>
      <c r="L84" s="1">
        <f t="shared" si="10"/>
        <v>72241449.75999999</v>
      </c>
      <c r="M84">
        <f t="shared" si="11"/>
        <v>0.74143860491770797</v>
      </c>
      <c r="T84" s="28">
        <v>81</v>
      </c>
      <c r="U84" s="28">
        <v>1611</v>
      </c>
      <c r="V84" s="28" t="s">
        <v>86</v>
      </c>
      <c r="W84" s="28">
        <v>1611</v>
      </c>
      <c r="X84">
        <f t="shared" si="12"/>
        <v>1611</v>
      </c>
      <c r="Y84" t="str">
        <f t="shared" si="13"/>
        <v>Davenport</v>
      </c>
    </row>
    <row r="85" spans="1:25" ht="16" x14ac:dyDescent="0.2">
      <c r="A85" s="14">
        <v>1503</v>
      </c>
      <c r="B85" s="13" t="s">
        <v>83</v>
      </c>
      <c r="C85" s="12">
        <v>8850782.0099999998</v>
      </c>
      <c r="D85" s="12">
        <v>2664290.89</v>
      </c>
      <c r="E85" s="12">
        <v>1988859.35</v>
      </c>
      <c r="F85" s="12">
        <v>828076.36</v>
      </c>
      <c r="G85" s="12">
        <v>352739</v>
      </c>
      <c r="H85" s="11">
        <v>213790.69</v>
      </c>
      <c r="I85" s="1">
        <f t="shared" si="7"/>
        <v>14898538.299999999</v>
      </c>
      <c r="J85">
        <f t="shared" si="8"/>
        <v>1503</v>
      </c>
      <c r="K85">
        <f t="shared" si="9"/>
        <v>1503</v>
      </c>
      <c r="L85" s="1">
        <f t="shared" si="10"/>
        <v>11515072.9</v>
      </c>
      <c r="M85">
        <f t="shared" si="11"/>
        <v>0.77289950652407302</v>
      </c>
      <c r="T85" s="28">
        <v>82</v>
      </c>
      <c r="U85" s="28">
        <v>1619</v>
      </c>
      <c r="V85" s="28" t="s">
        <v>87</v>
      </c>
      <c r="W85" s="28">
        <v>1619</v>
      </c>
      <c r="X85">
        <f t="shared" si="12"/>
        <v>1619</v>
      </c>
      <c r="Y85" t="str">
        <f t="shared" si="13"/>
        <v>Davis County</v>
      </c>
    </row>
    <row r="86" spans="1:25" ht="16" x14ac:dyDescent="0.2">
      <c r="A86" s="14">
        <v>1576</v>
      </c>
      <c r="B86" s="13" t="s">
        <v>84</v>
      </c>
      <c r="C86" s="12">
        <v>13760582.800000001</v>
      </c>
      <c r="D86" s="12">
        <v>4421877.1100000003</v>
      </c>
      <c r="E86" s="12">
        <v>1624834.16</v>
      </c>
      <c r="F86" s="12">
        <v>1350291.91</v>
      </c>
      <c r="G86" s="12">
        <v>181870.73</v>
      </c>
      <c r="H86" s="11">
        <v>74323.02</v>
      </c>
      <c r="I86" s="1">
        <f t="shared" si="7"/>
        <v>21413779.73</v>
      </c>
      <c r="J86">
        <f t="shared" si="8"/>
        <v>1576</v>
      </c>
      <c r="K86">
        <f t="shared" si="9"/>
        <v>1576</v>
      </c>
      <c r="L86" s="1">
        <f t="shared" si="10"/>
        <v>18182459.91</v>
      </c>
      <c r="M86">
        <f t="shared" si="11"/>
        <v>0.84910091255524467</v>
      </c>
      <c r="T86" s="28">
        <v>83</v>
      </c>
      <c r="U86" s="28">
        <v>1638</v>
      </c>
      <c r="V86" s="28" t="s">
        <v>88</v>
      </c>
      <c r="W86" s="28">
        <v>1638</v>
      </c>
      <c r="X86">
        <f t="shared" si="12"/>
        <v>1638</v>
      </c>
      <c r="Y86" t="str">
        <f t="shared" si="13"/>
        <v>Decorah Community</v>
      </c>
    </row>
    <row r="87" spans="1:25" ht="16" x14ac:dyDescent="0.2">
      <c r="A87" s="14">
        <v>1602</v>
      </c>
      <c r="B87" s="13" t="s">
        <v>85</v>
      </c>
      <c r="C87" s="12">
        <v>3534749.08</v>
      </c>
      <c r="D87" s="12">
        <v>988433.01</v>
      </c>
      <c r="E87" s="12">
        <v>614998.05000000005</v>
      </c>
      <c r="F87" s="12">
        <v>419117.9</v>
      </c>
      <c r="G87" s="12">
        <v>96321.98</v>
      </c>
      <c r="H87" s="11">
        <v>29265.95</v>
      </c>
      <c r="I87" s="1">
        <f t="shared" si="7"/>
        <v>5682885.9700000007</v>
      </c>
      <c r="J87">
        <f t="shared" si="8"/>
        <v>1602</v>
      </c>
      <c r="K87">
        <f t="shared" si="9"/>
        <v>1602</v>
      </c>
      <c r="L87" s="1">
        <f t="shared" si="10"/>
        <v>4523182.09</v>
      </c>
      <c r="M87">
        <f t="shared" si="11"/>
        <v>0.79593046805406853</v>
      </c>
      <c r="T87" s="28">
        <v>84</v>
      </c>
      <c r="U87" s="28">
        <v>1675</v>
      </c>
      <c r="V87" s="28" t="s">
        <v>89</v>
      </c>
      <c r="W87" s="28">
        <v>1675</v>
      </c>
      <c r="X87">
        <f t="shared" si="12"/>
        <v>1675</v>
      </c>
      <c r="Y87" t="str">
        <f t="shared" si="13"/>
        <v>Delwood</v>
      </c>
    </row>
    <row r="88" spans="1:25" ht="16" x14ac:dyDescent="0.2">
      <c r="A88" s="14">
        <v>1611</v>
      </c>
      <c r="B88" s="13" t="s">
        <v>86</v>
      </c>
      <c r="C88" s="12">
        <v>97087898.450000003</v>
      </c>
      <c r="D88" s="12">
        <v>35753393.939999998</v>
      </c>
      <c r="E88" s="12">
        <v>20925929.640000001</v>
      </c>
      <c r="F88" s="12">
        <v>7897141.9900000002</v>
      </c>
      <c r="G88" s="12">
        <v>1514404.35</v>
      </c>
      <c r="H88" s="11">
        <v>127369.93</v>
      </c>
      <c r="I88" s="1">
        <f t="shared" si="7"/>
        <v>163306138.30000001</v>
      </c>
      <c r="J88">
        <f t="shared" si="8"/>
        <v>1611</v>
      </c>
      <c r="K88">
        <f t="shared" si="9"/>
        <v>1611</v>
      </c>
      <c r="L88" s="1">
        <f t="shared" si="10"/>
        <v>132841292.39</v>
      </c>
      <c r="M88">
        <f t="shared" si="11"/>
        <v>0.81344947454433802</v>
      </c>
      <c r="T88" s="28">
        <v>85</v>
      </c>
      <c r="U88" s="28">
        <v>1701</v>
      </c>
      <c r="V88" s="28" t="s">
        <v>90</v>
      </c>
      <c r="W88" s="28">
        <v>1701</v>
      </c>
      <c r="X88">
        <f t="shared" si="12"/>
        <v>1701</v>
      </c>
      <c r="Y88" t="str">
        <f t="shared" si="13"/>
        <v>Denison</v>
      </c>
    </row>
    <row r="89" spans="1:25" ht="16" x14ac:dyDescent="0.2">
      <c r="A89" s="14">
        <v>1619</v>
      </c>
      <c r="B89" s="13" t="s">
        <v>87</v>
      </c>
      <c r="C89" s="12">
        <v>7266692.3700000001</v>
      </c>
      <c r="D89" s="12">
        <v>2219640.92</v>
      </c>
      <c r="E89" s="12">
        <v>1166405.76</v>
      </c>
      <c r="F89" s="12">
        <v>913896.15</v>
      </c>
      <c r="G89" s="12">
        <v>15371.73</v>
      </c>
      <c r="H89" s="11">
        <v>16568.8</v>
      </c>
      <c r="I89" s="1">
        <f t="shared" si="7"/>
        <v>11598575.73</v>
      </c>
      <c r="J89">
        <f t="shared" si="8"/>
        <v>1619</v>
      </c>
      <c r="K89">
        <f t="shared" si="9"/>
        <v>1619</v>
      </c>
      <c r="L89" s="1">
        <f t="shared" si="10"/>
        <v>9486333.2899999991</v>
      </c>
      <c r="M89">
        <f t="shared" si="11"/>
        <v>0.81788777439831384</v>
      </c>
      <c r="T89" s="28">
        <v>86</v>
      </c>
      <c r="U89" s="28">
        <v>1719</v>
      </c>
      <c r="V89" s="28" t="s">
        <v>91</v>
      </c>
      <c r="W89" s="28">
        <v>1719</v>
      </c>
      <c r="X89">
        <f t="shared" si="12"/>
        <v>1719</v>
      </c>
      <c r="Y89" t="str">
        <f t="shared" si="13"/>
        <v>Denver</v>
      </c>
    </row>
    <row r="90" spans="1:25" ht="16" x14ac:dyDescent="0.2">
      <c r="A90" s="14">
        <v>1638</v>
      </c>
      <c r="B90" s="13" t="s">
        <v>88</v>
      </c>
      <c r="C90" s="12">
        <v>10428491.699999999</v>
      </c>
      <c r="D90" s="12">
        <v>3183335.76</v>
      </c>
      <c r="E90" s="12">
        <v>2173900.56</v>
      </c>
      <c r="F90" s="12">
        <v>1367151.1</v>
      </c>
      <c r="G90" s="12">
        <v>224823.99</v>
      </c>
      <c r="H90" s="11">
        <v>7080.1</v>
      </c>
      <c r="I90" s="1">
        <f t="shared" si="7"/>
        <v>17384783.210000001</v>
      </c>
      <c r="J90">
        <f t="shared" si="8"/>
        <v>1638</v>
      </c>
      <c r="K90">
        <f t="shared" si="9"/>
        <v>1638</v>
      </c>
      <c r="L90" s="1">
        <f t="shared" si="10"/>
        <v>13611827.459999999</v>
      </c>
      <c r="M90">
        <f t="shared" si="11"/>
        <v>0.78297366700381177</v>
      </c>
      <c r="T90" s="28">
        <v>87</v>
      </c>
      <c r="U90" s="28">
        <v>1737</v>
      </c>
      <c r="V90" s="28" t="s">
        <v>92</v>
      </c>
      <c r="W90" s="28">
        <v>1737</v>
      </c>
      <c r="X90">
        <f t="shared" si="12"/>
        <v>1737</v>
      </c>
      <c r="Y90" t="str">
        <f t="shared" si="13"/>
        <v>Des Moines Independent</v>
      </c>
    </row>
    <row r="91" spans="1:25" ht="16" x14ac:dyDescent="0.2">
      <c r="A91" s="14">
        <v>1675</v>
      </c>
      <c r="B91" s="13" t="s">
        <v>89</v>
      </c>
      <c r="C91" s="12">
        <v>1124810</v>
      </c>
      <c r="D91" s="12">
        <v>275794.90000000002</v>
      </c>
      <c r="E91" s="12">
        <v>849483.91</v>
      </c>
      <c r="F91" s="12">
        <v>137403.85999999999</v>
      </c>
      <c r="G91" s="12">
        <v>5827.54</v>
      </c>
      <c r="H91" s="11">
        <v>1507.69</v>
      </c>
      <c r="I91" s="1">
        <f t="shared" si="7"/>
        <v>2394827.9</v>
      </c>
      <c r="J91">
        <f t="shared" si="8"/>
        <v>1675</v>
      </c>
      <c r="K91">
        <f t="shared" si="9"/>
        <v>1675</v>
      </c>
      <c r="L91" s="1">
        <f t="shared" si="10"/>
        <v>1400604.9</v>
      </c>
      <c r="M91">
        <f t="shared" si="11"/>
        <v>0.58484574194245853</v>
      </c>
      <c r="T91" s="28">
        <v>88</v>
      </c>
      <c r="U91" s="28">
        <v>1782</v>
      </c>
      <c r="V91" s="28" t="s">
        <v>93</v>
      </c>
      <c r="W91" s="28">
        <v>1782</v>
      </c>
      <c r="X91">
        <f t="shared" si="12"/>
        <v>1782</v>
      </c>
      <c r="Y91" t="str">
        <f t="shared" si="13"/>
        <v>Diagonal</v>
      </c>
    </row>
    <row r="92" spans="1:25" ht="16" x14ac:dyDescent="0.2">
      <c r="A92" s="14">
        <v>1701</v>
      </c>
      <c r="B92" s="13" t="s">
        <v>90</v>
      </c>
      <c r="C92" s="12">
        <v>13649991.220000001</v>
      </c>
      <c r="D92" s="12">
        <v>3684122.39</v>
      </c>
      <c r="E92" s="12">
        <v>1370725.24</v>
      </c>
      <c r="F92" s="12">
        <v>1523583.19</v>
      </c>
      <c r="G92" s="12">
        <v>173597.07</v>
      </c>
      <c r="H92" s="11">
        <v>6668</v>
      </c>
      <c r="I92" s="1">
        <f t="shared" si="7"/>
        <v>20408687.109999999</v>
      </c>
      <c r="J92">
        <f t="shared" si="8"/>
        <v>1701</v>
      </c>
      <c r="K92">
        <f t="shared" si="9"/>
        <v>1701</v>
      </c>
      <c r="L92" s="1">
        <f t="shared" si="10"/>
        <v>17334113.609999999</v>
      </c>
      <c r="M92">
        <f t="shared" si="11"/>
        <v>0.849349765448974</v>
      </c>
      <c r="T92" s="28">
        <v>89</v>
      </c>
      <c r="U92" s="28">
        <v>1791</v>
      </c>
      <c r="V92" s="28" t="s">
        <v>94</v>
      </c>
      <c r="W92" s="28">
        <v>1791</v>
      </c>
      <c r="X92">
        <f t="shared" si="12"/>
        <v>1791</v>
      </c>
      <c r="Y92" t="str">
        <f t="shared" si="13"/>
        <v>Dike-New Hartford</v>
      </c>
    </row>
    <row r="93" spans="1:25" ht="16" x14ac:dyDescent="0.2">
      <c r="A93" s="14">
        <v>1719</v>
      </c>
      <c r="B93" s="13" t="s">
        <v>91</v>
      </c>
      <c r="C93" s="12">
        <v>4275897.2</v>
      </c>
      <c r="D93" s="12">
        <v>1452588.08</v>
      </c>
      <c r="E93" s="12">
        <v>700841.29</v>
      </c>
      <c r="F93" s="12">
        <v>494340.66</v>
      </c>
      <c r="G93" s="12">
        <v>96800.77</v>
      </c>
      <c r="H93" s="11">
        <v>6813</v>
      </c>
      <c r="I93" s="1">
        <f t="shared" si="7"/>
        <v>7027281</v>
      </c>
      <c r="J93">
        <f t="shared" si="8"/>
        <v>1719</v>
      </c>
      <c r="K93">
        <f t="shared" si="9"/>
        <v>1719</v>
      </c>
      <c r="L93" s="1">
        <f t="shared" si="10"/>
        <v>5728485.2800000003</v>
      </c>
      <c r="M93">
        <f t="shared" si="11"/>
        <v>0.81517805819918121</v>
      </c>
      <c r="T93" s="28">
        <v>90</v>
      </c>
      <c r="U93" s="28">
        <v>1863</v>
      </c>
      <c r="V93" s="28" t="s">
        <v>95</v>
      </c>
      <c r="W93" s="28">
        <v>1863</v>
      </c>
      <c r="X93">
        <f t="shared" si="12"/>
        <v>1863</v>
      </c>
      <c r="Y93" t="str">
        <f t="shared" si="13"/>
        <v>Dubuque</v>
      </c>
    </row>
    <row r="94" spans="1:25" ht="16" x14ac:dyDescent="0.2">
      <c r="A94" s="14">
        <v>1737</v>
      </c>
      <c r="B94" s="13" t="s">
        <v>92</v>
      </c>
      <c r="C94" s="12">
        <v>221414588.38</v>
      </c>
      <c r="D94" s="12">
        <v>90916833.530000001</v>
      </c>
      <c r="E94" s="12">
        <v>33447369.559999999</v>
      </c>
      <c r="F94" s="12">
        <v>16897124.850000001</v>
      </c>
      <c r="G94" s="12">
        <v>4698157.3499999996</v>
      </c>
      <c r="H94" s="11">
        <v>666183.64</v>
      </c>
      <c r="I94" s="1">
        <f t="shared" si="7"/>
        <v>368040257.31</v>
      </c>
      <c r="J94">
        <f t="shared" si="8"/>
        <v>1737</v>
      </c>
      <c r="K94">
        <f t="shared" si="9"/>
        <v>1737</v>
      </c>
      <c r="L94" s="1">
        <f t="shared" si="10"/>
        <v>312331421.90999997</v>
      </c>
      <c r="M94">
        <f t="shared" si="11"/>
        <v>0.8486338537876944</v>
      </c>
      <c r="T94" s="28">
        <v>91</v>
      </c>
      <c r="U94" s="28">
        <v>1908</v>
      </c>
      <c r="V94" s="28" t="s">
        <v>96</v>
      </c>
      <c r="W94" s="28">
        <v>1908</v>
      </c>
      <c r="X94">
        <f t="shared" si="12"/>
        <v>1908</v>
      </c>
      <c r="Y94" t="str">
        <f t="shared" si="13"/>
        <v>Dunkerton</v>
      </c>
    </row>
    <row r="95" spans="1:25" ht="16" x14ac:dyDescent="0.2">
      <c r="A95" s="14">
        <v>1782</v>
      </c>
      <c r="B95" s="13" t="s">
        <v>93</v>
      </c>
      <c r="C95" s="12">
        <v>977455.14</v>
      </c>
      <c r="D95" s="12">
        <v>161962.74</v>
      </c>
      <c r="E95" s="12">
        <v>287150.32</v>
      </c>
      <c r="F95" s="12">
        <v>224024.28</v>
      </c>
      <c r="G95" s="13">
        <v>0</v>
      </c>
      <c r="H95" s="30">
        <v>0</v>
      </c>
      <c r="I95" s="1">
        <f t="shared" si="7"/>
        <v>1650592.48</v>
      </c>
      <c r="J95">
        <f t="shared" si="8"/>
        <v>1782</v>
      </c>
      <c r="K95">
        <f t="shared" si="9"/>
        <v>1782</v>
      </c>
      <c r="L95" s="1">
        <f t="shared" si="10"/>
        <v>1139417.8799999999</v>
      </c>
      <c r="M95">
        <f t="shared" si="11"/>
        <v>0.69030841579988289</v>
      </c>
      <c r="T95" s="28">
        <v>92</v>
      </c>
      <c r="U95" s="28">
        <v>1926</v>
      </c>
      <c r="V95" s="28" t="s">
        <v>98</v>
      </c>
      <c r="W95" s="28">
        <v>1926</v>
      </c>
      <c r="X95">
        <f t="shared" si="12"/>
        <v>1926</v>
      </c>
      <c r="Y95" t="str">
        <f t="shared" si="13"/>
        <v>Durant</v>
      </c>
    </row>
    <row r="96" spans="1:25" ht="16" x14ac:dyDescent="0.2">
      <c r="A96" s="14">
        <v>1791</v>
      </c>
      <c r="B96" s="13" t="s">
        <v>94</v>
      </c>
      <c r="C96" s="12">
        <v>4783210.1900000004</v>
      </c>
      <c r="D96" s="12">
        <v>1710370.72</v>
      </c>
      <c r="E96" s="12">
        <v>764750.85</v>
      </c>
      <c r="F96" s="12">
        <v>500694.19</v>
      </c>
      <c r="G96" s="12">
        <v>34858.589999999997</v>
      </c>
      <c r="H96" s="11">
        <v>42272.03</v>
      </c>
      <c r="I96" s="1">
        <f t="shared" si="7"/>
        <v>7836156.5700000003</v>
      </c>
      <c r="J96">
        <f t="shared" si="8"/>
        <v>1791</v>
      </c>
      <c r="K96">
        <f t="shared" si="9"/>
        <v>1791</v>
      </c>
      <c r="L96" s="1">
        <f t="shared" si="10"/>
        <v>6493580.9100000001</v>
      </c>
      <c r="M96">
        <f t="shared" si="11"/>
        <v>0.82866911246516861</v>
      </c>
      <c r="T96" s="28">
        <v>93</v>
      </c>
      <c r="U96" s="28">
        <v>1944</v>
      </c>
      <c r="V96" s="28" t="s">
        <v>100</v>
      </c>
      <c r="W96" s="28">
        <v>1944</v>
      </c>
      <c r="X96">
        <f t="shared" si="12"/>
        <v>1944</v>
      </c>
      <c r="Y96" t="str">
        <f t="shared" si="13"/>
        <v>Eagle Grove</v>
      </c>
    </row>
    <row r="97" spans="1:25" ht="16" x14ac:dyDescent="0.2">
      <c r="A97" s="14">
        <v>1854</v>
      </c>
      <c r="B97" s="13" t="s">
        <v>365</v>
      </c>
      <c r="C97" s="12">
        <v>693420.83</v>
      </c>
      <c r="D97" s="12">
        <v>217083.15</v>
      </c>
      <c r="E97" s="12">
        <v>671555.77</v>
      </c>
      <c r="F97" s="12">
        <v>102273.66</v>
      </c>
      <c r="G97" s="13">
        <v>642.04</v>
      </c>
      <c r="H97" s="11">
        <v>1463.2</v>
      </c>
      <c r="I97" s="1">
        <f t="shared" si="7"/>
        <v>1686438.65</v>
      </c>
      <c r="J97">
        <f t="shared" si="8"/>
        <v>1854</v>
      </c>
      <c r="K97" t="e">
        <f t="shared" si="9"/>
        <v>#N/A</v>
      </c>
      <c r="L97" s="1">
        <f t="shared" si="10"/>
        <v>910503.98</v>
      </c>
      <c r="M97">
        <f t="shared" si="11"/>
        <v>0.53989748159531337</v>
      </c>
      <c r="T97" s="28">
        <v>94</v>
      </c>
      <c r="U97" s="28">
        <v>1953</v>
      </c>
      <c r="V97" s="28" t="s">
        <v>101</v>
      </c>
      <c r="W97" s="28">
        <v>1953</v>
      </c>
      <c r="X97">
        <f t="shared" si="12"/>
        <v>1953</v>
      </c>
      <c r="Y97" t="str">
        <f t="shared" si="13"/>
        <v>Earlham</v>
      </c>
    </row>
    <row r="98" spans="1:25" ht="16" x14ac:dyDescent="0.2">
      <c r="A98" s="14">
        <v>1863</v>
      </c>
      <c r="B98" s="13" t="s">
        <v>95</v>
      </c>
      <c r="C98" s="12">
        <v>69148619.939999998</v>
      </c>
      <c r="D98" s="12">
        <v>26948756.789999999</v>
      </c>
      <c r="E98" s="12">
        <v>11708755.93</v>
      </c>
      <c r="F98" s="12">
        <v>7064236.1699999999</v>
      </c>
      <c r="G98" s="12">
        <v>117262.08</v>
      </c>
      <c r="H98" s="11">
        <v>136468.60999999999</v>
      </c>
      <c r="I98" s="1">
        <f t="shared" si="7"/>
        <v>115124099.52</v>
      </c>
      <c r="J98">
        <f t="shared" si="8"/>
        <v>1863</v>
      </c>
      <c r="K98">
        <f t="shared" si="9"/>
        <v>1863</v>
      </c>
      <c r="L98" s="1">
        <f t="shared" si="10"/>
        <v>96097376.729999989</v>
      </c>
      <c r="M98">
        <f t="shared" si="11"/>
        <v>0.83472858533243444</v>
      </c>
      <c r="T98" s="28">
        <v>95</v>
      </c>
      <c r="U98" s="28">
        <v>1963</v>
      </c>
      <c r="V98" s="28" t="s">
        <v>102</v>
      </c>
      <c r="W98" s="28">
        <v>1963</v>
      </c>
      <c r="X98">
        <f t="shared" si="12"/>
        <v>1963</v>
      </c>
      <c r="Y98" t="str">
        <f t="shared" si="13"/>
        <v>East Buchanan</v>
      </c>
    </row>
    <row r="99" spans="1:25" ht="16" x14ac:dyDescent="0.2">
      <c r="A99" s="14">
        <v>1908</v>
      </c>
      <c r="B99" s="13" t="s">
        <v>96</v>
      </c>
      <c r="C99" s="12">
        <v>2699926.74</v>
      </c>
      <c r="D99" s="12">
        <v>914368.26</v>
      </c>
      <c r="E99" s="12">
        <v>542254.98</v>
      </c>
      <c r="F99" s="12">
        <v>304261.81</v>
      </c>
      <c r="G99" s="12">
        <v>82603.95</v>
      </c>
      <c r="H99" s="11">
        <v>4024</v>
      </c>
      <c r="I99" s="1">
        <f t="shared" si="7"/>
        <v>4547439.74</v>
      </c>
      <c r="J99">
        <f t="shared" si="8"/>
        <v>1908</v>
      </c>
      <c r="K99">
        <f t="shared" si="9"/>
        <v>1908</v>
      </c>
      <c r="L99" s="1">
        <f t="shared" si="10"/>
        <v>3614295</v>
      </c>
      <c r="M99">
        <f t="shared" si="11"/>
        <v>0.7947977777930928</v>
      </c>
      <c r="T99" s="28">
        <v>96</v>
      </c>
      <c r="U99" s="28">
        <v>3582</v>
      </c>
      <c r="V99" s="28" t="s">
        <v>168</v>
      </c>
      <c r="W99" s="28">
        <v>1968</v>
      </c>
      <c r="X99">
        <f t="shared" si="12"/>
        <v>3582</v>
      </c>
      <c r="Y99" t="str">
        <f t="shared" si="13"/>
        <v>East Marshall</v>
      </c>
    </row>
    <row r="100" spans="1:25" ht="16" x14ac:dyDescent="0.2">
      <c r="A100" s="14">
        <v>1917</v>
      </c>
      <c r="B100" s="13" t="s">
        <v>97</v>
      </c>
      <c r="C100" s="12">
        <v>3150359.67</v>
      </c>
      <c r="D100" s="12">
        <v>850456.09</v>
      </c>
      <c r="E100" s="12">
        <v>558037.57999999996</v>
      </c>
      <c r="F100" s="12">
        <v>369675.7</v>
      </c>
      <c r="G100" s="12">
        <v>28567.7</v>
      </c>
      <c r="H100" s="11">
        <v>4050.68</v>
      </c>
      <c r="I100" s="1">
        <f t="shared" si="7"/>
        <v>4961147.42</v>
      </c>
      <c r="J100">
        <f t="shared" si="8"/>
        <v>1917</v>
      </c>
      <c r="K100">
        <f t="shared" si="9"/>
        <v>1917</v>
      </c>
      <c r="L100" s="1">
        <f t="shared" si="10"/>
        <v>4000815.76</v>
      </c>
      <c r="M100">
        <f t="shared" si="11"/>
        <v>0.8064295255310111</v>
      </c>
      <c r="T100" s="28">
        <v>97</v>
      </c>
      <c r="U100" s="28">
        <v>3978</v>
      </c>
      <c r="V100" s="28" t="s">
        <v>181</v>
      </c>
      <c r="W100" s="28">
        <v>3978</v>
      </c>
      <c r="X100">
        <f t="shared" si="12"/>
        <v>3978</v>
      </c>
      <c r="Y100" t="str">
        <f t="shared" si="13"/>
        <v>East Mills</v>
      </c>
    </row>
    <row r="101" spans="1:25" ht="16" x14ac:dyDescent="0.2">
      <c r="A101" s="14">
        <v>1926</v>
      </c>
      <c r="B101" s="13" t="s">
        <v>98</v>
      </c>
      <c r="C101" s="12">
        <v>3887319.86</v>
      </c>
      <c r="D101" s="12">
        <v>1164528.1100000001</v>
      </c>
      <c r="E101" s="12">
        <v>527980.12</v>
      </c>
      <c r="F101" s="12">
        <v>450708.57</v>
      </c>
      <c r="G101" s="12">
        <v>18059.259999999998</v>
      </c>
      <c r="H101" s="11">
        <v>14102.76</v>
      </c>
      <c r="I101" s="1">
        <f t="shared" si="7"/>
        <v>6062698.6799999997</v>
      </c>
      <c r="J101">
        <f t="shared" si="8"/>
        <v>1926</v>
      </c>
      <c r="K101">
        <f t="shared" si="9"/>
        <v>1926</v>
      </c>
      <c r="L101" s="1">
        <f t="shared" si="10"/>
        <v>5051847.97</v>
      </c>
      <c r="M101">
        <f t="shared" si="11"/>
        <v>0.83326720271705801</v>
      </c>
      <c r="T101" s="28">
        <v>98</v>
      </c>
      <c r="U101" s="28">
        <v>6741</v>
      </c>
      <c r="V101" s="28" t="s">
        <v>308</v>
      </c>
      <c r="W101" s="28">
        <v>6741</v>
      </c>
      <c r="X101">
        <f t="shared" si="12"/>
        <v>6741</v>
      </c>
      <c r="Y101" t="str">
        <f t="shared" si="13"/>
        <v>East Sac County</v>
      </c>
    </row>
    <row r="102" spans="1:25" ht="16" x14ac:dyDescent="0.2">
      <c r="A102" s="14">
        <v>1944</v>
      </c>
      <c r="B102" s="13" t="s">
        <v>100</v>
      </c>
      <c r="C102" s="12">
        <v>5547460.5199999996</v>
      </c>
      <c r="D102" s="12">
        <v>1877388.14</v>
      </c>
      <c r="E102" s="12">
        <v>591152.93999999994</v>
      </c>
      <c r="F102" s="12">
        <v>633656.78</v>
      </c>
      <c r="G102" s="12">
        <v>5134.84</v>
      </c>
      <c r="H102" s="11">
        <v>100891.85</v>
      </c>
      <c r="I102" s="1">
        <f t="shared" si="7"/>
        <v>8755685.0699999984</v>
      </c>
      <c r="J102">
        <f t="shared" si="8"/>
        <v>1944</v>
      </c>
      <c r="K102">
        <f t="shared" si="9"/>
        <v>1944</v>
      </c>
      <c r="L102" s="1">
        <f t="shared" si="10"/>
        <v>7424848.6599999992</v>
      </c>
      <c r="M102">
        <f t="shared" si="11"/>
        <v>0.8480031660161117</v>
      </c>
      <c r="T102" s="28">
        <v>99</v>
      </c>
      <c r="U102" s="28">
        <v>1970</v>
      </c>
      <c r="V102" s="28" t="s">
        <v>104</v>
      </c>
      <c r="W102" s="28">
        <v>1970</v>
      </c>
      <c r="X102">
        <f t="shared" si="12"/>
        <v>1970</v>
      </c>
      <c r="Y102" t="str">
        <f t="shared" si="13"/>
        <v>East Union</v>
      </c>
    </row>
    <row r="103" spans="1:25" ht="16" x14ac:dyDescent="0.2">
      <c r="A103" s="14">
        <v>1953</v>
      </c>
      <c r="B103" s="13" t="s">
        <v>101</v>
      </c>
      <c r="C103" s="12">
        <v>3565987.01</v>
      </c>
      <c r="D103" s="12">
        <v>1107137.19</v>
      </c>
      <c r="E103" s="12">
        <v>1146737.54</v>
      </c>
      <c r="F103" s="12">
        <v>415729.81</v>
      </c>
      <c r="G103" s="12">
        <v>119748.64</v>
      </c>
      <c r="H103" s="11">
        <v>25695.7</v>
      </c>
      <c r="I103" s="1">
        <f t="shared" si="7"/>
        <v>6381035.8899999987</v>
      </c>
      <c r="J103">
        <f t="shared" si="8"/>
        <v>1953</v>
      </c>
      <c r="K103">
        <f t="shared" si="9"/>
        <v>1953</v>
      </c>
      <c r="L103" s="1">
        <f t="shared" si="10"/>
        <v>4673124.1999999993</v>
      </c>
      <c r="M103">
        <f t="shared" si="11"/>
        <v>0.73234570069155347</v>
      </c>
      <c r="T103" s="28">
        <v>100</v>
      </c>
      <c r="U103" s="28">
        <v>1972</v>
      </c>
      <c r="V103" s="28" t="s">
        <v>105</v>
      </c>
      <c r="W103" s="28">
        <v>1972</v>
      </c>
      <c r="X103">
        <f t="shared" si="12"/>
        <v>1972</v>
      </c>
      <c r="Y103" t="str">
        <f t="shared" si="13"/>
        <v>Eastern Allamakee</v>
      </c>
    </row>
    <row r="104" spans="1:25" ht="16" x14ac:dyDescent="0.2">
      <c r="A104" s="14">
        <v>1963</v>
      </c>
      <c r="B104" s="13" t="s">
        <v>102</v>
      </c>
      <c r="C104" s="12">
        <v>3543162.33</v>
      </c>
      <c r="D104" s="12">
        <v>1191314.71</v>
      </c>
      <c r="E104" s="12">
        <v>753614.25</v>
      </c>
      <c r="F104" s="12">
        <v>350153.33</v>
      </c>
      <c r="G104" s="12">
        <v>24467.93</v>
      </c>
      <c r="H104" s="11">
        <v>2169</v>
      </c>
      <c r="I104" s="1">
        <f t="shared" si="7"/>
        <v>5864881.5499999998</v>
      </c>
      <c r="J104">
        <f t="shared" si="8"/>
        <v>1963</v>
      </c>
      <c r="K104">
        <f t="shared" si="9"/>
        <v>1963</v>
      </c>
      <c r="L104" s="1">
        <f t="shared" si="10"/>
        <v>4734477.04</v>
      </c>
      <c r="M104">
        <f t="shared" si="11"/>
        <v>0.8072587655244291</v>
      </c>
      <c r="T104" s="28">
        <v>101</v>
      </c>
      <c r="U104" s="28">
        <v>1965</v>
      </c>
      <c r="V104" s="28" t="s">
        <v>103</v>
      </c>
      <c r="W104" s="28">
        <v>1965</v>
      </c>
      <c r="X104">
        <f t="shared" si="12"/>
        <v>1965</v>
      </c>
      <c r="Y104" t="str">
        <f t="shared" si="13"/>
        <v>Easton Valley</v>
      </c>
    </row>
    <row r="105" spans="1:25" ht="16" x14ac:dyDescent="0.2">
      <c r="A105" s="14">
        <v>1965</v>
      </c>
      <c r="B105" s="13" t="s">
        <v>103</v>
      </c>
      <c r="C105" s="12">
        <v>3095113.53</v>
      </c>
      <c r="D105" s="12">
        <v>1053271.6499999999</v>
      </c>
      <c r="E105" s="12">
        <v>1897826.59</v>
      </c>
      <c r="F105" s="12">
        <v>443431.88</v>
      </c>
      <c r="G105" s="12">
        <v>10731.35</v>
      </c>
      <c r="H105" s="11">
        <v>12330.24</v>
      </c>
      <c r="I105" s="1">
        <f t="shared" si="7"/>
        <v>6512705.2399999993</v>
      </c>
      <c r="J105">
        <f t="shared" si="8"/>
        <v>1965</v>
      </c>
      <c r="K105">
        <f t="shared" si="9"/>
        <v>1965</v>
      </c>
      <c r="L105" s="1">
        <f t="shared" si="10"/>
        <v>4148385.1799999997</v>
      </c>
      <c r="M105">
        <f t="shared" si="11"/>
        <v>0.63696805353960717</v>
      </c>
      <c r="T105" s="28">
        <v>102</v>
      </c>
      <c r="U105" s="28">
        <v>657</v>
      </c>
      <c r="V105" s="28" t="s">
        <v>39</v>
      </c>
      <c r="W105" s="28">
        <v>657</v>
      </c>
      <c r="X105">
        <f t="shared" si="12"/>
        <v>657</v>
      </c>
      <c r="Y105" t="str">
        <f t="shared" si="13"/>
        <v>Eddyville-Blakesburg-</v>
      </c>
    </row>
    <row r="106" spans="1:25" ht="16" x14ac:dyDescent="0.2">
      <c r="A106" s="14">
        <v>1967</v>
      </c>
      <c r="B106" s="13" t="s">
        <v>157</v>
      </c>
      <c r="C106" s="12">
        <v>1641998.14</v>
      </c>
      <c r="D106" s="12">
        <v>452207.53</v>
      </c>
      <c r="E106" s="12">
        <v>1827983.28</v>
      </c>
      <c r="F106" s="12">
        <v>173602.17</v>
      </c>
      <c r="G106" s="12">
        <v>59296.33</v>
      </c>
      <c r="H106" s="11">
        <v>28529.200000000001</v>
      </c>
      <c r="I106" s="1">
        <f t="shared" si="7"/>
        <v>4183616.6500000004</v>
      </c>
      <c r="J106">
        <f t="shared" si="8"/>
        <v>1967</v>
      </c>
      <c r="K106" t="e">
        <f t="shared" si="9"/>
        <v>#N/A</v>
      </c>
      <c r="L106" s="1">
        <f t="shared" si="10"/>
        <v>2094205.67</v>
      </c>
      <c r="M106">
        <f t="shared" si="11"/>
        <v>0.50057303170929868</v>
      </c>
      <c r="T106" s="28">
        <v>103</v>
      </c>
      <c r="U106" s="28">
        <v>1989</v>
      </c>
      <c r="V106" s="28" t="s">
        <v>107</v>
      </c>
      <c r="W106" s="28">
        <v>1989</v>
      </c>
      <c r="X106">
        <f t="shared" si="12"/>
        <v>1989</v>
      </c>
      <c r="Y106" t="str">
        <f t="shared" si="13"/>
        <v>Edgewood-Colesburg</v>
      </c>
    </row>
    <row r="107" spans="1:25" ht="16" x14ac:dyDescent="0.2">
      <c r="A107" s="14">
        <v>1968</v>
      </c>
      <c r="B107" s="13" t="s">
        <v>168</v>
      </c>
      <c r="C107" s="12">
        <v>5414344.9299999997</v>
      </c>
      <c r="D107" s="12">
        <v>1603094.34</v>
      </c>
      <c r="E107" s="12">
        <v>776684.32</v>
      </c>
      <c r="F107" s="12">
        <v>613011.44999999995</v>
      </c>
      <c r="G107" s="12">
        <v>60231.040000000001</v>
      </c>
      <c r="H107" s="11">
        <v>6432.1</v>
      </c>
      <c r="I107" s="1">
        <f t="shared" si="7"/>
        <v>8473798.1799999978</v>
      </c>
      <c r="J107">
        <f t="shared" si="8"/>
        <v>1968</v>
      </c>
      <c r="K107">
        <f t="shared" si="9"/>
        <v>3582</v>
      </c>
      <c r="L107" s="1">
        <f t="shared" si="10"/>
        <v>7017439.2699999996</v>
      </c>
      <c r="M107">
        <f t="shared" si="11"/>
        <v>0.82813386877240935</v>
      </c>
      <c r="T107" s="28">
        <v>104</v>
      </c>
      <c r="U107" s="28">
        <v>2007</v>
      </c>
      <c r="V107" s="28" t="s">
        <v>108</v>
      </c>
      <c r="W107" s="28">
        <v>2007</v>
      </c>
      <c r="X107">
        <f t="shared" si="12"/>
        <v>2007</v>
      </c>
      <c r="Y107" t="str">
        <f t="shared" si="13"/>
        <v>Eldora-New Providence</v>
      </c>
    </row>
    <row r="108" spans="1:25" ht="16" x14ac:dyDescent="0.2">
      <c r="A108" s="14">
        <v>1970</v>
      </c>
      <c r="B108" s="13" t="s">
        <v>104</v>
      </c>
      <c r="C108" s="12">
        <v>3334094.44</v>
      </c>
      <c r="D108" s="12">
        <v>772552.02</v>
      </c>
      <c r="E108" s="12">
        <v>861550.34</v>
      </c>
      <c r="F108" s="12">
        <v>536736.13</v>
      </c>
      <c r="G108" s="12">
        <v>72462.210000000006</v>
      </c>
      <c r="H108" s="11">
        <v>2230</v>
      </c>
      <c r="I108" s="1">
        <f t="shared" si="7"/>
        <v>5579625.1399999997</v>
      </c>
      <c r="J108">
        <f t="shared" si="8"/>
        <v>1970</v>
      </c>
      <c r="K108">
        <f t="shared" si="9"/>
        <v>1970</v>
      </c>
      <c r="L108" s="1">
        <f t="shared" si="10"/>
        <v>4106646.46</v>
      </c>
      <c r="M108">
        <f t="shared" si="11"/>
        <v>0.7360075913630284</v>
      </c>
      <c r="T108" s="28">
        <v>105</v>
      </c>
      <c r="U108" s="28">
        <v>2088</v>
      </c>
      <c r="V108" s="28" t="s">
        <v>109</v>
      </c>
      <c r="W108" s="28">
        <v>2088</v>
      </c>
      <c r="X108">
        <f t="shared" si="12"/>
        <v>2088</v>
      </c>
      <c r="Y108" t="str">
        <f t="shared" si="13"/>
        <v>Emmetsburg</v>
      </c>
    </row>
    <row r="109" spans="1:25" ht="16" x14ac:dyDescent="0.2">
      <c r="A109" s="14">
        <v>1972</v>
      </c>
      <c r="B109" s="13" t="s">
        <v>105</v>
      </c>
      <c r="C109" s="12">
        <v>2321566.65</v>
      </c>
      <c r="D109" s="12">
        <v>816538.25</v>
      </c>
      <c r="E109" s="12">
        <v>370895.31</v>
      </c>
      <c r="F109" s="12">
        <v>381184.95</v>
      </c>
      <c r="G109" s="12">
        <v>72819.25</v>
      </c>
      <c r="H109" s="11">
        <v>9755.75</v>
      </c>
      <c r="I109" s="1">
        <f t="shared" si="7"/>
        <v>3972760.16</v>
      </c>
      <c r="J109">
        <f t="shared" si="8"/>
        <v>1972</v>
      </c>
      <c r="K109">
        <f t="shared" si="9"/>
        <v>1972</v>
      </c>
      <c r="L109" s="1">
        <f t="shared" si="10"/>
        <v>3138104.9</v>
      </c>
      <c r="M109">
        <f t="shared" si="11"/>
        <v>0.78990544951497899</v>
      </c>
      <c r="T109" s="28">
        <v>106</v>
      </c>
      <c r="U109" s="28">
        <v>2097</v>
      </c>
      <c r="V109" s="28" t="s">
        <v>110</v>
      </c>
      <c r="W109" s="28">
        <v>2097</v>
      </c>
      <c r="X109">
        <f t="shared" si="12"/>
        <v>2097</v>
      </c>
      <c r="Y109" t="str">
        <f t="shared" si="13"/>
        <v>English Valleys</v>
      </c>
    </row>
    <row r="110" spans="1:25" ht="16" x14ac:dyDescent="0.2">
      <c r="A110" s="14">
        <v>1975</v>
      </c>
      <c r="B110" s="13" t="s">
        <v>106</v>
      </c>
      <c r="C110" s="12">
        <v>2668709.54</v>
      </c>
      <c r="D110" s="12">
        <v>721556.19</v>
      </c>
      <c r="E110" s="12">
        <v>626672.11</v>
      </c>
      <c r="F110" s="12">
        <v>392129.26</v>
      </c>
      <c r="G110" s="12">
        <v>6885.18</v>
      </c>
      <c r="H110" s="11">
        <v>11633.39</v>
      </c>
      <c r="I110" s="1">
        <f t="shared" si="7"/>
        <v>4427585.669999999</v>
      </c>
      <c r="J110">
        <f t="shared" si="8"/>
        <v>1975</v>
      </c>
      <c r="K110">
        <f t="shared" si="9"/>
        <v>1975</v>
      </c>
      <c r="L110" s="1">
        <f t="shared" si="10"/>
        <v>3390265.73</v>
      </c>
      <c r="M110">
        <f t="shared" si="11"/>
        <v>0.76571431535959433</v>
      </c>
      <c r="T110" s="28">
        <v>107</v>
      </c>
      <c r="U110" s="28">
        <v>2113</v>
      </c>
      <c r="V110" s="28" t="s">
        <v>111</v>
      </c>
      <c r="W110" s="28">
        <v>2113</v>
      </c>
      <c r="X110">
        <f t="shared" si="12"/>
        <v>2113</v>
      </c>
      <c r="Y110" t="str">
        <f t="shared" si="13"/>
        <v>Essex</v>
      </c>
    </row>
    <row r="111" spans="1:25" ht="16" x14ac:dyDescent="0.2">
      <c r="A111" s="14">
        <v>1989</v>
      </c>
      <c r="B111" s="13" t="s">
        <v>107</v>
      </c>
      <c r="C111" s="12">
        <v>3399076.12</v>
      </c>
      <c r="D111" s="12">
        <v>955691.06</v>
      </c>
      <c r="E111" s="12">
        <v>332058.92</v>
      </c>
      <c r="F111" s="12">
        <v>398391.93</v>
      </c>
      <c r="G111" s="12">
        <v>89629.45</v>
      </c>
      <c r="H111" s="11">
        <v>15687.84</v>
      </c>
      <c r="I111" s="1">
        <f t="shared" si="7"/>
        <v>5190535.3199999994</v>
      </c>
      <c r="J111">
        <f t="shared" si="8"/>
        <v>1989</v>
      </c>
      <c r="K111">
        <f t="shared" si="9"/>
        <v>1989</v>
      </c>
      <c r="L111" s="1">
        <f t="shared" si="10"/>
        <v>4354767.18</v>
      </c>
      <c r="M111">
        <f t="shared" si="11"/>
        <v>0.83898228439374156</v>
      </c>
      <c r="T111" s="28">
        <v>108</v>
      </c>
      <c r="U111" s="28">
        <v>2124</v>
      </c>
      <c r="V111" s="28" t="s">
        <v>112</v>
      </c>
      <c r="W111" s="28">
        <v>2124</v>
      </c>
      <c r="X111">
        <f t="shared" si="12"/>
        <v>2124</v>
      </c>
      <c r="Y111" t="str">
        <f t="shared" si="13"/>
        <v>Estherville Lincoln</v>
      </c>
    </row>
    <row r="112" spans="1:25" ht="16" x14ac:dyDescent="0.2">
      <c r="A112" s="14">
        <v>2007</v>
      </c>
      <c r="B112" s="13" t="s">
        <v>108</v>
      </c>
      <c r="C112" s="12">
        <v>4013832.65</v>
      </c>
      <c r="D112" s="12">
        <v>1240838.6299999999</v>
      </c>
      <c r="E112" s="12">
        <v>2016551.43</v>
      </c>
      <c r="F112" s="12">
        <v>284182.44</v>
      </c>
      <c r="G112" s="12">
        <v>18233.080000000002</v>
      </c>
      <c r="H112" s="11">
        <v>12517.66</v>
      </c>
      <c r="I112" s="1">
        <f t="shared" si="7"/>
        <v>7586155.8899999997</v>
      </c>
      <c r="J112">
        <f t="shared" si="8"/>
        <v>2007</v>
      </c>
      <c r="K112">
        <f t="shared" si="9"/>
        <v>2007</v>
      </c>
      <c r="L112" s="1">
        <f t="shared" si="10"/>
        <v>5254671.2799999993</v>
      </c>
      <c r="M112">
        <f t="shared" si="11"/>
        <v>0.692665871383774</v>
      </c>
      <c r="T112" s="28">
        <v>109</v>
      </c>
      <c r="U112" s="28">
        <v>2151</v>
      </c>
      <c r="V112" s="28" t="s">
        <v>113</v>
      </c>
      <c r="W112" s="28">
        <v>2151</v>
      </c>
      <c r="X112">
        <f t="shared" si="12"/>
        <v>2151</v>
      </c>
      <c r="Y112" t="str">
        <f t="shared" si="13"/>
        <v>Exira-Elk Horn_Kimballton</v>
      </c>
    </row>
    <row r="113" spans="1:25" ht="16" x14ac:dyDescent="0.2">
      <c r="A113" s="14">
        <v>2016</v>
      </c>
      <c r="B113" s="13" t="s">
        <v>420</v>
      </c>
      <c r="C113" s="12">
        <v>1556799.7</v>
      </c>
      <c r="D113" s="12">
        <v>496347.92</v>
      </c>
      <c r="E113" s="12">
        <v>845240.58</v>
      </c>
      <c r="F113" s="12">
        <v>205026.02</v>
      </c>
      <c r="G113" s="12">
        <v>16100.65</v>
      </c>
      <c r="H113" s="11">
        <v>11205.86</v>
      </c>
      <c r="I113" s="1">
        <f t="shared" si="7"/>
        <v>3130720.7299999995</v>
      </c>
      <c r="J113">
        <f t="shared" si="8"/>
        <v>2016</v>
      </c>
      <c r="K113" t="e">
        <f t="shared" si="9"/>
        <v>#N/A</v>
      </c>
      <c r="L113" s="1">
        <f t="shared" si="10"/>
        <v>2053147.6199999999</v>
      </c>
      <c r="M113">
        <f t="shared" si="11"/>
        <v>0.6558066966260514</v>
      </c>
      <c r="T113" s="28">
        <v>110</v>
      </c>
      <c r="U113" s="28">
        <v>2169</v>
      </c>
      <c r="V113" s="28" t="s">
        <v>114</v>
      </c>
      <c r="W113" s="28">
        <v>2169</v>
      </c>
      <c r="X113">
        <f t="shared" si="12"/>
        <v>2169</v>
      </c>
      <c r="Y113" t="str">
        <f t="shared" si="13"/>
        <v>Fairfield</v>
      </c>
    </row>
    <row r="114" spans="1:25" ht="16" x14ac:dyDescent="0.2">
      <c r="A114" s="14">
        <v>2088</v>
      </c>
      <c r="B114" s="13" t="s">
        <v>109</v>
      </c>
      <c r="C114" s="12">
        <v>4588479.99</v>
      </c>
      <c r="D114" s="12">
        <v>1486297.42</v>
      </c>
      <c r="E114" s="12">
        <v>733608.4</v>
      </c>
      <c r="F114" s="12">
        <v>528155.63</v>
      </c>
      <c r="G114" s="12">
        <v>361976.15</v>
      </c>
      <c r="H114" s="11">
        <v>19262.36</v>
      </c>
      <c r="I114" s="1">
        <f t="shared" si="7"/>
        <v>7717779.9500000011</v>
      </c>
      <c r="J114">
        <f t="shared" si="8"/>
        <v>2088</v>
      </c>
      <c r="K114">
        <f t="shared" si="9"/>
        <v>2088</v>
      </c>
      <c r="L114" s="1">
        <f t="shared" si="10"/>
        <v>6074777.4100000001</v>
      </c>
      <c r="M114">
        <f t="shared" si="11"/>
        <v>0.78711461707326846</v>
      </c>
      <c r="T114" s="28">
        <v>111</v>
      </c>
      <c r="U114" s="28">
        <v>2205</v>
      </c>
      <c r="V114" s="28" t="s">
        <v>115</v>
      </c>
      <c r="W114" s="28">
        <v>2205</v>
      </c>
      <c r="X114">
        <f t="shared" si="12"/>
        <v>2205</v>
      </c>
      <c r="Y114" t="str">
        <f t="shared" si="13"/>
        <v>Farragut</v>
      </c>
    </row>
    <row r="115" spans="1:25" ht="16" x14ac:dyDescent="0.2">
      <c r="A115" s="14">
        <v>2097</v>
      </c>
      <c r="B115" s="13" t="s">
        <v>110</v>
      </c>
      <c r="C115" s="12">
        <v>3247103.47</v>
      </c>
      <c r="D115" s="12">
        <v>1345967.35</v>
      </c>
      <c r="E115" s="12">
        <v>684640.52</v>
      </c>
      <c r="F115" s="12">
        <v>355399.38</v>
      </c>
      <c r="G115" s="12">
        <v>9883.56</v>
      </c>
      <c r="H115" s="11">
        <v>66600.740000000005</v>
      </c>
      <c r="I115" s="1">
        <f t="shared" si="7"/>
        <v>5709595.0199999996</v>
      </c>
      <c r="J115">
        <f t="shared" si="8"/>
        <v>2097</v>
      </c>
      <c r="K115">
        <f t="shared" si="9"/>
        <v>2097</v>
      </c>
      <c r="L115" s="1">
        <f t="shared" si="10"/>
        <v>4593070.82</v>
      </c>
      <c r="M115">
        <f t="shared" si="11"/>
        <v>0.80444774172442102</v>
      </c>
      <c r="T115" s="28">
        <v>112</v>
      </c>
      <c r="U115" s="28">
        <v>2295</v>
      </c>
      <c r="V115" s="28" t="s">
        <v>116</v>
      </c>
      <c r="W115" s="28">
        <v>2295</v>
      </c>
      <c r="X115">
        <f t="shared" si="12"/>
        <v>2295</v>
      </c>
      <c r="Y115" t="str">
        <f t="shared" si="13"/>
        <v>Forest City</v>
      </c>
    </row>
    <row r="116" spans="1:25" ht="16" x14ac:dyDescent="0.2">
      <c r="A116" s="14">
        <v>2113</v>
      </c>
      <c r="B116" s="13" t="s">
        <v>111</v>
      </c>
      <c r="C116" s="12">
        <v>1500622.7</v>
      </c>
      <c r="D116" s="12">
        <v>490748.15999999997</v>
      </c>
      <c r="E116" s="12">
        <v>582616.29</v>
      </c>
      <c r="F116" s="12">
        <v>179714.28</v>
      </c>
      <c r="G116" s="12">
        <v>1344.3</v>
      </c>
      <c r="H116" s="11">
        <v>8247.5</v>
      </c>
      <c r="I116" s="1">
        <f t="shared" si="7"/>
        <v>2763293.2299999995</v>
      </c>
      <c r="J116">
        <f t="shared" si="8"/>
        <v>2113</v>
      </c>
      <c r="K116">
        <f t="shared" si="9"/>
        <v>2113</v>
      </c>
      <c r="L116" s="1">
        <f t="shared" si="10"/>
        <v>1991370.8599999999</v>
      </c>
      <c r="M116">
        <f t="shared" si="11"/>
        <v>0.72065130054981541</v>
      </c>
      <c r="T116" s="28">
        <v>113</v>
      </c>
      <c r="U116" s="28">
        <v>2313</v>
      </c>
      <c r="V116" s="28" t="s">
        <v>117</v>
      </c>
      <c r="W116" s="28">
        <v>2313</v>
      </c>
      <c r="X116">
        <f t="shared" si="12"/>
        <v>2313</v>
      </c>
      <c r="Y116" t="str">
        <f t="shared" si="13"/>
        <v>Fort Dodge</v>
      </c>
    </row>
    <row r="117" spans="1:25" ht="16" x14ac:dyDescent="0.2">
      <c r="A117" s="14">
        <v>2124</v>
      </c>
      <c r="B117" s="13" t="s">
        <v>112</v>
      </c>
      <c r="C117" s="12">
        <v>7787236.0300000003</v>
      </c>
      <c r="D117" s="12">
        <v>2771086.5</v>
      </c>
      <c r="E117" s="12">
        <v>1608674.44</v>
      </c>
      <c r="F117" s="12">
        <v>834794.06</v>
      </c>
      <c r="G117" s="12">
        <v>231998.01</v>
      </c>
      <c r="H117" s="11">
        <v>13644.74</v>
      </c>
      <c r="I117" s="1">
        <f t="shared" si="7"/>
        <v>13247433.780000001</v>
      </c>
      <c r="J117">
        <f t="shared" si="8"/>
        <v>2124</v>
      </c>
      <c r="K117">
        <f t="shared" si="9"/>
        <v>2124</v>
      </c>
      <c r="L117" s="1">
        <f t="shared" si="10"/>
        <v>10558322.530000001</v>
      </c>
      <c r="M117">
        <f t="shared" si="11"/>
        <v>0.79700889284233889</v>
      </c>
      <c r="T117" s="28">
        <v>114</v>
      </c>
      <c r="U117" s="28">
        <v>2322</v>
      </c>
      <c r="V117" s="28" t="s">
        <v>118</v>
      </c>
      <c r="W117" s="28">
        <v>2322</v>
      </c>
      <c r="X117">
        <f t="shared" si="12"/>
        <v>2322</v>
      </c>
      <c r="Y117" t="str">
        <f t="shared" si="13"/>
        <v>Fort Madison</v>
      </c>
    </row>
    <row r="118" spans="1:25" ht="16" x14ac:dyDescent="0.2">
      <c r="A118" s="14">
        <v>2151</v>
      </c>
      <c r="B118" s="13" t="s">
        <v>421</v>
      </c>
      <c r="C118" s="12">
        <v>1107004.74</v>
      </c>
      <c r="D118" s="12">
        <v>353884.19</v>
      </c>
      <c r="E118" s="12">
        <v>1139374.83</v>
      </c>
      <c r="F118" s="12">
        <v>155585</v>
      </c>
      <c r="G118" s="12">
        <v>22370.080000000002</v>
      </c>
      <c r="H118" s="11">
        <v>9849.86</v>
      </c>
      <c r="I118" s="1">
        <f t="shared" si="7"/>
        <v>2788068.6999999997</v>
      </c>
      <c r="J118">
        <f t="shared" si="8"/>
        <v>2151</v>
      </c>
      <c r="K118">
        <f t="shared" si="9"/>
        <v>2151</v>
      </c>
      <c r="L118" s="1">
        <f t="shared" si="10"/>
        <v>1460888.93</v>
      </c>
      <c r="M118">
        <f t="shared" si="11"/>
        <v>0.52397881372148403</v>
      </c>
      <c r="T118" s="28">
        <v>115</v>
      </c>
      <c r="U118" s="28">
        <v>2369</v>
      </c>
      <c r="V118" s="28" t="s">
        <v>119</v>
      </c>
      <c r="W118" s="28">
        <v>2369</v>
      </c>
      <c r="X118">
        <f t="shared" si="12"/>
        <v>2369</v>
      </c>
      <c r="Y118" t="str">
        <f t="shared" si="13"/>
        <v>Fremont-Mills</v>
      </c>
    </row>
    <row r="119" spans="1:25" ht="16" x14ac:dyDescent="0.2">
      <c r="A119" s="14">
        <v>2169</v>
      </c>
      <c r="B119" s="13" t="s">
        <v>114</v>
      </c>
      <c r="C119" s="12">
        <v>10637317.289999999</v>
      </c>
      <c r="D119" s="12">
        <v>3478180.29</v>
      </c>
      <c r="E119" s="12">
        <v>1755433.65</v>
      </c>
      <c r="F119" s="12">
        <v>1415375.6</v>
      </c>
      <c r="G119" s="12">
        <v>150129.13</v>
      </c>
      <c r="H119" s="11">
        <v>39156.089999999997</v>
      </c>
      <c r="I119" s="1">
        <f t="shared" si="7"/>
        <v>17475592.049999997</v>
      </c>
      <c r="J119">
        <f t="shared" si="8"/>
        <v>2169</v>
      </c>
      <c r="K119">
        <f t="shared" si="9"/>
        <v>2169</v>
      </c>
      <c r="L119" s="1">
        <f t="shared" si="10"/>
        <v>14115497.579999998</v>
      </c>
      <c r="M119">
        <f t="shared" si="11"/>
        <v>0.80772643007536904</v>
      </c>
      <c r="T119" s="28">
        <v>116</v>
      </c>
      <c r="U119" s="28">
        <v>2682</v>
      </c>
      <c r="V119" s="28" t="s">
        <v>130</v>
      </c>
      <c r="W119" s="28">
        <v>2682</v>
      </c>
      <c r="X119">
        <f t="shared" si="12"/>
        <v>2682</v>
      </c>
      <c r="Y119" t="str">
        <f t="shared" si="13"/>
        <v>GMG</v>
      </c>
    </row>
    <row r="120" spans="1:25" ht="16" x14ac:dyDescent="0.2">
      <c r="A120" s="14">
        <v>2205</v>
      </c>
      <c r="B120" s="13" t="s">
        <v>115</v>
      </c>
      <c r="C120" s="12">
        <v>1506177.93</v>
      </c>
      <c r="D120" s="12">
        <v>478154.3</v>
      </c>
      <c r="E120" s="12">
        <v>838838.2</v>
      </c>
      <c r="F120" s="12">
        <v>206612.48000000001</v>
      </c>
      <c r="G120" s="12">
        <v>14891.59</v>
      </c>
      <c r="H120" s="11">
        <v>8053.83</v>
      </c>
      <c r="I120" s="1">
        <f t="shared" si="7"/>
        <v>3052728.3299999996</v>
      </c>
      <c r="J120">
        <f t="shared" si="8"/>
        <v>2205</v>
      </c>
      <c r="K120">
        <f t="shared" si="9"/>
        <v>2205</v>
      </c>
      <c r="L120" s="1">
        <f t="shared" si="10"/>
        <v>1984332.23</v>
      </c>
      <c r="M120">
        <f t="shared" si="11"/>
        <v>0.65001926653591224</v>
      </c>
      <c r="T120" s="28">
        <v>117</v>
      </c>
      <c r="U120" s="28">
        <v>2376</v>
      </c>
      <c r="V120" s="28" t="s">
        <v>120</v>
      </c>
      <c r="W120" s="28">
        <v>2376</v>
      </c>
      <c r="X120">
        <f t="shared" si="12"/>
        <v>2376</v>
      </c>
      <c r="Y120" t="str">
        <f t="shared" si="13"/>
        <v>Galva-Holstein</v>
      </c>
    </row>
    <row r="121" spans="1:25" ht="16" x14ac:dyDescent="0.2">
      <c r="A121" s="14">
        <v>2295</v>
      </c>
      <c r="B121" s="13" t="s">
        <v>116</v>
      </c>
      <c r="C121" s="12">
        <v>7865396.2999999998</v>
      </c>
      <c r="D121" s="12">
        <v>2906987.9</v>
      </c>
      <c r="E121" s="12">
        <v>971123.23</v>
      </c>
      <c r="F121" s="12">
        <v>690958.59</v>
      </c>
      <c r="G121" s="12">
        <v>464900.09</v>
      </c>
      <c r="H121" s="11">
        <v>12713.24</v>
      </c>
      <c r="I121" s="1">
        <f t="shared" si="7"/>
        <v>12912079.35</v>
      </c>
      <c r="J121">
        <f t="shared" si="8"/>
        <v>2295</v>
      </c>
      <c r="K121">
        <f t="shared" si="9"/>
        <v>2295</v>
      </c>
      <c r="L121" s="1">
        <f t="shared" si="10"/>
        <v>10772384.199999999</v>
      </c>
      <c r="M121">
        <f t="shared" si="11"/>
        <v>0.83428732956167895</v>
      </c>
      <c r="T121" s="28">
        <v>118</v>
      </c>
      <c r="U121" s="28">
        <v>2403</v>
      </c>
      <c r="V121" s="28" t="s">
        <v>416</v>
      </c>
      <c r="W121" s="28">
        <v>2403</v>
      </c>
      <c r="X121">
        <f t="shared" si="12"/>
        <v>2403</v>
      </c>
      <c r="Y121" t="str">
        <f t="shared" si="13"/>
        <v>Garner-Hayfield-Ventura</v>
      </c>
    </row>
    <row r="122" spans="1:25" ht="16" x14ac:dyDescent="0.2">
      <c r="A122" s="14">
        <v>2313</v>
      </c>
      <c r="B122" s="13" t="s">
        <v>117</v>
      </c>
      <c r="C122" s="12">
        <v>22870347.920000002</v>
      </c>
      <c r="D122" s="12">
        <v>8281028.9699999997</v>
      </c>
      <c r="E122" s="12">
        <v>3860867.3</v>
      </c>
      <c r="F122" s="12">
        <v>1999217.98</v>
      </c>
      <c r="G122" s="12">
        <v>246274.84</v>
      </c>
      <c r="H122" s="11">
        <v>67756.7</v>
      </c>
      <c r="I122" s="1">
        <f t="shared" si="7"/>
        <v>37325493.710000001</v>
      </c>
      <c r="J122">
        <f t="shared" si="8"/>
        <v>2313</v>
      </c>
      <c r="K122">
        <f t="shared" si="9"/>
        <v>2313</v>
      </c>
      <c r="L122" s="1">
        <f t="shared" si="10"/>
        <v>31151376.890000001</v>
      </c>
      <c r="M122">
        <f t="shared" si="11"/>
        <v>0.83458713586028543</v>
      </c>
      <c r="T122" s="28">
        <v>119</v>
      </c>
      <c r="U122" s="28">
        <v>2457</v>
      </c>
      <c r="V122" s="28" t="s">
        <v>122</v>
      </c>
      <c r="W122" s="28">
        <v>2457</v>
      </c>
      <c r="X122">
        <f t="shared" si="12"/>
        <v>2457</v>
      </c>
      <c r="Y122" t="str">
        <f t="shared" si="13"/>
        <v>George-Little Rock</v>
      </c>
    </row>
    <row r="123" spans="1:25" ht="16" x14ac:dyDescent="0.2">
      <c r="A123" s="14">
        <v>2322</v>
      </c>
      <c r="B123" s="13" t="s">
        <v>118</v>
      </c>
      <c r="C123" s="12">
        <v>15142112.65</v>
      </c>
      <c r="D123" s="12">
        <v>2445774.62</v>
      </c>
      <c r="E123" s="12">
        <v>2403078.9300000002</v>
      </c>
      <c r="F123" s="12">
        <v>1167723.72</v>
      </c>
      <c r="G123" s="12">
        <v>53327.07</v>
      </c>
      <c r="H123" s="11">
        <v>172698.49</v>
      </c>
      <c r="I123" s="1">
        <f t="shared" si="7"/>
        <v>21384715.479999997</v>
      </c>
      <c r="J123">
        <f t="shared" si="8"/>
        <v>2322</v>
      </c>
      <c r="K123">
        <f t="shared" si="9"/>
        <v>2322</v>
      </c>
      <c r="L123" s="1">
        <f t="shared" si="10"/>
        <v>17587887.27</v>
      </c>
      <c r="M123">
        <f t="shared" si="11"/>
        <v>0.82245131044408926</v>
      </c>
      <c r="T123" s="28">
        <v>120</v>
      </c>
      <c r="U123" s="28">
        <v>2466</v>
      </c>
      <c r="V123" s="28" t="s">
        <v>123</v>
      </c>
      <c r="W123" s="28">
        <v>2466</v>
      </c>
      <c r="X123">
        <f t="shared" si="12"/>
        <v>2466</v>
      </c>
      <c r="Y123" t="str">
        <f t="shared" si="13"/>
        <v>Gilbert</v>
      </c>
    </row>
    <row r="124" spans="1:25" ht="16" x14ac:dyDescent="0.2">
      <c r="A124" s="14">
        <v>2349</v>
      </c>
      <c r="B124" s="13" t="s">
        <v>364</v>
      </c>
      <c r="C124" s="12">
        <v>1954019.98</v>
      </c>
      <c r="D124" s="12">
        <v>541467.48</v>
      </c>
      <c r="E124" s="12">
        <v>1048641.3999999999</v>
      </c>
      <c r="F124" s="12">
        <v>212916.55</v>
      </c>
      <c r="G124" s="12">
        <v>19617.259999999998</v>
      </c>
      <c r="H124" s="11">
        <v>15546.65</v>
      </c>
      <c r="I124" s="1">
        <f t="shared" si="7"/>
        <v>3792209.3199999994</v>
      </c>
      <c r="J124">
        <f t="shared" si="8"/>
        <v>2349</v>
      </c>
      <c r="K124" t="e">
        <f t="shared" si="9"/>
        <v>#N/A</v>
      </c>
      <c r="L124" s="1">
        <f t="shared" si="10"/>
        <v>2495487.46</v>
      </c>
      <c r="M124">
        <f t="shared" si="11"/>
        <v>0.65805635961044484</v>
      </c>
      <c r="T124" s="28">
        <v>121</v>
      </c>
      <c r="U124" s="28">
        <v>2493</v>
      </c>
      <c r="V124" s="28" t="s">
        <v>124</v>
      </c>
      <c r="W124" s="28">
        <v>2493</v>
      </c>
      <c r="X124">
        <f t="shared" si="12"/>
        <v>2493</v>
      </c>
      <c r="Y124" t="str">
        <f t="shared" si="13"/>
        <v>Gilmore City-Bradgate</v>
      </c>
    </row>
    <row r="125" spans="1:25" ht="16" x14ac:dyDescent="0.2">
      <c r="A125" s="14">
        <v>2369</v>
      </c>
      <c r="B125" s="13" t="s">
        <v>119</v>
      </c>
      <c r="C125" s="12">
        <v>2566988.9900000002</v>
      </c>
      <c r="D125" s="12">
        <v>806510.97</v>
      </c>
      <c r="E125" s="12">
        <v>879805.87</v>
      </c>
      <c r="F125" s="12">
        <v>410746.31</v>
      </c>
      <c r="G125" s="12">
        <v>13025.19</v>
      </c>
      <c r="H125" s="11">
        <v>85270.21</v>
      </c>
      <c r="I125" s="1">
        <f t="shared" si="7"/>
        <v>4762347.54</v>
      </c>
      <c r="J125">
        <f t="shared" si="8"/>
        <v>2369</v>
      </c>
      <c r="K125">
        <f t="shared" si="9"/>
        <v>2369</v>
      </c>
      <c r="L125" s="1">
        <f t="shared" si="10"/>
        <v>3373499.96</v>
      </c>
      <c r="M125">
        <f t="shared" si="11"/>
        <v>0.7083691250302997</v>
      </c>
      <c r="T125" s="28">
        <v>122</v>
      </c>
      <c r="U125" s="28">
        <v>2502</v>
      </c>
      <c r="V125" s="28" t="s">
        <v>125</v>
      </c>
      <c r="W125" s="28">
        <v>2502</v>
      </c>
      <c r="X125">
        <f t="shared" si="12"/>
        <v>2502</v>
      </c>
      <c r="Y125" t="str">
        <f t="shared" si="13"/>
        <v>Gladbrook-Reinbeck</v>
      </c>
    </row>
    <row r="126" spans="1:25" ht="16" x14ac:dyDescent="0.2">
      <c r="A126" s="14">
        <v>2376</v>
      </c>
      <c r="B126" s="13" t="s">
        <v>120</v>
      </c>
      <c r="C126" s="12">
        <v>2807056.47</v>
      </c>
      <c r="D126" s="12">
        <v>756061.24</v>
      </c>
      <c r="E126" s="12">
        <v>1262970.3500000001</v>
      </c>
      <c r="F126" s="12">
        <v>426744.55</v>
      </c>
      <c r="G126" s="12">
        <v>8921.1299999999992</v>
      </c>
      <c r="H126" s="11">
        <v>19742.84</v>
      </c>
      <c r="I126" s="1">
        <f t="shared" si="7"/>
        <v>5281496.58</v>
      </c>
      <c r="J126">
        <f t="shared" si="8"/>
        <v>2376</v>
      </c>
      <c r="K126">
        <f t="shared" si="9"/>
        <v>2376</v>
      </c>
      <c r="L126" s="1">
        <f t="shared" si="10"/>
        <v>3563117.71</v>
      </c>
      <c r="M126">
        <f t="shared" si="11"/>
        <v>0.67464167703768541</v>
      </c>
      <c r="T126" s="28">
        <v>123</v>
      </c>
      <c r="U126" s="28">
        <v>2511</v>
      </c>
      <c r="V126" s="28" t="s">
        <v>126</v>
      </c>
      <c r="W126" s="28">
        <v>2511</v>
      </c>
      <c r="X126">
        <f t="shared" si="12"/>
        <v>2511</v>
      </c>
      <c r="Y126" t="str">
        <f t="shared" si="13"/>
        <v>Glenwood</v>
      </c>
    </row>
    <row r="127" spans="1:25" ht="16" x14ac:dyDescent="0.2">
      <c r="A127" s="14">
        <v>2403</v>
      </c>
      <c r="B127" s="13" t="s">
        <v>121</v>
      </c>
      <c r="C127" s="12">
        <v>4983633.45</v>
      </c>
      <c r="D127" s="12">
        <v>1811155.37</v>
      </c>
      <c r="E127" s="12">
        <v>1791428.2</v>
      </c>
      <c r="F127" s="12">
        <v>702572.99</v>
      </c>
      <c r="G127" s="12">
        <v>96477.98</v>
      </c>
      <c r="H127" s="11">
        <v>8908.75</v>
      </c>
      <c r="I127" s="1">
        <f t="shared" si="7"/>
        <v>9394176.7400000002</v>
      </c>
      <c r="J127">
        <f t="shared" si="8"/>
        <v>2403</v>
      </c>
      <c r="K127">
        <f t="shared" si="9"/>
        <v>2403</v>
      </c>
      <c r="L127" s="1">
        <f t="shared" si="10"/>
        <v>6794788.8200000003</v>
      </c>
      <c r="M127">
        <f t="shared" si="11"/>
        <v>0.72329795447301748</v>
      </c>
      <c r="T127" s="28">
        <v>124</v>
      </c>
      <c r="U127" s="28">
        <v>2520</v>
      </c>
      <c r="V127" s="28" t="s">
        <v>127</v>
      </c>
      <c r="W127" s="28">
        <v>2520</v>
      </c>
      <c r="X127">
        <f t="shared" si="12"/>
        <v>2520</v>
      </c>
      <c r="Y127" t="str">
        <f t="shared" si="13"/>
        <v>Glidden-Ralston</v>
      </c>
    </row>
    <row r="128" spans="1:25" ht="16" x14ac:dyDescent="0.2">
      <c r="A128" s="14">
        <v>2457</v>
      </c>
      <c r="B128" s="13" t="s">
        <v>122</v>
      </c>
      <c r="C128" s="12">
        <v>2838674.14</v>
      </c>
      <c r="D128" s="12">
        <v>796587.11</v>
      </c>
      <c r="E128" s="12">
        <v>458222.36</v>
      </c>
      <c r="F128" s="12">
        <v>320379.78999999998</v>
      </c>
      <c r="G128" s="12">
        <v>49772.89</v>
      </c>
      <c r="H128" s="11">
        <v>7885</v>
      </c>
      <c r="I128" s="1">
        <f t="shared" si="7"/>
        <v>4471521.2899999991</v>
      </c>
      <c r="J128">
        <f t="shared" si="8"/>
        <v>2457</v>
      </c>
      <c r="K128">
        <f t="shared" si="9"/>
        <v>2457</v>
      </c>
      <c r="L128" s="1">
        <f t="shared" si="10"/>
        <v>3635261.25</v>
      </c>
      <c r="M128">
        <f t="shared" si="11"/>
        <v>0.81298086584756046</v>
      </c>
      <c r="T128" s="28">
        <v>125</v>
      </c>
      <c r="U128" s="28">
        <v>2556</v>
      </c>
      <c r="V128" s="28" t="s">
        <v>128</v>
      </c>
      <c r="W128" s="28">
        <v>2556</v>
      </c>
      <c r="X128">
        <f t="shared" si="12"/>
        <v>2556</v>
      </c>
      <c r="Y128" t="str">
        <f t="shared" si="13"/>
        <v>Graettinger-Terril</v>
      </c>
    </row>
    <row r="129" spans="1:25" ht="16" x14ac:dyDescent="0.2">
      <c r="A129" s="14">
        <v>2466</v>
      </c>
      <c r="B129" s="13" t="s">
        <v>123</v>
      </c>
      <c r="C129" s="12">
        <v>8496803.9100000001</v>
      </c>
      <c r="D129" s="12">
        <v>2538394.89</v>
      </c>
      <c r="E129" s="12">
        <v>1555353.74</v>
      </c>
      <c r="F129" s="12">
        <v>933002.41</v>
      </c>
      <c r="G129" s="12">
        <v>27745.3</v>
      </c>
      <c r="H129" s="11">
        <v>9941.59</v>
      </c>
      <c r="I129" s="1">
        <f t="shared" si="7"/>
        <v>13561241.840000002</v>
      </c>
      <c r="J129">
        <f t="shared" si="8"/>
        <v>2466</v>
      </c>
      <c r="K129">
        <f t="shared" si="9"/>
        <v>2466</v>
      </c>
      <c r="L129" s="1">
        <f t="shared" si="10"/>
        <v>11035198.800000001</v>
      </c>
      <c r="M129">
        <f t="shared" si="11"/>
        <v>0.81373069886938909</v>
      </c>
      <c r="T129" s="28">
        <v>126</v>
      </c>
      <c r="U129" s="28">
        <v>3195</v>
      </c>
      <c r="V129" s="28" t="s">
        <v>157</v>
      </c>
      <c r="W129" s="28">
        <v>3195</v>
      </c>
      <c r="X129">
        <f t="shared" si="12"/>
        <v>3195</v>
      </c>
      <c r="Y129" t="str">
        <f t="shared" si="13"/>
        <v>Greene County</v>
      </c>
    </row>
    <row r="130" spans="1:25" ht="16" x14ac:dyDescent="0.2">
      <c r="A130" s="14">
        <v>2493</v>
      </c>
      <c r="B130" s="13" t="s">
        <v>124</v>
      </c>
      <c r="C130" s="12">
        <v>495230.64</v>
      </c>
      <c r="D130" s="12">
        <v>160279.67000000001</v>
      </c>
      <c r="E130" s="12">
        <v>595733.77</v>
      </c>
      <c r="F130" s="12">
        <v>92153.31</v>
      </c>
      <c r="G130" s="12">
        <v>3926.79</v>
      </c>
      <c r="H130" s="11">
        <v>6757.6</v>
      </c>
      <c r="I130" s="1">
        <f t="shared" si="7"/>
        <v>1354081.7800000003</v>
      </c>
      <c r="J130">
        <f t="shared" si="8"/>
        <v>2493</v>
      </c>
      <c r="K130">
        <f t="shared" si="9"/>
        <v>2493</v>
      </c>
      <c r="L130" s="1">
        <f t="shared" si="10"/>
        <v>655510.31000000006</v>
      </c>
      <c r="M130">
        <f t="shared" si="11"/>
        <v>0.48409949803770341</v>
      </c>
      <c r="T130" s="28">
        <v>127</v>
      </c>
      <c r="U130" s="28">
        <v>2709</v>
      </c>
      <c r="V130" s="28" t="s">
        <v>131</v>
      </c>
      <c r="W130" s="28">
        <v>2709</v>
      </c>
      <c r="X130">
        <f t="shared" si="12"/>
        <v>2709</v>
      </c>
      <c r="Y130" t="str">
        <f t="shared" si="13"/>
        <v>Grinnell-Newburg</v>
      </c>
    </row>
    <row r="131" spans="1:25" ht="16" x14ac:dyDescent="0.2">
      <c r="A131" s="14">
        <v>2502</v>
      </c>
      <c r="B131" s="13" t="s">
        <v>125</v>
      </c>
      <c r="C131" s="12">
        <v>3745401.59</v>
      </c>
      <c r="D131" s="12">
        <v>1109369.78</v>
      </c>
      <c r="E131" s="12">
        <v>853686.21</v>
      </c>
      <c r="F131" s="12">
        <v>466031.7</v>
      </c>
      <c r="G131" s="12">
        <v>12839.24</v>
      </c>
      <c r="H131" s="11">
        <v>7682.96</v>
      </c>
      <c r="I131" s="1">
        <f t="shared" si="7"/>
        <v>6195011.4800000004</v>
      </c>
      <c r="J131">
        <f t="shared" si="8"/>
        <v>2502</v>
      </c>
      <c r="K131">
        <f t="shared" si="9"/>
        <v>2502</v>
      </c>
      <c r="L131" s="1">
        <f t="shared" si="10"/>
        <v>4854771.37</v>
      </c>
      <c r="M131">
        <f t="shared" si="11"/>
        <v>0.78365817168752039</v>
      </c>
      <c r="T131" s="28">
        <v>128</v>
      </c>
      <c r="U131" s="28">
        <v>2718</v>
      </c>
      <c r="V131" s="28" t="s">
        <v>132</v>
      </c>
      <c r="W131" s="28">
        <v>2718</v>
      </c>
      <c r="X131">
        <f t="shared" si="12"/>
        <v>2718</v>
      </c>
      <c r="Y131" t="str">
        <f t="shared" si="13"/>
        <v>Griswold</v>
      </c>
    </row>
    <row r="132" spans="1:25" ht="16" x14ac:dyDescent="0.2">
      <c r="A132" s="14">
        <v>2511</v>
      </c>
      <c r="B132" s="13" t="s">
        <v>126</v>
      </c>
      <c r="C132" s="12">
        <v>11632395.16</v>
      </c>
      <c r="D132" s="12">
        <v>3922690.11</v>
      </c>
      <c r="E132" s="12">
        <v>2160308.87</v>
      </c>
      <c r="F132" s="12">
        <v>1326717.27</v>
      </c>
      <c r="G132" s="12">
        <v>42424.959999999999</v>
      </c>
      <c r="H132" s="11">
        <v>34127.769999999997</v>
      </c>
      <c r="I132" s="1">
        <f t="shared" ref="I132:I195" si="14">SUM(C132:H132)</f>
        <v>19118664.140000001</v>
      </c>
      <c r="J132">
        <f t="shared" ref="J132:J195" si="15">A132*1</f>
        <v>2511</v>
      </c>
      <c r="K132">
        <f t="shared" ref="K132:K195" si="16">VLOOKUP(J132,$W$4:$X$351,2,FALSE)</f>
        <v>2511</v>
      </c>
      <c r="L132" s="1">
        <f t="shared" ref="L132:L195" si="17">D132+C132</f>
        <v>15555085.27</v>
      </c>
      <c r="M132">
        <f t="shared" ref="M132:M195" si="18">L132/I132</f>
        <v>0.81360732926186541</v>
      </c>
      <c r="T132" s="28">
        <v>129</v>
      </c>
      <c r="U132" s="28">
        <v>2727</v>
      </c>
      <c r="V132" s="28" t="s">
        <v>133</v>
      </c>
      <c r="W132" s="28">
        <v>2727</v>
      </c>
      <c r="X132">
        <f t="shared" ref="X132:X195" si="19">U132</f>
        <v>2727</v>
      </c>
      <c r="Y132" t="str">
        <f t="shared" ref="Y132:Y195" si="20">V132</f>
        <v>Grundy Center</v>
      </c>
    </row>
    <row r="133" spans="1:25" ht="16" x14ac:dyDescent="0.2">
      <c r="A133" s="14">
        <v>2520</v>
      </c>
      <c r="B133" s="13" t="s">
        <v>127</v>
      </c>
      <c r="C133" s="12">
        <v>2252959.9700000002</v>
      </c>
      <c r="D133" s="12">
        <v>679525.46</v>
      </c>
      <c r="E133" s="12">
        <v>252400.68</v>
      </c>
      <c r="F133" s="12">
        <v>328990.56</v>
      </c>
      <c r="G133" s="12">
        <v>75409.06</v>
      </c>
      <c r="H133" s="11">
        <v>11139.36</v>
      </c>
      <c r="I133" s="1">
        <f t="shared" si="14"/>
        <v>3600425.0900000003</v>
      </c>
      <c r="J133">
        <f t="shared" si="15"/>
        <v>2520</v>
      </c>
      <c r="K133">
        <f t="shared" si="16"/>
        <v>2520</v>
      </c>
      <c r="L133" s="1">
        <f t="shared" si="17"/>
        <v>2932485.43</v>
      </c>
      <c r="M133">
        <f t="shared" si="18"/>
        <v>0.81448311149281538</v>
      </c>
      <c r="T133" s="28">
        <v>130</v>
      </c>
      <c r="U133" s="28">
        <v>2754</v>
      </c>
      <c r="V133" s="28" t="s">
        <v>134</v>
      </c>
      <c r="W133" s="28">
        <v>2754</v>
      </c>
      <c r="X133">
        <f t="shared" si="19"/>
        <v>2754</v>
      </c>
      <c r="Y133" t="str">
        <f t="shared" si="20"/>
        <v>Guthrie Center</v>
      </c>
    </row>
    <row r="134" spans="1:25" ht="16" x14ac:dyDescent="0.2">
      <c r="A134" s="14">
        <v>2556</v>
      </c>
      <c r="B134" s="13" t="s">
        <v>128</v>
      </c>
      <c r="C134" s="12">
        <v>2427432.02</v>
      </c>
      <c r="D134" s="12">
        <v>653609.78</v>
      </c>
      <c r="E134" s="12">
        <v>765964</v>
      </c>
      <c r="F134" s="12">
        <v>375258.15</v>
      </c>
      <c r="G134" s="12">
        <v>46314.83</v>
      </c>
      <c r="H134" s="11">
        <v>25204.89</v>
      </c>
      <c r="I134" s="1">
        <f t="shared" si="14"/>
        <v>4293783.67</v>
      </c>
      <c r="J134">
        <f t="shared" si="15"/>
        <v>2556</v>
      </c>
      <c r="K134">
        <f t="shared" si="16"/>
        <v>2556</v>
      </c>
      <c r="L134" s="1">
        <f t="shared" si="17"/>
        <v>3081041.8</v>
      </c>
      <c r="M134">
        <f t="shared" si="18"/>
        <v>0.71755869340292122</v>
      </c>
      <c r="T134" s="28">
        <v>131</v>
      </c>
      <c r="U134" s="28">
        <v>2766</v>
      </c>
      <c r="V134" s="28" t="s">
        <v>136</v>
      </c>
      <c r="W134" s="28">
        <v>2766</v>
      </c>
      <c r="X134">
        <f t="shared" si="19"/>
        <v>2766</v>
      </c>
      <c r="Y134" t="str">
        <f t="shared" si="20"/>
        <v>H-L-V</v>
      </c>
    </row>
    <row r="135" spans="1:25" ht="16" x14ac:dyDescent="0.2">
      <c r="A135" s="14">
        <v>2673</v>
      </c>
      <c r="B135" s="13" t="s">
        <v>129</v>
      </c>
      <c r="C135" s="12">
        <v>4487740.6100000003</v>
      </c>
      <c r="D135" s="12">
        <v>1316928.01</v>
      </c>
      <c r="E135" s="12">
        <v>502482.6</v>
      </c>
      <c r="F135" s="12">
        <v>454649.49</v>
      </c>
      <c r="G135" s="12">
        <v>8674.0300000000007</v>
      </c>
      <c r="H135" s="11">
        <v>16877.009999999998</v>
      </c>
      <c r="I135" s="1">
        <f t="shared" si="14"/>
        <v>6787351.75</v>
      </c>
      <c r="J135">
        <f t="shared" si="15"/>
        <v>2673</v>
      </c>
      <c r="K135">
        <f t="shared" si="16"/>
        <v>2673</v>
      </c>
      <c r="L135" s="1">
        <f t="shared" si="17"/>
        <v>5804668.6200000001</v>
      </c>
      <c r="M135">
        <f t="shared" si="18"/>
        <v>0.85521847604258905</v>
      </c>
      <c r="T135" s="28">
        <v>132</v>
      </c>
      <c r="U135" s="28">
        <v>2772</v>
      </c>
      <c r="V135" s="28" t="s">
        <v>137</v>
      </c>
      <c r="W135" s="28">
        <v>2772</v>
      </c>
      <c r="X135">
        <f t="shared" si="19"/>
        <v>2772</v>
      </c>
      <c r="Y135" t="str">
        <f t="shared" si="20"/>
        <v>Hamburg</v>
      </c>
    </row>
    <row r="136" spans="1:25" ht="16" x14ac:dyDescent="0.2">
      <c r="A136" s="14">
        <v>2682</v>
      </c>
      <c r="B136" s="13" t="s">
        <v>130</v>
      </c>
      <c r="C136" s="12">
        <v>2630952.34</v>
      </c>
      <c r="D136" s="12">
        <v>920343.7</v>
      </c>
      <c r="E136" s="12">
        <v>442865.07</v>
      </c>
      <c r="F136" s="12">
        <v>358827.17</v>
      </c>
      <c r="G136" s="12">
        <v>3187.51</v>
      </c>
      <c r="H136" s="11">
        <v>13469.66</v>
      </c>
      <c r="I136" s="1">
        <f t="shared" si="14"/>
        <v>4369645.45</v>
      </c>
      <c r="J136">
        <f t="shared" si="15"/>
        <v>2682</v>
      </c>
      <c r="K136">
        <f t="shared" si="16"/>
        <v>2682</v>
      </c>
      <c r="L136" s="1">
        <f t="shared" si="17"/>
        <v>3551296.04</v>
      </c>
      <c r="M136">
        <f t="shared" si="18"/>
        <v>0.81271949420976475</v>
      </c>
      <c r="T136" s="28">
        <v>133</v>
      </c>
      <c r="U136" s="28">
        <v>2781</v>
      </c>
      <c r="V136" s="28" t="s">
        <v>138</v>
      </c>
      <c r="W136" s="28">
        <v>2781</v>
      </c>
      <c r="X136">
        <f t="shared" si="19"/>
        <v>2781</v>
      </c>
      <c r="Y136" t="str">
        <f t="shared" si="20"/>
        <v>Hampton-Dumont</v>
      </c>
    </row>
    <row r="137" spans="1:25" ht="16" x14ac:dyDescent="0.2">
      <c r="A137" s="14">
        <v>2709</v>
      </c>
      <c r="B137" s="13" t="s">
        <v>131</v>
      </c>
      <c r="C137" s="12">
        <v>10539142.310000001</v>
      </c>
      <c r="D137" s="12">
        <v>3268158.97</v>
      </c>
      <c r="E137" s="12">
        <v>1233177.44</v>
      </c>
      <c r="F137" s="12">
        <v>697325.93</v>
      </c>
      <c r="G137" s="12">
        <v>46730.25</v>
      </c>
      <c r="H137" s="11">
        <v>21289.62</v>
      </c>
      <c r="I137" s="1">
        <f t="shared" si="14"/>
        <v>15805824.52</v>
      </c>
      <c r="J137">
        <f t="shared" si="15"/>
        <v>2709</v>
      </c>
      <c r="K137">
        <f t="shared" si="16"/>
        <v>2709</v>
      </c>
      <c r="L137" s="1">
        <f t="shared" si="17"/>
        <v>13807301.280000001</v>
      </c>
      <c r="M137">
        <f t="shared" si="18"/>
        <v>0.87355779905874864</v>
      </c>
      <c r="T137" s="28">
        <v>134</v>
      </c>
      <c r="U137" s="28">
        <v>2826</v>
      </c>
      <c r="V137" s="28" t="s">
        <v>139</v>
      </c>
      <c r="W137" s="28">
        <v>2826</v>
      </c>
      <c r="X137">
        <f t="shared" si="19"/>
        <v>2826</v>
      </c>
      <c r="Y137" t="str">
        <f t="shared" si="20"/>
        <v>Harlan</v>
      </c>
    </row>
    <row r="138" spans="1:25" ht="16" x14ac:dyDescent="0.2">
      <c r="A138" s="14">
        <v>2718</v>
      </c>
      <c r="B138" s="13" t="s">
        <v>132</v>
      </c>
      <c r="C138" s="12">
        <v>3935903.18</v>
      </c>
      <c r="D138" s="12">
        <v>987677.34</v>
      </c>
      <c r="E138" s="12">
        <v>1028921.67</v>
      </c>
      <c r="F138" s="12">
        <v>484915.63</v>
      </c>
      <c r="G138" s="12">
        <v>106996.5</v>
      </c>
      <c r="H138" s="11">
        <v>12157.66</v>
      </c>
      <c r="I138" s="1">
        <f t="shared" si="14"/>
        <v>6556571.9800000004</v>
      </c>
      <c r="J138">
        <f t="shared" si="15"/>
        <v>2718</v>
      </c>
      <c r="K138">
        <f t="shared" si="16"/>
        <v>2718</v>
      </c>
      <c r="L138" s="1">
        <f t="shared" si="17"/>
        <v>4923580.5200000005</v>
      </c>
      <c r="M138">
        <f t="shared" si="18"/>
        <v>0.75093822427615597</v>
      </c>
      <c r="T138" s="28">
        <v>135</v>
      </c>
      <c r="U138" s="28">
        <v>2834</v>
      </c>
      <c r="V138" s="28" t="s">
        <v>140</v>
      </c>
      <c r="W138" s="28">
        <v>2834</v>
      </c>
      <c r="X138">
        <f t="shared" si="19"/>
        <v>2834</v>
      </c>
      <c r="Y138" t="str">
        <f t="shared" si="20"/>
        <v>Harmony</v>
      </c>
    </row>
    <row r="139" spans="1:25" ht="16" x14ac:dyDescent="0.2">
      <c r="A139" s="14">
        <v>2727</v>
      </c>
      <c r="B139" s="13" t="s">
        <v>133</v>
      </c>
      <c r="C139" s="12">
        <v>4072109.52</v>
      </c>
      <c r="D139" s="12">
        <v>1404336.26</v>
      </c>
      <c r="E139" s="12">
        <v>611727.24</v>
      </c>
      <c r="F139" s="12">
        <v>421387.12</v>
      </c>
      <c r="G139" s="12">
        <v>12932.66</v>
      </c>
      <c r="H139" s="11">
        <v>44063.22</v>
      </c>
      <c r="I139" s="1">
        <f t="shared" si="14"/>
        <v>6566556.0200000005</v>
      </c>
      <c r="J139">
        <f t="shared" si="15"/>
        <v>2727</v>
      </c>
      <c r="K139">
        <f t="shared" si="16"/>
        <v>2727</v>
      </c>
      <c r="L139" s="1">
        <f t="shared" si="17"/>
        <v>5476445.7800000003</v>
      </c>
      <c r="M139">
        <f t="shared" si="18"/>
        <v>0.8339905672501976</v>
      </c>
      <c r="T139" s="28">
        <v>136</v>
      </c>
      <c r="U139" s="28">
        <v>2846</v>
      </c>
      <c r="V139" s="28" t="s">
        <v>141</v>
      </c>
      <c r="W139" s="28">
        <v>2846</v>
      </c>
      <c r="X139">
        <f t="shared" si="19"/>
        <v>2846</v>
      </c>
      <c r="Y139" t="str">
        <f t="shared" si="20"/>
        <v>Harris-Lake Park</v>
      </c>
    </row>
    <row r="140" spans="1:25" ht="16" x14ac:dyDescent="0.2">
      <c r="A140" s="14">
        <v>2754</v>
      </c>
      <c r="B140" s="13" t="s">
        <v>134</v>
      </c>
      <c r="C140" s="12">
        <v>3398939.13</v>
      </c>
      <c r="D140" s="12">
        <v>990907</v>
      </c>
      <c r="E140" s="12">
        <v>476328.69</v>
      </c>
      <c r="F140" s="12">
        <v>467850.03</v>
      </c>
      <c r="G140" s="12">
        <v>98567.71</v>
      </c>
      <c r="H140" s="11">
        <v>15880.44</v>
      </c>
      <c r="I140" s="1">
        <f t="shared" si="14"/>
        <v>5448473.0000000009</v>
      </c>
      <c r="J140">
        <f t="shared" si="15"/>
        <v>2754</v>
      </c>
      <c r="K140">
        <f t="shared" si="16"/>
        <v>2754</v>
      </c>
      <c r="L140" s="1">
        <f t="shared" si="17"/>
        <v>4389846.13</v>
      </c>
      <c r="M140">
        <f t="shared" si="18"/>
        <v>0.80570209855128205</v>
      </c>
      <c r="T140" s="28">
        <v>137</v>
      </c>
      <c r="U140" s="28">
        <v>2862</v>
      </c>
      <c r="V140" s="28" t="s">
        <v>142</v>
      </c>
      <c r="W140" s="28">
        <v>2862</v>
      </c>
      <c r="X140">
        <f t="shared" si="19"/>
        <v>2862</v>
      </c>
      <c r="Y140" t="str">
        <f t="shared" si="20"/>
        <v>Hartley-Melvin-Sanborn</v>
      </c>
    </row>
    <row r="141" spans="1:25" ht="16" x14ac:dyDescent="0.2">
      <c r="A141" s="14">
        <v>2763</v>
      </c>
      <c r="B141" s="13" t="s">
        <v>135</v>
      </c>
      <c r="C141" s="12">
        <v>3958187.14</v>
      </c>
      <c r="D141" s="12">
        <v>1276495.1100000001</v>
      </c>
      <c r="E141" s="12">
        <v>1613241.34</v>
      </c>
      <c r="F141" s="12">
        <v>669221.59</v>
      </c>
      <c r="G141" s="12">
        <v>9632.49</v>
      </c>
      <c r="H141" s="11">
        <v>19442.73</v>
      </c>
      <c r="I141" s="1">
        <f t="shared" si="14"/>
        <v>7546220.4000000004</v>
      </c>
      <c r="J141">
        <f t="shared" si="15"/>
        <v>2763</v>
      </c>
      <c r="K141">
        <f t="shared" si="16"/>
        <v>2763</v>
      </c>
      <c r="L141" s="1">
        <f t="shared" si="17"/>
        <v>5234682.25</v>
      </c>
      <c r="M141">
        <f t="shared" si="18"/>
        <v>0.69368266132274636</v>
      </c>
      <c r="T141" s="28">
        <v>138</v>
      </c>
      <c r="U141" s="28">
        <v>2977</v>
      </c>
      <c r="V141" s="28" t="s">
        <v>143</v>
      </c>
      <c r="W141" s="28">
        <v>2977</v>
      </c>
      <c r="X141">
        <f t="shared" si="19"/>
        <v>2977</v>
      </c>
      <c r="Y141" t="str">
        <f t="shared" si="20"/>
        <v>Highland</v>
      </c>
    </row>
    <row r="142" spans="1:25" ht="16" x14ac:dyDescent="0.2">
      <c r="A142" s="14">
        <v>2766</v>
      </c>
      <c r="B142" s="13" t="s">
        <v>136</v>
      </c>
      <c r="C142" s="12">
        <v>2146126.06</v>
      </c>
      <c r="D142" s="12">
        <v>722685.2</v>
      </c>
      <c r="E142" s="12">
        <v>341456.62</v>
      </c>
      <c r="F142" s="12">
        <v>361046.81</v>
      </c>
      <c r="G142" s="12">
        <v>3565.93</v>
      </c>
      <c r="H142" s="11">
        <v>12026.39</v>
      </c>
      <c r="I142" s="1">
        <f t="shared" si="14"/>
        <v>3586907.0100000002</v>
      </c>
      <c r="J142">
        <f t="shared" si="15"/>
        <v>2766</v>
      </c>
      <c r="K142">
        <f t="shared" si="16"/>
        <v>2766</v>
      </c>
      <c r="L142" s="1">
        <f t="shared" si="17"/>
        <v>2868811.26</v>
      </c>
      <c r="M142">
        <f t="shared" si="18"/>
        <v>0.79980084568738219</v>
      </c>
      <c r="T142" s="28">
        <v>139</v>
      </c>
      <c r="U142" s="28">
        <v>2988</v>
      </c>
      <c r="V142" s="28" t="s">
        <v>144</v>
      </c>
      <c r="W142" s="28">
        <v>2988</v>
      </c>
      <c r="X142">
        <f t="shared" si="19"/>
        <v>2988</v>
      </c>
      <c r="Y142" t="str">
        <f t="shared" si="20"/>
        <v>Hinton</v>
      </c>
    </row>
    <row r="143" spans="1:25" ht="16" x14ac:dyDescent="0.2">
      <c r="A143" s="14">
        <v>2772</v>
      </c>
      <c r="B143" s="13" t="s">
        <v>137</v>
      </c>
      <c r="C143" s="12">
        <v>1515078.5</v>
      </c>
      <c r="D143" s="12">
        <v>448707.35</v>
      </c>
      <c r="E143" s="12">
        <v>1099544.24</v>
      </c>
      <c r="F143" s="12">
        <v>172116.82</v>
      </c>
      <c r="G143" s="12">
        <v>13961.65</v>
      </c>
      <c r="H143" s="11">
        <v>13697.14</v>
      </c>
      <c r="I143" s="1">
        <f t="shared" si="14"/>
        <v>3263105.6999999997</v>
      </c>
      <c r="J143">
        <f t="shared" si="15"/>
        <v>2772</v>
      </c>
      <c r="K143">
        <f t="shared" si="16"/>
        <v>2772</v>
      </c>
      <c r="L143" s="1">
        <f t="shared" si="17"/>
        <v>1963785.85</v>
      </c>
      <c r="M143">
        <f t="shared" si="18"/>
        <v>0.60181496725650052</v>
      </c>
      <c r="T143" s="28">
        <v>140</v>
      </c>
      <c r="U143" s="28">
        <v>3029</v>
      </c>
      <c r="V143" s="28" t="s">
        <v>145</v>
      </c>
      <c r="W143" s="28">
        <v>3029</v>
      </c>
      <c r="X143">
        <f t="shared" si="19"/>
        <v>3029</v>
      </c>
      <c r="Y143" t="str">
        <f t="shared" si="20"/>
        <v>Howard-Winneshiek</v>
      </c>
    </row>
    <row r="144" spans="1:25" ht="16" x14ac:dyDescent="0.2">
      <c r="A144" s="14">
        <v>2781</v>
      </c>
      <c r="B144" s="13" t="s">
        <v>138</v>
      </c>
      <c r="C144" s="12">
        <v>8244518.5300000003</v>
      </c>
      <c r="D144" s="12">
        <v>2780338.91</v>
      </c>
      <c r="E144" s="12">
        <v>1127768.55</v>
      </c>
      <c r="F144" s="12">
        <v>785234.87</v>
      </c>
      <c r="G144" s="12">
        <v>58288.639999999999</v>
      </c>
      <c r="H144" s="30">
        <v>0</v>
      </c>
      <c r="I144" s="1">
        <f t="shared" si="14"/>
        <v>12996149.500000002</v>
      </c>
      <c r="J144">
        <f t="shared" si="15"/>
        <v>2781</v>
      </c>
      <c r="K144">
        <f t="shared" si="16"/>
        <v>2781</v>
      </c>
      <c r="L144" s="1">
        <f t="shared" si="17"/>
        <v>11024857.440000001</v>
      </c>
      <c r="M144">
        <f t="shared" si="18"/>
        <v>0.84831722195870396</v>
      </c>
      <c r="T144" s="28">
        <v>141</v>
      </c>
      <c r="U144" s="28">
        <v>3033</v>
      </c>
      <c r="V144" s="28" t="s">
        <v>146</v>
      </c>
      <c r="W144" s="28">
        <v>3033</v>
      </c>
      <c r="X144">
        <f t="shared" si="19"/>
        <v>3033</v>
      </c>
      <c r="Y144" t="str">
        <f t="shared" si="20"/>
        <v>Hubbard-Radcliffe</v>
      </c>
    </row>
    <row r="145" spans="1:25" ht="16" x14ac:dyDescent="0.2">
      <c r="A145" s="14">
        <v>2826</v>
      </c>
      <c r="B145" s="13" t="s">
        <v>139</v>
      </c>
      <c r="C145" s="12">
        <v>9952571.4000000004</v>
      </c>
      <c r="D145" s="12">
        <v>2887179.27</v>
      </c>
      <c r="E145" s="12">
        <v>924407.33</v>
      </c>
      <c r="F145" s="12">
        <v>1212058.94</v>
      </c>
      <c r="G145" s="12">
        <v>305238.81</v>
      </c>
      <c r="H145" s="11">
        <v>43863.29</v>
      </c>
      <c r="I145" s="1">
        <f t="shared" si="14"/>
        <v>15325319.039999999</v>
      </c>
      <c r="J145">
        <f t="shared" si="15"/>
        <v>2826</v>
      </c>
      <c r="K145">
        <f t="shared" si="16"/>
        <v>2826</v>
      </c>
      <c r="L145" s="1">
        <f t="shared" si="17"/>
        <v>12839750.67</v>
      </c>
      <c r="M145">
        <f t="shared" si="18"/>
        <v>0.8378129444801431</v>
      </c>
      <c r="T145" s="28">
        <v>142</v>
      </c>
      <c r="U145" s="28">
        <v>3042</v>
      </c>
      <c r="V145" s="28" t="s">
        <v>147</v>
      </c>
      <c r="W145" s="28">
        <v>3042</v>
      </c>
      <c r="X145">
        <f t="shared" si="19"/>
        <v>3042</v>
      </c>
      <c r="Y145" t="str">
        <f t="shared" si="20"/>
        <v>Hudson</v>
      </c>
    </row>
    <row r="146" spans="1:25" ht="16" x14ac:dyDescent="0.2">
      <c r="A146" s="14">
        <v>2834</v>
      </c>
      <c r="B146" s="13" t="s">
        <v>140</v>
      </c>
      <c r="C146" s="12">
        <v>2084388.37</v>
      </c>
      <c r="D146" s="12">
        <v>676882.18</v>
      </c>
      <c r="E146" s="12">
        <v>810253.62</v>
      </c>
      <c r="F146" s="12">
        <v>403046.71</v>
      </c>
      <c r="G146" s="12">
        <v>71990.960000000006</v>
      </c>
      <c r="H146" s="11">
        <v>42584.25</v>
      </c>
      <c r="I146" s="1">
        <f t="shared" si="14"/>
        <v>4089146.0900000003</v>
      </c>
      <c r="J146">
        <f t="shared" si="15"/>
        <v>2834</v>
      </c>
      <c r="K146">
        <f t="shared" si="16"/>
        <v>2834</v>
      </c>
      <c r="L146" s="1">
        <f t="shared" si="17"/>
        <v>2761270.5500000003</v>
      </c>
      <c r="M146">
        <f t="shared" si="18"/>
        <v>0.67526825631216325</v>
      </c>
      <c r="T146" s="28">
        <v>143</v>
      </c>
      <c r="U146" s="28">
        <v>3060</v>
      </c>
      <c r="V146" s="28" t="s">
        <v>148</v>
      </c>
      <c r="W146" s="28">
        <v>3060</v>
      </c>
      <c r="X146">
        <f t="shared" si="19"/>
        <v>3060</v>
      </c>
      <c r="Y146" t="str">
        <f t="shared" si="20"/>
        <v>Humboldt</v>
      </c>
    </row>
    <row r="147" spans="1:25" ht="16" x14ac:dyDescent="0.2">
      <c r="A147" s="14">
        <v>2846</v>
      </c>
      <c r="B147" s="13" t="s">
        <v>141</v>
      </c>
      <c r="C147" s="12">
        <v>2031481.71</v>
      </c>
      <c r="D147" s="12">
        <v>471316.3</v>
      </c>
      <c r="E147" s="12">
        <v>193303.21</v>
      </c>
      <c r="F147" s="12">
        <v>253718.67</v>
      </c>
      <c r="G147" s="12">
        <v>43588.79</v>
      </c>
      <c r="H147" s="11">
        <v>12671.66</v>
      </c>
      <c r="I147" s="1">
        <f t="shared" si="14"/>
        <v>3006080.34</v>
      </c>
      <c r="J147">
        <f t="shared" si="15"/>
        <v>2846</v>
      </c>
      <c r="K147">
        <f t="shared" si="16"/>
        <v>2846</v>
      </c>
      <c r="L147" s="1">
        <f t="shared" si="17"/>
        <v>2502798.0099999998</v>
      </c>
      <c r="M147">
        <f t="shared" si="18"/>
        <v>0.83257854978020973</v>
      </c>
      <c r="T147" s="28">
        <v>144</v>
      </c>
      <c r="U147" s="28">
        <v>3168</v>
      </c>
      <c r="V147" s="28" t="s">
        <v>155</v>
      </c>
      <c r="W147" s="28">
        <v>3168</v>
      </c>
      <c r="X147">
        <f t="shared" si="19"/>
        <v>3168</v>
      </c>
      <c r="Y147" t="str">
        <f t="shared" si="20"/>
        <v>IKM-Manning</v>
      </c>
    </row>
    <row r="148" spans="1:25" ht="16" x14ac:dyDescent="0.2">
      <c r="A148" s="14">
        <v>2862</v>
      </c>
      <c r="B148" s="13" t="s">
        <v>142</v>
      </c>
      <c r="C148" s="12">
        <v>4129410.88</v>
      </c>
      <c r="D148" s="12">
        <v>1395422.84</v>
      </c>
      <c r="E148" s="12">
        <v>681490.93</v>
      </c>
      <c r="F148" s="12">
        <v>559398.47</v>
      </c>
      <c r="G148" s="12">
        <v>55865.97</v>
      </c>
      <c r="H148" s="11">
        <v>6507.51</v>
      </c>
      <c r="I148" s="1">
        <f t="shared" si="14"/>
        <v>6828096.5999999987</v>
      </c>
      <c r="J148">
        <f t="shared" si="15"/>
        <v>2862</v>
      </c>
      <c r="K148">
        <f t="shared" si="16"/>
        <v>2862</v>
      </c>
      <c r="L148" s="1">
        <f t="shared" si="17"/>
        <v>5524833.7199999997</v>
      </c>
      <c r="M148">
        <f t="shared" si="18"/>
        <v>0.80913233125612205</v>
      </c>
      <c r="T148" s="28">
        <v>145</v>
      </c>
      <c r="U148" s="28">
        <v>3105</v>
      </c>
      <c r="V148" s="28" t="s">
        <v>149</v>
      </c>
      <c r="W148" s="28">
        <v>3105</v>
      </c>
      <c r="X148">
        <f t="shared" si="19"/>
        <v>3105</v>
      </c>
      <c r="Y148" t="str">
        <f t="shared" si="20"/>
        <v>Independence</v>
      </c>
    </row>
    <row r="149" spans="1:25" ht="16" x14ac:dyDescent="0.2">
      <c r="A149" s="14">
        <v>2977</v>
      </c>
      <c r="B149" s="13" t="s">
        <v>143</v>
      </c>
      <c r="C149" s="12">
        <v>4354574.6399999997</v>
      </c>
      <c r="D149" s="12">
        <v>1279194.5</v>
      </c>
      <c r="E149" s="12">
        <v>1019261.06</v>
      </c>
      <c r="F149" s="12">
        <v>431172.06</v>
      </c>
      <c r="G149" s="12">
        <v>20835.919999999998</v>
      </c>
      <c r="H149" s="11">
        <v>13439.03</v>
      </c>
      <c r="I149" s="1">
        <f t="shared" si="14"/>
        <v>7118477.209999999</v>
      </c>
      <c r="J149">
        <f t="shared" si="15"/>
        <v>2977</v>
      </c>
      <c r="K149">
        <f t="shared" si="16"/>
        <v>2977</v>
      </c>
      <c r="L149" s="1">
        <f t="shared" si="17"/>
        <v>5633769.1399999997</v>
      </c>
      <c r="M149">
        <f t="shared" si="18"/>
        <v>0.79142897754673014</v>
      </c>
      <c r="T149" s="28">
        <v>146</v>
      </c>
      <c r="U149" s="28">
        <v>3114</v>
      </c>
      <c r="V149" s="28" t="s">
        <v>150</v>
      </c>
      <c r="W149" s="28">
        <v>3114</v>
      </c>
      <c r="X149">
        <f t="shared" si="19"/>
        <v>3114</v>
      </c>
      <c r="Y149" t="str">
        <f t="shared" si="20"/>
        <v>Indianola</v>
      </c>
    </row>
    <row r="150" spans="1:25" ht="16" x14ac:dyDescent="0.2">
      <c r="A150" s="14">
        <v>2988</v>
      </c>
      <c r="B150" s="13" t="s">
        <v>144</v>
      </c>
      <c r="C150" s="12">
        <v>4060782.63</v>
      </c>
      <c r="D150" s="12">
        <v>1397212.59</v>
      </c>
      <c r="E150" s="12">
        <v>646588.27</v>
      </c>
      <c r="F150" s="12">
        <v>477124.16</v>
      </c>
      <c r="G150" s="12">
        <v>29901.93</v>
      </c>
      <c r="H150" s="11">
        <v>21169.48</v>
      </c>
      <c r="I150" s="1">
        <f t="shared" si="14"/>
        <v>6632779.0600000005</v>
      </c>
      <c r="J150">
        <f t="shared" si="15"/>
        <v>2988</v>
      </c>
      <c r="K150">
        <f t="shared" si="16"/>
        <v>2988</v>
      </c>
      <c r="L150" s="1">
        <f t="shared" si="17"/>
        <v>5457995.2199999997</v>
      </c>
      <c r="M150">
        <f t="shared" si="18"/>
        <v>0.82288210878533308</v>
      </c>
      <c r="T150" s="28">
        <v>147</v>
      </c>
      <c r="U150" s="28">
        <v>3119</v>
      </c>
      <c r="V150" s="28" t="s">
        <v>151</v>
      </c>
      <c r="W150" s="28">
        <v>3119</v>
      </c>
      <c r="X150">
        <f t="shared" si="19"/>
        <v>3119</v>
      </c>
      <c r="Y150" t="str">
        <f t="shared" si="20"/>
        <v>Interstate 35</v>
      </c>
    </row>
    <row r="151" spans="1:25" ht="16" x14ac:dyDescent="0.2">
      <c r="A151" s="14">
        <v>3029</v>
      </c>
      <c r="B151" s="13" t="s">
        <v>145</v>
      </c>
      <c r="C151" s="12">
        <v>7592199.2000000002</v>
      </c>
      <c r="D151" s="12">
        <v>2949025.77</v>
      </c>
      <c r="E151" s="12">
        <v>1796512.48</v>
      </c>
      <c r="F151" s="12">
        <v>1147989.28</v>
      </c>
      <c r="G151" s="12">
        <v>214035.96</v>
      </c>
      <c r="H151" s="11">
        <v>88285.61</v>
      </c>
      <c r="I151" s="1">
        <f t="shared" si="14"/>
        <v>13788048.300000001</v>
      </c>
      <c r="J151">
        <f t="shared" si="15"/>
        <v>3029</v>
      </c>
      <c r="K151">
        <f t="shared" si="16"/>
        <v>3029</v>
      </c>
      <c r="L151" s="1">
        <f t="shared" si="17"/>
        <v>10541224.970000001</v>
      </c>
      <c r="M151">
        <f t="shared" si="18"/>
        <v>0.76451900520249849</v>
      </c>
      <c r="T151" s="28">
        <v>148</v>
      </c>
      <c r="U151" s="28">
        <v>3141</v>
      </c>
      <c r="V151" s="28" t="s">
        <v>152</v>
      </c>
      <c r="W151" s="28">
        <v>3141</v>
      </c>
      <c r="X151">
        <f t="shared" si="19"/>
        <v>3141</v>
      </c>
      <c r="Y151" t="str">
        <f t="shared" si="20"/>
        <v>Iowa City</v>
      </c>
    </row>
    <row r="152" spans="1:25" ht="16" x14ac:dyDescent="0.2">
      <c r="A152" s="14">
        <v>3033</v>
      </c>
      <c r="B152" s="13" t="s">
        <v>146</v>
      </c>
      <c r="C152" s="12">
        <v>2438741.75</v>
      </c>
      <c r="D152" s="12">
        <v>824144.39</v>
      </c>
      <c r="E152" s="12">
        <v>1698348.5</v>
      </c>
      <c r="F152" s="12">
        <v>445760.18</v>
      </c>
      <c r="G152" s="12">
        <v>18317.490000000002</v>
      </c>
      <c r="H152" s="11">
        <v>13363.1</v>
      </c>
      <c r="I152" s="1">
        <f t="shared" si="14"/>
        <v>5438675.4100000001</v>
      </c>
      <c r="J152">
        <f t="shared" si="15"/>
        <v>3033</v>
      </c>
      <c r="K152">
        <f t="shared" si="16"/>
        <v>3033</v>
      </c>
      <c r="L152" s="1">
        <f t="shared" si="17"/>
        <v>3262886.14</v>
      </c>
      <c r="M152">
        <f t="shared" si="18"/>
        <v>0.59994132652237098</v>
      </c>
      <c r="T152" s="28">
        <v>149</v>
      </c>
      <c r="U152" s="28">
        <v>3150</v>
      </c>
      <c r="V152" s="28" t="s">
        <v>153</v>
      </c>
      <c r="W152" s="28">
        <v>3150</v>
      </c>
      <c r="X152">
        <f t="shared" si="19"/>
        <v>3150</v>
      </c>
      <c r="Y152" t="str">
        <f t="shared" si="20"/>
        <v>Iowa Falls</v>
      </c>
    </row>
    <row r="153" spans="1:25" ht="16" x14ac:dyDescent="0.2">
      <c r="A153" s="14">
        <v>3042</v>
      </c>
      <c r="B153" s="13" t="s">
        <v>147</v>
      </c>
      <c r="C153" s="12">
        <v>4718398.37</v>
      </c>
      <c r="D153" s="12">
        <v>887415.2</v>
      </c>
      <c r="E153" s="12">
        <v>763959.51</v>
      </c>
      <c r="F153" s="12">
        <v>394314.9</v>
      </c>
      <c r="G153" s="12">
        <v>11157.25</v>
      </c>
      <c r="H153" s="11">
        <v>23330.9</v>
      </c>
      <c r="I153" s="1">
        <f t="shared" si="14"/>
        <v>6798576.1300000008</v>
      </c>
      <c r="J153">
        <f t="shared" si="15"/>
        <v>3042</v>
      </c>
      <c r="K153">
        <f t="shared" si="16"/>
        <v>3042</v>
      </c>
      <c r="L153" s="1">
        <f t="shared" si="17"/>
        <v>5605813.5700000003</v>
      </c>
      <c r="M153">
        <f t="shared" si="18"/>
        <v>0.82455700470327742</v>
      </c>
      <c r="T153" s="28">
        <v>150</v>
      </c>
      <c r="U153" s="28">
        <v>3154</v>
      </c>
      <c r="V153" s="28" t="s">
        <v>154</v>
      </c>
      <c r="W153" s="28">
        <v>3154</v>
      </c>
      <c r="X153">
        <f t="shared" si="19"/>
        <v>3154</v>
      </c>
      <c r="Y153" t="str">
        <f t="shared" si="20"/>
        <v>Iowa Valley</v>
      </c>
    </row>
    <row r="154" spans="1:25" ht="16" x14ac:dyDescent="0.2">
      <c r="A154" s="14">
        <v>3060</v>
      </c>
      <c r="B154" s="13" t="s">
        <v>148</v>
      </c>
      <c r="C154" s="12">
        <v>8389656.1600000001</v>
      </c>
      <c r="D154" s="12">
        <v>2989599.07</v>
      </c>
      <c r="E154" s="12">
        <v>917967.76</v>
      </c>
      <c r="F154" s="12">
        <v>871934.06</v>
      </c>
      <c r="G154" s="12">
        <v>160121.20000000001</v>
      </c>
      <c r="H154" s="11">
        <v>31447.98</v>
      </c>
      <c r="I154" s="1">
        <f t="shared" si="14"/>
        <v>13360726.23</v>
      </c>
      <c r="J154">
        <f t="shared" si="15"/>
        <v>3060</v>
      </c>
      <c r="K154">
        <f t="shared" si="16"/>
        <v>3060</v>
      </c>
      <c r="L154" s="1">
        <f t="shared" si="17"/>
        <v>11379255.23</v>
      </c>
      <c r="M154">
        <f t="shared" si="18"/>
        <v>0.8516943640720045</v>
      </c>
      <c r="T154" s="28">
        <v>151</v>
      </c>
      <c r="U154" s="28">
        <v>3186</v>
      </c>
      <c r="V154" s="28" t="s">
        <v>156</v>
      </c>
      <c r="W154" s="28">
        <v>3186</v>
      </c>
      <c r="X154">
        <f t="shared" si="19"/>
        <v>3186</v>
      </c>
      <c r="Y154" t="str">
        <f t="shared" si="20"/>
        <v>Janesville Consolidated</v>
      </c>
    </row>
    <row r="155" spans="1:25" ht="16" x14ac:dyDescent="0.2">
      <c r="A155" s="14">
        <v>3105</v>
      </c>
      <c r="B155" s="13" t="s">
        <v>149</v>
      </c>
      <c r="C155" s="12">
        <v>8894948.1199999992</v>
      </c>
      <c r="D155" s="12">
        <v>2869594.37</v>
      </c>
      <c r="E155" s="12">
        <v>2576902.8199999998</v>
      </c>
      <c r="F155" s="12">
        <v>1027981.23</v>
      </c>
      <c r="G155" s="12">
        <v>49542.12</v>
      </c>
      <c r="H155" s="11">
        <v>31472.62</v>
      </c>
      <c r="I155" s="1">
        <f t="shared" si="14"/>
        <v>15450441.279999997</v>
      </c>
      <c r="J155">
        <f t="shared" si="15"/>
        <v>3105</v>
      </c>
      <c r="K155">
        <f t="shared" si="16"/>
        <v>3105</v>
      </c>
      <c r="L155" s="1">
        <f t="shared" si="17"/>
        <v>11764542.489999998</v>
      </c>
      <c r="M155">
        <f t="shared" si="18"/>
        <v>0.76143731281181892</v>
      </c>
      <c r="T155" s="28">
        <v>152</v>
      </c>
      <c r="U155" s="28">
        <v>3204</v>
      </c>
      <c r="V155" s="28" t="s">
        <v>158</v>
      </c>
      <c r="W155" s="28">
        <v>3204</v>
      </c>
      <c r="X155">
        <f t="shared" si="19"/>
        <v>3204</v>
      </c>
      <c r="Y155" t="str">
        <f t="shared" si="20"/>
        <v>Jesup</v>
      </c>
    </row>
    <row r="156" spans="1:25" ht="16" x14ac:dyDescent="0.2">
      <c r="A156" s="14">
        <v>3114</v>
      </c>
      <c r="B156" s="13" t="s">
        <v>150</v>
      </c>
      <c r="C156" s="12">
        <v>22008348.719999999</v>
      </c>
      <c r="D156" s="12">
        <v>5768172.71</v>
      </c>
      <c r="E156" s="12">
        <v>1906508.5</v>
      </c>
      <c r="F156" s="12">
        <v>2127195.08</v>
      </c>
      <c r="G156" s="12">
        <v>444952.63</v>
      </c>
      <c r="H156" s="11">
        <v>66943.69</v>
      </c>
      <c r="I156" s="1">
        <f t="shared" si="14"/>
        <v>32322121.329999998</v>
      </c>
      <c r="J156">
        <f t="shared" si="15"/>
        <v>3114</v>
      </c>
      <c r="K156">
        <f t="shared" si="16"/>
        <v>3114</v>
      </c>
      <c r="L156" s="1">
        <f t="shared" si="17"/>
        <v>27776521.43</v>
      </c>
      <c r="M156">
        <f t="shared" si="18"/>
        <v>0.85936566930150815</v>
      </c>
      <c r="T156" s="28">
        <v>153</v>
      </c>
      <c r="U156" s="28">
        <v>3231</v>
      </c>
      <c r="V156" s="28" t="s">
        <v>159</v>
      </c>
      <c r="W156" s="28">
        <v>3231</v>
      </c>
      <c r="X156">
        <f t="shared" si="19"/>
        <v>3231</v>
      </c>
      <c r="Y156" t="str">
        <f t="shared" si="20"/>
        <v>Johnston</v>
      </c>
    </row>
    <row r="157" spans="1:25" ht="16" x14ac:dyDescent="0.2">
      <c r="A157" s="14">
        <v>3119</v>
      </c>
      <c r="B157" s="13" t="s">
        <v>151</v>
      </c>
      <c r="C157" s="12">
        <v>4834328.6500000004</v>
      </c>
      <c r="D157" s="12">
        <v>1742854.56</v>
      </c>
      <c r="E157" s="12">
        <v>1340966.1100000001</v>
      </c>
      <c r="F157" s="12">
        <v>570312.61</v>
      </c>
      <c r="G157" s="12">
        <v>153147.35999999999</v>
      </c>
      <c r="H157" s="11">
        <v>23483.79</v>
      </c>
      <c r="I157" s="1">
        <f t="shared" si="14"/>
        <v>8665093.0800000001</v>
      </c>
      <c r="J157">
        <f t="shared" si="15"/>
        <v>3119</v>
      </c>
      <c r="K157">
        <f t="shared" si="16"/>
        <v>3119</v>
      </c>
      <c r="L157" s="1">
        <f t="shared" si="17"/>
        <v>6577183.2100000009</v>
      </c>
      <c r="M157">
        <f t="shared" si="18"/>
        <v>0.75904357278987256</v>
      </c>
      <c r="T157" s="28">
        <v>154</v>
      </c>
      <c r="U157" s="28">
        <v>3312</v>
      </c>
      <c r="V157" s="28" t="s">
        <v>160</v>
      </c>
      <c r="W157" s="28">
        <v>3312</v>
      </c>
      <c r="X157">
        <f t="shared" si="19"/>
        <v>3312</v>
      </c>
      <c r="Y157" t="str">
        <f t="shared" si="20"/>
        <v>Keokuk</v>
      </c>
    </row>
    <row r="158" spans="1:25" ht="16" x14ac:dyDescent="0.2">
      <c r="A158" s="14">
        <v>3141</v>
      </c>
      <c r="B158" s="13" t="s">
        <v>152</v>
      </c>
      <c r="C158" s="12">
        <v>88546753.269999996</v>
      </c>
      <c r="D158" s="12">
        <v>24930846.739999998</v>
      </c>
      <c r="E158" s="12">
        <v>11640399.34</v>
      </c>
      <c r="F158" s="12">
        <v>6939277.1399999997</v>
      </c>
      <c r="G158" s="12">
        <v>235258.37</v>
      </c>
      <c r="H158" s="11">
        <v>69887.02</v>
      </c>
      <c r="I158" s="1">
        <f t="shared" si="14"/>
        <v>132362421.88</v>
      </c>
      <c r="J158">
        <f t="shared" si="15"/>
        <v>3141</v>
      </c>
      <c r="K158">
        <f t="shared" si="16"/>
        <v>3141</v>
      </c>
      <c r="L158" s="1">
        <f t="shared" si="17"/>
        <v>113477600.00999999</v>
      </c>
      <c r="M158">
        <f t="shared" si="18"/>
        <v>0.857324899304721</v>
      </c>
      <c r="T158" s="28">
        <v>155</v>
      </c>
      <c r="U158" s="28">
        <v>3330</v>
      </c>
      <c r="V158" s="28" t="s">
        <v>161</v>
      </c>
      <c r="W158" s="28">
        <v>3330</v>
      </c>
      <c r="X158">
        <f t="shared" si="19"/>
        <v>3330</v>
      </c>
      <c r="Y158" t="str">
        <f t="shared" si="20"/>
        <v>Keota</v>
      </c>
    </row>
    <row r="159" spans="1:25" ht="16" x14ac:dyDescent="0.2">
      <c r="A159" s="14">
        <v>3150</v>
      </c>
      <c r="B159" s="13" t="s">
        <v>153</v>
      </c>
      <c r="C159" s="12">
        <v>7145448.21</v>
      </c>
      <c r="D159" s="12">
        <v>2472255.2599999998</v>
      </c>
      <c r="E159" s="12">
        <v>1456056.83</v>
      </c>
      <c r="F159" s="12">
        <v>740340.47</v>
      </c>
      <c r="G159" s="12">
        <v>80581.990000000005</v>
      </c>
      <c r="H159" s="11">
        <v>24666.57</v>
      </c>
      <c r="I159" s="1">
        <f t="shared" si="14"/>
        <v>11919349.33</v>
      </c>
      <c r="J159">
        <f t="shared" si="15"/>
        <v>3150</v>
      </c>
      <c r="K159">
        <f t="shared" si="16"/>
        <v>3150</v>
      </c>
      <c r="L159" s="1">
        <f t="shared" si="17"/>
        <v>9617703.4699999988</v>
      </c>
      <c r="M159">
        <f t="shared" si="18"/>
        <v>0.8068983636374385</v>
      </c>
      <c r="T159" s="28">
        <v>156</v>
      </c>
      <c r="U159" s="28">
        <v>3348</v>
      </c>
      <c r="V159" s="28" t="s">
        <v>162</v>
      </c>
      <c r="W159" s="28">
        <v>3348</v>
      </c>
      <c r="X159">
        <f t="shared" si="19"/>
        <v>3348</v>
      </c>
      <c r="Y159" t="str">
        <f t="shared" si="20"/>
        <v>Kingsley-Pierson</v>
      </c>
    </row>
    <row r="160" spans="1:25" ht="16" x14ac:dyDescent="0.2">
      <c r="A160" s="14">
        <v>3154</v>
      </c>
      <c r="B160" s="13" t="s">
        <v>154</v>
      </c>
      <c r="C160" s="12">
        <v>3316101.48</v>
      </c>
      <c r="D160" s="12">
        <v>948067.75</v>
      </c>
      <c r="E160" s="12">
        <v>859666.76</v>
      </c>
      <c r="F160" s="12">
        <v>403182.28</v>
      </c>
      <c r="G160" s="12">
        <v>29813.35</v>
      </c>
      <c r="H160" s="11">
        <v>17210.52</v>
      </c>
      <c r="I160" s="1">
        <f t="shared" si="14"/>
        <v>5574042.1399999997</v>
      </c>
      <c r="J160">
        <f t="shared" si="15"/>
        <v>3154</v>
      </c>
      <c r="K160">
        <f t="shared" si="16"/>
        <v>3154</v>
      </c>
      <c r="L160" s="1">
        <f t="shared" si="17"/>
        <v>4264169.2300000004</v>
      </c>
      <c r="M160">
        <f t="shared" si="18"/>
        <v>0.7650048426078101</v>
      </c>
      <c r="T160" s="28">
        <v>157</v>
      </c>
      <c r="U160" s="28">
        <v>3375</v>
      </c>
      <c r="V160" s="28" t="s">
        <v>163</v>
      </c>
      <c r="W160" s="28">
        <v>3375</v>
      </c>
      <c r="X160">
        <f t="shared" si="19"/>
        <v>3375</v>
      </c>
      <c r="Y160" t="str">
        <f t="shared" si="20"/>
        <v>Knoxville</v>
      </c>
    </row>
    <row r="161" spans="1:25" ht="16" x14ac:dyDescent="0.2">
      <c r="A161" s="14">
        <v>3168</v>
      </c>
      <c r="B161" s="13" t="s">
        <v>155</v>
      </c>
      <c r="C161" s="12">
        <v>4463698.9400000004</v>
      </c>
      <c r="D161" s="12">
        <v>1381493.3</v>
      </c>
      <c r="E161" s="12">
        <v>897556.41</v>
      </c>
      <c r="F161" s="12">
        <v>553450.73</v>
      </c>
      <c r="G161" s="12">
        <v>9817.01</v>
      </c>
      <c r="H161" s="11">
        <v>41243.449999999997</v>
      </c>
      <c r="I161" s="1">
        <f t="shared" si="14"/>
        <v>7347259.8400000008</v>
      </c>
      <c r="J161">
        <f t="shared" si="15"/>
        <v>3168</v>
      </c>
      <c r="K161">
        <f t="shared" si="16"/>
        <v>3168</v>
      </c>
      <c r="L161" s="1">
        <f t="shared" si="17"/>
        <v>5845192.2400000002</v>
      </c>
      <c r="M161">
        <f t="shared" si="18"/>
        <v>0.79556084408197536</v>
      </c>
      <c r="T161" s="28">
        <v>158</v>
      </c>
      <c r="U161" s="28">
        <v>3420</v>
      </c>
      <c r="V161" s="28" t="s">
        <v>164</v>
      </c>
      <c r="W161" s="28">
        <v>3420</v>
      </c>
      <c r="X161">
        <f t="shared" si="19"/>
        <v>3420</v>
      </c>
      <c r="Y161" t="str">
        <f t="shared" si="20"/>
        <v>Lake Mills</v>
      </c>
    </row>
    <row r="162" spans="1:25" ht="16" x14ac:dyDescent="0.2">
      <c r="A162" s="14">
        <v>3186</v>
      </c>
      <c r="B162" s="13" t="s">
        <v>156</v>
      </c>
      <c r="C162" s="12">
        <v>1790514.61</v>
      </c>
      <c r="D162" s="12">
        <v>521188.02</v>
      </c>
      <c r="E162" s="12">
        <v>909732.51</v>
      </c>
      <c r="F162" s="12">
        <v>209280.19</v>
      </c>
      <c r="G162" s="12">
        <v>11103.26</v>
      </c>
      <c r="H162" s="11">
        <v>10443.44</v>
      </c>
      <c r="I162" s="1">
        <f t="shared" si="14"/>
        <v>3452262.0299999993</v>
      </c>
      <c r="J162">
        <f t="shared" si="15"/>
        <v>3186</v>
      </c>
      <c r="K162">
        <f t="shared" si="16"/>
        <v>3186</v>
      </c>
      <c r="L162" s="1">
        <f t="shared" si="17"/>
        <v>2311702.63</v>
      </c>
      <c r="M162">
        <f t="shared" si="18"/>
        <v>0.66961968990517218</v>
      </c>
      <c r="T162" s="28">
        <v>159</v>
      </c>
      <c r="U162" s="28">
        <v>3465</v>
      </c>
      <c r="V162" s="28" t="s">
        <v>165</v>
      </c>
      <c r="W162" s="28">
        <v>3465</v>
      </c>
      <c r="X162">
        <f t="shared" si="19"/>
        <v>3465</v>
      </c>
      <c r="Y162" t="str">
        <f t="shared" si="20"/>
        <v>Lamoni</v>
      </c>
    </row>
    <row r="163" spans="1:25" ht="16" x14ac:dyDescent="0.2">
      <c r="A163" s="14">
        <v>3195</v>
      </c>
      <c r="B163" s="13" t="s">
        <v>157</v>
      </c>
      <c r="C163" s="12">
        <v>7269945.3600000003</v>
      </c>
      <c r="D163" s="12">
        <v>2091460.1</v>
      </c>
      <c r="E163" s="12">
        <v>1977330.9</v>
      </c>
      <c r="F163" s="12">
        <v>797902.09</v>
      </c>
      <c r="G163" s="12">
        <v>93818.54</v>
      </c>
      <c r="H163" s="11">
        <v>19900.89</v>
      </c>
      <c r="I163" s="1">
        <f t="shared" si="14"/>
        <v>12250357.880000001</v>
      </c>
      <c r="J163">
        <f t="shared" si="15"/>
        <v>3195</v>
      </c>
      <c r="K163">
        <f t="shared" si="16"/>
        <v>3195</v>
      </c>
      <c r="L163" s="1">
        <f t="shared" si="17"/>
        <v>9361405.4600000009</v>
      </c>
      <c r="M163">
        <f t="shared" si="18"/>
        <v>0.76417403897101499</v>
      </c>
      <c r="T163" s="28">
        <v>160</v>
      </c>
      <c r="U163" s="28">
        <v>3537</v>
      </c>
      <c r="V163" s="28" t="s">
        <v>166</v>
      </c>
      <c r="W163" s="28">
        <v>3537</v>
      </c>
      <c r="X163">
        <f t="shared" si="19"/>
        <v>3537</v>
      </c>
      <c r="Y163" t="str">
        <f t="shared" si="20"/>
        <v>Laurens-Marathon</v>
      </c>
    </row>
    <row r="164" spans="1:25" ht="16" x14ac:dyDescent="0.2">
      <c r="A164" s="14">
        <v>3204</v>
      </c>
      <c r="B164" s="13" t="s">
        <v>158</v>
      </c>
      <c r="C164" s="12">
        <v>5592846.9299999997</v>
      </c>
      <c r="D164" s="12">
        <v>1655372.46</v>
      </c>
      <c r="E164" s="12">
        <v>544891.16</v>
      </c>
      <c r="F164" s="12">
        <v>612472.26</v>
      </c>
      <c r="G164" s="12">
        <v>107321.27</v>
      </c>
      <c r="H164" s="11">
        <v>27543.1</v>
      </c>
      <c r="I164" s="1">
        <f t="shared" si="14"/>
        <v>8540447.1799999997</v>
      </c>
      <c r="J164">
        <f t="shared" si="15"/>
        <v>3204</v>
      </c>
      <c r="K164">
        <f t="shared" si="16"/>
        <v>3204</v>
      </c>
      <c r="L164" s="1">
        <f t="shared" si="17"/>
        <v>7248219.3899999997</v>
      </c>
      <c r="M164">
        <f t="shared" si="18"/>
        <v>0.84869319336976445</v>
      </c>
      <c r="T164" s="28">
        <v>161</v>
      </c>
      <c r="U164" s="28">
        <v>3555</v>
      </c>
      <c r="V164" s="28" t="s">
        <v>167</v>
      </c>
      <c r="W164" s="28">
        <v>3555</v>
      </c>
      <c r="X164">
        <f t="shared" si="19"/>
        <v>3555</v>
      </c>
      <c r="Y164" t="str">
        <f t="shared" si="20"/>
        <v>Lawton-Bronson</v>
      </c>
    </row>
    <row r="165" spans="1:25" ht="16" x14ac:dyDescent="0.2">
      <c r="A165" s="14">
        <v>3231</v>
      </c>
      <c r="B165" s="13" t="s">
        <v>159</v>
      </c>
      <c r="C165" s="12">
        <v>40811137.689999998</v>
      </c>
      <c r="D165" s="12">
        <v>12901044.130000001</v>
      </c>
      <c r="E165" s="12">
        <v>5732921.9199999999</v>
      </c>
      <c r="F165" s="12">
        <v>3189519.31</v>
      </c>
      <c r="G165" s="12">
        <v>98135.4</v>
      </c>
      <c r="H165" s="11">
        <v>43416.41</v>
      </c>
      <c r="I165" s="1">
        <f t="shared" si="14"/>
        <v>62776174.859999999</v>
      </c>
      <c r="J165">
        <f t="shared" si="15"/>
        <v>3231</v>
      </c>
      <c r="K165">
        <f t="shared" si="16"/>
        <v>3231</v>
      </c>
      <c r="L165" s="1">
        <f t="shared" si="17"/>
        <v>53712181.82</v>
      </c>
      <c r="M165">
        <f t="shared" si="18"/>
        <v>0.8556141233483241</v>
      </c>
      <c r="T165" s="28">
        <v>162</v>
      </c>
      <c r="U165" s="28">
        <v>3600</v>
      </c>
      <c r="V165" s="28" t="s">
        <v>169</v>
      </c>
      <c r="W165" s="28">
        <v>3600</v>
      </c>
      <c r="X165">
        <f t="shared" si="19"/>
        <v>3600</v>
      </c>
      <c r="Y165" t="str">
        <f t="shared" si="20"/>
        <v>Le Mars</v>
      </c>
    </row>
    <row r="166" spans="1:25" ht="16" x14ac:dyDescent="0.2">
      <c r="A166" s="14">
        <v>3312</v>
      </c>
      <c r="B166" s="13" t="s">
        <v>160</v>
      </c>
      <c r="C166" s="12">
        <v>12639730.119999999</v>
      </c>
      <c r="D166" s="12">
        <v>4777852.13</v>
      </c>
      <c r="E166" s="12">
        <v>1817156.48</v>
      </c>
      <c r="F166" s="12">
        <v>1294998.67</v>
      </c>
      <c r="G166" s="12">
        <v>139665.32</v>
      </c>
      <c r="H166" s="11">
        <v>11685</v>
      </c>
      <c r="I166" s="1">
        <f t="shared" si="14"/>
        <v>20681087.719999999</v>
      </c>
      <c r="J166">
        <f t="shared" si="15"/>
        <v>3312</v>
      </c>
      <c r="K166">
        <f t="shared" si="16"/>
        <v>3312</v>
      </c>
      <c r="L166" s="1">
        <f t="shared" si="17"/>
        <v>17417582.25</v>
      </c>
      <c r="M166">
        <f t="shared" si="18"/>
        <v>0.84219855772653729</v>
      </c>
      <c r="T166" s="28">
        <v>163</v>
      </c>
      <c r="U166" s="28">
        <v>3609</v>
      </c>
      <c r="V166" s="28" t="s">
        <v>170</v>
      </c>
      <c r="W166" s="28">
        <v>3609</v>
      </c>
      <c r="X166">
        <f t="shared" si="19"/>
        <v>3609</v>
      </c>
      <c r="Y166" t="str">
        <f t="shared" si="20"/>
        <v>Lenox</v>
      </c>
    </row>
    <row r="167" spans="1:25" ht="16" x14ac:dyDescent="0.2">
      <c r="A167" s="14">
        <v>3330</v>
      </c>
      <c r="B167" s="13" t="s">
        <v>161</v>
      </c>
      <c r="C167" s="12">
        <v>1908731.44</v>
      </c>
      <c r="D167" s="12">
        <v>639767.18999999994</v>
      </c>
      <c r="E167" s="12">
        <v>729673.03</v>
      </c>
      <c r="F167" s="12">
        <v>387392.14</v>
      </c>
      <c r="G167" s="12">
        <v>31108.48</v>
      </c>
      <c r="H167" s="11">
        <v>16545.71</v>
      </c>
      <c r="I167" s="1">
        <f t="shared" si="14"/>
        <v>3713217.99</v>
      </c>
      <c r="J167">
        <f t="shared" si="15"/>
        <v>3330</v>
      </c>
      <c r="K167">
        <f t="shared" si="16"/>
        <v>3330</v>
      </c>
      <c r="L167" s="1">
        <f t="shared" si="17"/>
        <v>2548498.63</v>
      </c>
      <c r="M167">
        <f t="shared" si="18"/>
        <v>0.68633154230732352</v>
      </c>
      <c r="T167" s="28">
        <v>164</v>
      </c>
      <c r="U167" s="28">
        <v>3645</v>
      </c>
      <c r="V167" s="28" t="s">
        <v>171</v>
      </c>
      <c r="W167" s="28">
        <v>3645</v>
      </c>
      <c r="X167">
        <f t="shared" si="19"/>
        <v>3645</v>
      </c>
      <c r="Y167" t="str">
        <f t="shared" si="20"/>
        <v>Lewis Central</v>
      </c>
    </row>
    <row r="168" spans="1:25" ht="16" x14ac:dyDescent="0.2">
      <c r="A168" s="14">
        <v>3348</v>
      </c>
      <c r="B168" s="13" t="s">
        <v>162</v>
      </c>
      <c r="C168" s="12">
        <v>2981168.75</v>
      </c>
      <c r="D168" s="12">
        <v>888419.14</v>
      </c>
      <c r="E168" s="12">
        <v>602092.38</v>
      </c>
      <c r="F168" s="12">
        <v>324965</v>
      </c>
      <c r="G168" s="12">
        <v>8077.74</v>
      </c>
      <c r="H168" s="11">
        <v>28285.02</v>
      </c>
      <c r="I168" s="1">
        <f t="shared" si="14"/>
        <v>4833008.03</v>
      </c>
      <c r="J168">
        <f t="shared" si="15"/>
        <v>3348</v>
      </c>
      <c r="K168">
        <f t="shared" si="16"/>
        <v>3348</v>
      </c>
      <c r="L168" s="1">
        <f t="shared" si="17"/>
        <v>3869587.89</v>
      </c>
      <c r="M168">
        <f t="shared" si="18"/>
        <v>0.80065827864970462</v>
      </c>
      <c r="T168" s="28">
        <v>165</v>
      </c>
      <c r="U168" s="28">
        <v>3715</v>
      </c>
      <c r="V168" s="28" t="s">
        <v>173</v>
      </c>
      <c r="W168" s="28">
        <v>3715</v>
      </c>
      <c r="X168">
        <f t="shared" si="19"/>
        <v>3715</v>
      </c>
      <c r="Y168" t="str">
        <f t="shared" si="20"/>
        <v>Linn-Mar</v>
      </c>
    </row>
    <row r="169" spans="1:25" ht="16" x14ac:dyDescent="0.2">
      <c r="A169" s="14">
        <v>3375</v>
      </c>
      <c r="B169" s="13" t="s">
        <v>163</v>
      </c>
      <c r="C169" s="12">
        <v>10442472.560000001</v>
      </c>
      <c r="D169" s="12">
        <v>3838295.31</v>
      </c>
      <c r="E169" s="12">
        <v>1905146.37</v>
      </c>
      <c r="F169" s="12">
        <v>1211704.02</v>
      </c>
      <c r="G169" s="12">
        <v>151578.23000000001</v>
      </c>
      <c r="H169" s="30">
        <v>0</v>
      </c>
      <c r="I169" s="1">
        <f t="shared" si="14"/>
        <v>17549196.490000002</v>
      </c>
      <c r="J169">
        <f t="shared" si="15"/>
        <v>3375</v>
      </c>
      <c r="K169">
        <f t="shared" si="16"/>
        <v>3375</v>
      </c>
      <c r="L169" s="1">
        <f t="shared" si="17"/>
        <v>14280767.870000001</v>
      </c>
      <c r="M169">
        <f t="shared" si="18"/>
        <v>0.81375622400362102</v>
      </c>
      <c r="T169" s="28">
        <v>166</v>
      </c>
      <c r="U169" s="28">
        <v>3744</v>
      </c>
      <c r="V169" s="28" t="s">
        <v>174</v>
      </c>
      <c r="W169" s="28">
        <v>3744</v>
      </c>
      <c r="X169">
        <f t="shared" si="19"/>
        <v>3744</v>
      </c>
      <c r="Y169" t="str">
        <f t="shared" si="20"/>
        <v>Lisbon</v>
      </c>
    </row>
    <row r="170" spans="1:25" ht="16" x14ac:dyDescent="0.2">
      <c r="A170" s="14">
        <v>3420</v>
      </c>
      <c r="B170" s="13" t="s">
        <v>164</v>
      </c>
      <c r="C170" s="12">
        <v>3922547.18</v>
      </c>
      <c r="D170" s="12">
        <v>1258614.23</v>
      </c>
      <c r="E170" s="12">
        <v>461647.2</v>
      </c>
      <c r="F170" s="12">
        <v>656621.75</v>
      </c>
      <c r="G170" s="12">
        <v>81457.03</v>
      </c>
      <c r="H170" s="11">
        <v>41047.410000000003</v>
      </c>
      <c r="I170" s="1">
        <f t="shared" si="14"/>
        <v>6421934.8000000007</v>
      </c>
      <c r="J170">
        <f t="shared" si="15"/>
        <v>3420</v>
      </c>
      <c r="K170">
        <f t="shared" si="16"/>
        <v>3420</v>
      </c>
      <c r="L170" s="1">
        <f t="shared" si="17"/>
        <v>5181161.41</v>
      </c>
      <c r="M170">
        <f t="shared" si="18"/>
        <v>0.80679134425344823</v>
      </c>
      <c r="T170" s="28">
        <v>167</v>
      </c>
      <c r="U170" s="28">
        <v>3798</v>
      </c>
      <c r="V170" s="28" t="s">
        <v>175</v>
      </c>
      <c r="W170" s="28">
        <v>3798</v>
      </c>
      <c r="X170">
        <f t="shared" si="19"/>
        <v>3798</v>
      </c>
      <c r="Y170" t="str">
        <f t="shared" si="20"/>
        <v>Logan-Magnolia</v>
      </c>
    </row>
    <row r="171" spans="1:25" ht="16" x14ac:dyDescent="0.2">
      <c r="A171" s="14">
        <v>3465</v>
      </c>
      <c r="B171" s="13" t="s">
        <v>165</v>
      </c>
      <c r="C171" s="12">
        <v>2407891.96</v>
      </c>
      <c r="D171" s="12">
        <v>739115.62</v>
      </c>
      <c r="E171" s="12">
        <v>359545.62</v>
      </c>
      <c r="F171" s="12">
        <v>267817.64</v>
      </c>
      <c r="G171" s="12">
        <v>2499.88</v>
      </c>
      <c r="H171" s="11">
        <v>58909.63</v>
      </c>
      <c r="I171" s="1">
        <f t="shared" si="14"/>
        <v>3835780.35</v>
      </c>
      <c r="J171">
        <f t="shared" si="15"/>
        <v>3465</v>
      </c>
      <c r="K171">
        <f t="shared" si="16"/>
        <v>3465</v>
      </c>
      <c r="L171" s="1">
        <f t="shared" si="17"/>
        <v>3147007.58</v>
      </c>
      <c r="M171">
        <f t="shared" si="18"/>
        <v>0.82043477280965793</v>
      </c>
      <c r="T171" s="28">
        <v>168</v>
      </c>
      <c r="U171" s="28">
        <v>3816</v>
      </c>
      <c r="V171" s="28" t="s">
        <v>176</v>
      </c>
      <c r="W171" s="28">
        <v>3816</v>
      </c>
      <c r="X171">
        <f t="shared" si="19"/>
        <v>3816</v>
      </c>
      <c r="Y171" t="str">
        <f t="shared" si="20"/>
        <v>Lone Tree</v>
      </c>
    </row>
    <row r="172" spans="1:25" ht="16" x14ac:dyDescent="0.2">
      <c r="A172" s="14">
        <v>3537</v>
      </c>
      <c r="B172" s="13" t="s">
        <v>166</v>
      </c>
      <c r="C172" s="12">
        <v>2202035.58</v>
      </c>
      <c r="D172" s="12">
        <v>734850.36</v>
      </c>
      <c r="E172" s="12">
        <v>565893.43999999994</v>
      </c>
      <c r="F172" s="12">
        <v>206161.3</v>
      </c>
      <c r="G172" s="12">
        <v>35777.370000000003</v>
      </c>
      <c r="H172" s="11">
        <v>4829</v>
      </c>
      <c r="I172" s="1">
        <f t="shared" si="14"/>
        <v>3749547.05</v>
      </c>
      <c r="J172">
        <f t="shared" si="15"/>
        <v>3537</v>
      </c>
      <c r="K172">
        <f t="shared" si="16"/>
        <v>3537</v>
      </c>
      <c r="L172" s="1">
        <f t="shared" si="17"/>
        <v>2936885.94</v>
      </c>
      <c r="M172">
        <f t="shared" si="18"/>
        <v>0.7832641918708555</v>
      </c>
      <c r="T172" s="28">
        <v>169</v>
      </c>
      <c r="U172" s="28">
        <v>3841</v>
      </c>
      <c r="V172" s="28" t="s">
        <v>177</v>
      </c>
      <c r="W172" s="28">
        <v>3841</v>
      </c>
      <c r="X172">
        <f t="shared" si="19"/>
        <v>3841</v>
      </c>
      <c r="Y172" t="str">
        <f t="shared" si="20"/>
        <v>Louisa-Muscatine</v>
      </c>
    </row>
    <row r="173" spans="1:25" ht="16" x14ac:dyDescent="0.2">
      <c r="A173" s="14">
        <v>3555</v>
      </c>
      <c r="B173" s="13" t="s">
        <v>167</v>
      </c>
      <c r="C173" s="12">
        <v>3491601.29</v>
      </c>
      <c r="D173" s="12">
        <v>983596</v>
      </c>
      <c r="E173" s="12">
        <v>814926.51</v>
      </c>
      <c r="F173" s="12">
        <v>557188.54</v>
      </c>
      <c r="G173" s="12">
        <v>101890.55</v>
      </c>
      <c r="H173" s="11">
        <v>11423.26</v>
      </c>
      <c r="I173" s="1">
        <f t="shared" si="14"/>
        <v>5960626.1499999994</v>
      </c>
      <c r="J173">
        <f t="shared" si="15"/>
        <v>3555</v>
      </c>
      <c r="K173">
        <f t="shared" si="16"/>
        <v>3555</v>
      </c>
      <c r="L173" s="1">
        <f t="shared" si="17"/>
        <v>4475197.29</v>
      </c>
      <c r="M173">
        <f t="shared" si="18"/>
        <v>0.75079315115241718</v>
      </c>
      <c r="T173" s="28">
        <v>170</v>
      </c>
      <c r="U173" s="28">
        <v>3897</v>
      </c>
      <c r="V173" s="28" t="s">
        <v>178</v>
      </c>
      <c r="W173" s="28">
        <v>3897</v>
      </c>
      <c r="X173">
        <f t="shared" si="19"/>
        <v>3897</v>
      </c>
      <c r="Y173" t="str">
        <f t="shared" si="20"/>
        <v>LuVerne</v>
      </c>
    </row>
    <row r="174" spans="1:25" ht="16" x14ac:dyDescent="0.2">
      <c r="A174" s="14">
        <v>3600</v>
      </c>
      <c r="B174" s="13" t="s">
        <v>169</v>
      </c>
      <c r="C174" s="12">
        <v>12419959.02</v>
      </c>
      <c r="D174" s="12">
        <v>4182098.7</v>
      </c>
      <c r="E174" s="12">
        <v>1108906.05</v>
      </c>
      <c r="F174" s="12">
        <v>997644.65</v>
      </c>
      <c r="G174" s="12">
        <v>88695.84</v>
      </c>
      <c r="H174" s="30">
        <v>0</v>
      </c>
      <c r="I174" s="1">
        <f t="shared" si="14"/>
        <v>18797304.259999998</v>
      </c>
      <c r="J174">
        <f t="shared" si="15"/>
        <v>3600</v>
      </c>
      <c r="K174">
        <f t="shared" si="16"/>
        <v>3600</v>
      </c>
      <c r="L174" s="1">
        <f t="shared" si="17"/>
        <v>16602057.719999999</v>
      </c>
      <c r="M174">
        <f t="shared" si="18"/>
        <v>0.88321482114478478</v>
      </c>
      <c r="T174" s="28">
        <v>171</v>
      </c>
      <c r="U174" s="28">
        <v>3906</v>
      </c>
      <c r="V174" s="28" t="s">
        <v>179</v>
      </c>
      <c r="W174" s="28">
        <v>3906</v>
      </c>
      <c r="X174">
        <f t="shared" si="19"/>
        <v>3906</v>
      </c>
      <c r="Y174" t="str">
        <f t="shared" si="20"/>
        <v>Lynnville-Sully</v>
      </c>
    </row>
    <row r="175" spans="1:25" ht="16" x14ac:dyDescent="0.2">
      <c r="A175" s="14">
        <v>3609</v>
      </c>
      <c r="B175" s="13" t="s">
        <v>170</v>
      </c>
      <c r="C175" s="12">
        <v>2788233.3</v>
      </c>
      <c r="D175" s="12">
        <v>808961.31</v>
      </c>
      <c r="E175" s="12">
        <v>416001.35</v>
      </c>
      <c r="F175" s="12">
        <v>333079.5</v>
      </c>
      <c r="G175" s="12">
        <v>86881.58</v>
      </c>
      <c r="H175" s="11">
        <v>4707.37</v>
      </c>
      <c r="I175" s="1">
        <f t="shared" si="14"/>
        <v>4437864.41</v>
      </c>
      <c r="J175">
        <f t="shared" si="15"/>
        <v>3609</v>
      </c>
      <c r="K175">
        <f t="shared" si="16"/>
        <v>3609</v>
      </c>
      <c r="L175" s="1">
        <f t="shared" si="17"/>
        <v>3597194.61</v>
      </c>
      <c r="M175">
        <f t="shared" si="18"/>
        <v>0.81056884070056567</v>
      </c>
      <c r="T175" s="28">
        <v>172</v>
      </c>
      <c r="U175" s="28">
        <v>4419</v>
      </c>
      <c r="V175" s="28" t="s">
        <v>197</v>
      </c>
      <c r="W175" s="28">
        <v>4419</v>
      </c>
      <c r="X175">
        <f t="shared" si="19"/>
        <v>4419</v>
      </c>
      <c r="Y175" t="str">
        <f t="shared" si="20"/>
        <v>MFL MarMac</v>
      </c>
    </row>
    <row r="176" spans="1:25" ht="16" x14ac:dyDescent="0.2">
      <c r="A176" s="14">
        <v>3645</v>
      </c>
      <c r="B176" s="13" t="s">
        <v>171</v>
      </c>
      <c r="C176" s="12">
        <v>17700680.98</v>
      </c>
      <c r="D176" s="12">
        <v>5613339.2400000002</v>
      </c>
      <c r="E176" s="12">
        <v>2353274.25</v>
      </c>
      <c r="F176" s="12">
        <v>1640081.66</v>
      </c>
      <c r="G176" s="12">
        <v>1020415.21</v>
      </c>
      <c r="H176" s="11">
        <v>29440.2</v>
      </c>
      <c r="I176" s="1">
        <f t="shared" si="14"/>
        <v>28357231.539999999</v>
      </c>
      <c r="J176">
        <f t="shared" si="15"/>
        <v>3645</v>
      </c>
      <c r="K176">
        <f t="shared" si="16"/>
        <v>3645</v>
      </c>
      <c r="L176" s="1">
        <f t="shared" si="17"/>
        <v>23314020.219999999</v>
      </c>
      <c r="M176">
        <f t="shared" si="18"/>
        <v>0.82215431316395704</v>
      </c>
      <c r="T176" s="28">
        <v>173</v>
      </c>
      <c r="U176" s="28">
        <v>4149</v>
      </c>
      <c r="V176" s="28" t="s">
        <v>191</v>
      </c>
      <c r="W176" s="28">
        <v>4149</v>
      </c>
      <c r="X176">
        <f t="shared" si="19"/>
        <v>4149</v>
      </c>
      <c r="Y176" t="str">
        <f t="shared" si="20"/>
        <v>MOC-Floyd Valley</v>
      </c>
    </row>
    <row r="177" spans="1:25" ht="16" x14ac:dyDescent="0.2">
      <c r="A177" s="14">
        <v>3691</v>
      </c>
      <c r="B177" s="13" t="s">
        <v>172</v>
      </c>
      <c r="C177" s="12">
        <v>5463005.6399999997</v>
      </c>
      <c r="D177" s="12">
        <v>1604070.3</v>
      </c>
      <c r="E177" s="12">
        <v>1231138.45</v>
      </c>
      <c r="F177" s="12">
        <v>654418.64</v>
      </c>
      <c r="G177" s="12">
        <v>96965.58</v>
      </c>
      <c r="H177" s="11">
        <v>76017.22</v>
      </c>
      <c r="I177" s="1">
        <f t="shared" si="14"/>
        <v>9125615.8300000001</v>
      </c>
      <c r="J177">
        <f t="shared" si="15"/>
        <v>3691</v>
      </c>
      <c r="K177">
        <f t="shared" si="16"/>
        <v>3691</v>
      </c>
      <c r="L177" s="1">
        <f t="shared" si="17"/>
        <v>7067075.9399999995</v>
      </c>
      <c r="M177">
        <f t="shared" si="18"/>
        <v>0.7744218112675032</v>
      </c>
      <c r="T177" s="28">
        <v>174</v>
      </c>
      <c r="U177" s="28">
        <v>3942</v>
      </c>
      <c r="V177" s="28" t="s">
        <v>180</v>
      </c>
      <c r="W177" s="28">
        <v>3942</v>
      </c>
      <c r="X177">
        <f t="shared" si="19"/>
        <v>3942</v>
      </c>
      <c r="Y177" t="str">
        <f t="shared" si="20"/>
        <v>Madrid</v>
      </c>
    </row>
    <row r="178" spans="1:25" ht="16" x14ac:dyDescent="0.2">
      <c r="A178" s="14">
        <v>3715</v>
      </c>
      <c r="B178" s="13" t="s">
        <v>173</v>
      </c>
      <c r="C178" s="12">
        <v>46803319.399999999</v>
      </c>
      <c r="D178" s="12">
        <v>7869346.2599999998</v>
      </c>
      <c r="E178" s="12">
        <v>5856300.6500000004</v>
      </c>
      <c r="F178" s="12">
        <v>4809742.55</v>
      </c>
      <c r="G178" s="12">
        <v>247506.73</v>
      </c>
      <c r="H178" s="11">
        <v>137638.26999999999</v>
      </c>
      <c r="I178" s="1">
        <f t="shared" si="14"/>
        <v>65723853.859999992</v>
      </c>
      <c r="J178">
        <f t="shared" si="15"/>
        <v>3715</v>
      </c>
      <c r="K178">
        <f t="shared" si="16"/>
        <v>3715</v>
      </c>
      <c r="L178" s="1">
        <f t="shared" si="17"/>
        <v>54672665.659999996</v>
      </c>
      <c r="M178">
        <f t="shared" si="18"/>
        <v>0.83185422717997626</v>
      </c>
      <c r="T178" s="28">
        <v>175</v>
      </c>
      <c r="U178" s="28">
        <v>4023</v>
      </c>
      <c r="V178" s="28" t="s">
        <v>182</v>
      </c>
      <c r="W178" s="28">
        <v>4023</v>
      </c>
      <c r="X178">
        <f t="shared" si="19"/>
        <v>4023</v>
      </c>
      <c r="Y178" t="str">
        <f t="shared" si="20"/>
        <v>Manson Northwest Webster</v>
      </c>
    </row>
    <row r="179" spans="1:25" ht="16" x14ac:dyDescent="0.2">
      <c r="A179" s="14">
        <v>3744</v>
      </c>
      <c r="B179" s="13" t="s">
        <v>174</v>
      </c>
      <c r="C179" s="12">
        <v>3641492.71</v>
      </c>
      <c r="D179" s="12">
        <v>1098597.19</v>
      </c>
      <c r="E179" s="12">
        <v>1213465.92</v>
      </c>
      <c r="F179" s="12">
        <v>724686.17</v>
      </c>
      <c r="G179" s="12">
        <v>14408.5</v>
      </c>
      <c r="H179" s="11">
        <v>4743.97</v>
      </c>
      <c r="I179" s="1">
        <f t="shared" si="14"/>
        <v>6697394.46</v>
      </c>
      <c r="J179">
        <f t="shared" si="15"/>
        <v>3744</v>
      </c>
      <c r="K179">
        <f t="shared" si="16"/>
        <v>3744</v>
      </c>
      <c r="L179" s="1">
        <f t="shared" si="17"/>
        <v>4740089.9000000004</v>
      </c>
      <c r="M179">
        <f t="shared" si="18"/>
        <v>0.70775133946642299</v>
      </c>
      <c r="T179" s="28">
        <v>176</v>
      </c>
      <c r="U179" s="28">
        <v>4033</v>
      </c>
      <c r="V179" s="28" t="s">
        <v>183</v>
      </c>
      <c r="W179" s="28">
        <v>4033</v>
      </c>
      <c r="X179">
        <f t="shared" si="19"/>
        <v>4033</v>
      </c>
      <c r="Y179" t="str">
        <f t="shared" si="20"/>
        <v>Maple Valley-Anthon Oto</v>
      </c>
    </row>
    <row r="180" spans="1:25" ht="16" x14ac:dyDescent="0.2">
      <c r="A180" s="14">
        <v>3798</v>
      </c>
      <c r="B180" s="13" t="s">
        <v>175</v>
      </c>
      <c r="C180" s="12">
        <v>3780633.72</v>
      </c>
      <c r="D180" s="12">
        <v>1244492.29</v>
      </c>
      <c r="E180" s="12">
        <v>392579.4</v>
      </c>
      <c r="F180" s="12">
        <v>368237.53</v>
      </c>
      <c r="G180" s="12">
        <v>32238.27</v>
      </c>
      <c r="H180" s="11">
        <v>48040.71</v>
      </c>
      <c r="I180" s="1">
        <f t="shared" si="14"/>
        <v>5866221.9199999999</v>
      </c>
      <c r="J180">
        <f t="shared" si="15"/>
        <v>3798</v>
      </c>
      <c r="K180">
        <f t="shared" si="16"/>
        <v>3798</v>
      </c>
      <c r="L180" s="1">
        <f t="shared" si="17"/>
        <v>5025126.01</v>
      </c>
      <c r="M180">
        <f t="shared" si="18"/>
        <v>0.85662050950844348</v>
      </c>
      <c r="T180" s="28">
        <v>177</v>
      </c>
      <c r="U180" s="28">
        <v>4041</v>
      </c>
      <c r="V180" s="28" t="s">
        <v>184</v>
      </c>
      <c r="W180" s="28">
        <v>4041</v>
      </c>
      <c r="X180">
        <f t="shared" si="19"/>
        <v>4041</v>
      </c>
      <c r="Y180" t="str">
        <f t="shared" si="20"/>
        <v>Maquoketa</v>
      </c>
    </row>
    <row r="181" spans="1:25" ht="16" x14ac:dyDescent="0.2">
      <c r="A181" s="14">
        <v>3816</v>
      </c>
      <c r="B181" s="13" t="s">
        <v>176</v>
      </c>
      <c r="C181" s="12">
        <v>2820711.14</v>
      </c>
      <c r="D181" s="12">
        <v>761440.23</v>
      </c>
      <c r="E181" s="12">
        <v>555219.93000000005</v>
      </c>
      <c r="F181" s="12">
        <v>368978.34</v>
      </c>
      <c r="G181" s="12">
        <v>12032</v>
      </c>
      <c r="H181" s="11">
        <v>10576.01</v>
      </c>
      <c r="I181" s="1">
        <f t="shared" si="14"/>
        <v>4528957.6500000004</v>
      </c>
      <c r="J181">
        <f t="shared" si="15"/>
        <v>3816</v>
      </c>
      <c r="K181">
        <f t="shared" si="16"/>
        <v>3816</v>
      </c>
      <c r="L181" s="1">
        <f t="shared" si="17"/>
        <v>3582151.37</v>
      </c>
      <c r="M181">
        <f t="shared" si="18"/>
        <v>0.79094388749693867</v>
      </c>
      <c r="T181" s="28">
        <v>178</v>
      </c>
      <c r="U181" s="28">
        <v>4043</v>
      </c>
      <c r="V181" s="28" t="s">
        <v>185</v>
      </c>
      <c r="W181" s="28">
        <v>4043</v>
      </c>
      <c r="X181">
        <f t="shared" si="19"/>
        <v>4043</v>
      </c>
      <c r="Y181" t="str">
        <f t="shared" si="20"/>
        <v>Maquoketa Valley</v>
      </c>
    </row>
    <row r="182" spans="1:25" ht="16" x14ac:dyDescent="0.2">
      <c r="A182" s="14">
        <v>3841</v>
      </c>
      <c r="B182" s="13" t="s">
        <v>177</v>
      </c>
      <c r="C182" s="12">
        <v>5259093.78</v>
      </c>
      <c r="D182" s="12">
        <v>1435650.43</v>
      </c>
      <c r="E182" s="12">
        <v>610467.97</v>
      </c>
      <c r="F182" s="12">
        <v>494129</v>
      </c>
      <c r="G182" s="12">
        <v>9189.8700000000008</v>
      </c>
      <c r="H182" s="11">
        <v>7698.39</v>
      </c>
      <c r="I182" s="1">
        <f t="shared" si="14"/>
        <v>7816229.4399999995</v>
      </c>
      <c r="J182">
        <f t="shared" si="15"/>
        <v>3841</v>
      </c>
      <c r="K182">
        <f t="shared" si="16"/>
        <v>3841</v>
      </c>
      <c r="L182" s="1">
        <f t="shared" si="17"/>
        <v>6694744.21</v>
      </c>
      <c r="M182">
        <f t="shared" si="18"/>
        <v>0.85651838413791503</v>
      </c>
      <c r="T182" s="28">
        <v>179</v>
      </c>
      <c r="U182" s="28">
        <v>4068</v>
      </c>
      <c r="V182" s="28" t="s">
        <v>186</v>
      </c>
      <c r="W182" s="28">
        <v>4068</v>
      </c>
      <c r="X182">
        <f t="shared" si="19"/>
        <v>4068</v>
      </c>
      <c r="Y182" t="str">
        <f t="shared" si="20"/>
        <v>Marcus-Meriden-Cleghorn</v>
      </c>
    </row>
    <row r="183" spans="1:25" ht="16" x14ac:dyDescent="0.2">
      <c r="A183" s="14">
        <v>3897</v>
      </c>
      <c r="B183" s="13" t="s">
        <v>178</v>
      </c>
      <c r="C183" s="12">
        <v>739373.77</v>
      </c>
      <c r="D183" s="12">
        <v>232655.74</v>
      </c>
      <c r="E183" s="12">
        <v>247045.32</v>
      </c>
      <c r="F183" s="12">
        <v>92384.25</v>
      </c>
      <c r="G183" s="12">
        <v>5259.1</v>
      </c>
      <c r="H183" s="11">
        <v>12092.94</v>
      </c>
      <c r="I183" s="1">
        <f t="shared" si="14"/>
        <v>1328811.1200000001</v>
      </c>
      <c r="J183">
        <f t="shared" si="15"/>
        <v>3897</v>
      </c>
      <c r="K183">
        <f t="shared" si="16"/>
        <v>3897</v>
      </c>
      <c r="L183" s="1">
        <f t="shared" si="17"/>
        <v>972029.51</v>
      </c>
      <c r="M183">
        <f t="shared" si="18"/>
        <v>0.73150314244811554</v>
      </c>
      <c r="T183" s="28">
        <v>180</v>
      </c>
      <c r="U183" s="28">
        <v>4086</v>
      </c>
      <c r="V183" s="28" t="s">
        <v>187</v>
      </c>
      <c r="W183" s="28">
        <v>4086</v>
      </c>
      <c r="X183">
        <f t="shared" si="19"/>
        <v>4086</v>
      </c>
      <c r="Y183" t="str">
        <f t="shared" si="20"/>
        <v>Marion Independent</v>
      </c>
    </row>
    <row r="184" spans="1:25" ht="16" x14ac:dyDescent="0.2">
      <c r="A184" s="14">
        <v>3906</v>
      </c>
      <c r="B184" s="13" t="s">
        <v>179</v>
      </c>
      <c r="C184" s="12">
        <v>3024083.97</v>
      </c>
      <c r="D184" s="12">
        <v>900262.16</v>
      </c>
      <c r="E184" s="12">
        <v>523866.74</v>
      </c>
      <c r="F184" s="12">
        <v>352312.05</v>
      </c>
      <c r="G184" s="12">
        <v>46876.76</v>
      </c>
      <c r="H184" s="11">
        <v>18461.240000000002</v>
      </c>
      <c r="I184" s="1">
        <f t="shared" si="14"/>
        <v>4865862.92</v>
      </c>
      <c r="J184">
        <f t="shared" si="15"/>
        <v>3906</v>
      </c>
      <c r="K184">
        <f t="shared" si="16"/>
        <v>3906</v>
      </c>
      <c r="L184" s="1">
        <f t="shared" si="17"/>
        <v>3924346.1300000004</v>
      </c>
      <c r="M184">
        <f t="shared" si="18"/>
        <v>0.80650568964240377</v>
      </c>
      <c r="T184" s="28">
        <v>181</v>
      </c>
      <c r="U184" s="28">
        <v>4104</v>
      </c>
      <c r="V184" s="28" t="s">
        <v>188</v>
      </c>
      <c r="W184" s="28">
        <v>4104</v>
      </c>
      <c r="X184">
        <f t="shared" si="19"/>
        <v>4104</v>
      </c>
      <c r="Y184" t="str">
        <f t="shared" si="20"/>
        <v>Marshalltown</v>
      </c>
    </row>
    <row r="185" spans="1:25" ht="16" x14ac:dyDescent="0.2">
      <c r="A185" s="14">
        <v>3942</v>
      </c>
      <c r="B185" s="13" t="s">
        <v>180</v>
      </c>
      <c r="C185" s="12">
        <v>3716796.25</v>
      </c>
      <c r="D185" s="12">
        <v>1140669.3</v>
      </c>
      <c r="E185" s="12">
        <v>641902.68999999994</v>
      </c>
      <c r="F185" s="12">
        <v>428070.09</v>
      </c>
      <c r="G185" s="12">
        <v>66293.08</v>
      </c>
      <c r="H185" s="11">
        <v>4664.3900000000003</v>
      </c>
      <c r="I185" s="1">
        <f t="shared" si="14"/>
        <v>5998395.7999999998</v>
      </c>
      <c r="J185">
        <f t="shared" si="15"/>
        <v>3942</v>
      </c>
      <c r="K185">
        <f t="shared" si="16"/>
        <v>3942</v>
      </c>
      <c r="L185" s="1">
        <f t="shared" si="17"/>
        <v>4857465.55</v>
      </c>
      <c r="M185">
        <f t="shared" si="18"/>
        <v>0.80979410361683701</v>
      </c>
      <c r="T185" s="28">
        <v>182</v>
      </c>
      <c r="U185" s="28">
        <v>4122</v>
      </c>
      <c r="V185" s="28" t="s">
        <v>189</v>
      </c>
      <c r="W185" s="28">
        <v>4122</v>
      </c>
      <c r="X185">
        <f t="shared" si="19"/>
        <v>4122</v>
      </c>
      <c r="Y185" t="str">
        <f t="shared" si="20"/>
        <v>Martensdale-St Marys</v>
      </c>
    </row>
    <row r="186" spans="1:25" ht="16" x14ac:dyDescent="0.2">
      <c r="A186" s="14">
        <v>3978</v>
      </c>
      <c r="B186" s="13" t="s">
        <v>181</v>
      </c>
      <c r="C186" s="12">
        <v>2620956.69</v>
      </c>
      <c r="D186" s="12">
        <v>809968.2</v>
      </c>
      <c r="E186" s="12">
        <v>1136420.1299999999</v>
      </c>
      <c r="F186" s="12">
        <v>344025.95</v>
      </c>
      <c r="G186" s="12">
        <v>10366.209999999999</v>
      </c>
      <c r="H186" s="11">
        <v>19473.04</v>
      </c>
      <c r="I186" s="1">
        <f t="shared" si="14"/>
        <v>4941210.22</v>
      </c>
      <c r="J186">
        <f t="shared" si="15"/>
        <v>3978</v>
      </c>
      <c r="K186">
        <f t="shared" si="16"/>
        <v>3978</v>
      </c>
      <c r="L186" s="1">
        <f t="shared" si="17"/>
        <v>3430924.8899999997</v>
      </c>
      <c r="M186">
        <f t="shared" si="18"/>
        <v>0.69434910421601126</v>
      </c>
      <c r="T186" s="28">
        <v>183</v>
      </c>
      <c r="U186" s="28">
        <v>4131</v>
      </c>
      <c r="V186" s="28" t="s">
        <v>190</v>
      </c>
      <c r="W186" s="28">
        <v>4131</v>
      </c>
      <c r="X186">
        <f t="shared" si="19"/>
        <v>4131</v>
      </c>
      <c r="Y186" t="str">
        <f t="shared" si="20"/>
        <v>Mason City</v>
      </c>
    </row>
    <row r="187" spans="1:25" ht="16" x14ac:dyDescent="0.2">
      <c r="A187" s="14">
        <v>4023</v>
      </c>
      <c r="B187" s="13" t="s">
        <v>182</v>
      </c>
      <c r="C187" s="12">
        <v>4005094.38</v>
      </c>
      <c r="D187" s="12">
        <v>1096365.55</v>
      </c>
      <c r="E187" s="12">
        <v>2483027.09</v>
      </c>
      <c r="F187" s="12">
        <v>509803.23</v>
      </c>
      <c r="G187" s="12">
        <v>36071.71</v>
      </c>
      <c r="H187" s="11">
        <v>2406</v>
      </c>
      <c r="I187" s="1">
        <f t="shared" si="14"/>
        <v>8132767.96</v>
      </c>
      <c r="J187">
        <f t="shared" si="15"/>
        <v>4023</v>
      </c>
      <c r="K187">
        <f t="shared" si="16"/>
        <v>4023</v>
      </c>
      <c r="L187" s="1">
        <f t="shared" si="17"/>
        <v>5101459.93</v>
      </c>
      <c r="M187">
        <f t="shared" si="18"/>
        <v>0.62727228356826248</v>
      </c>
      <c r="T187" s="28">
        <v>184</v>
      </c>
      <c r="U187" s="28">
        <v>4203</v>
      </c>
      <c r="V187" s="28" t="s">
        <v>192</v>
      </c>
      <c r="W187" s="28">
        <v>4203</v>
      </c>
      <c r="X187">
        <f t="shared" si="19"/>
        <v>4203</v>
      </c>
      <c r="Y187" t="str">
        <f t="shared" si="20"/>
        <v>Mediapolis</v>
      </c>
    </row>
    <row r="188" spans="1:25" ht="16" x14ac:dyDescent="0.2">
      <c r="A188" s="14">
        <v>4033</v>
      </c>
      <c r="B188" s="13" t="s">
        <v>183</v>
      </c>
      <c r="C188" s="12">
        <v>4360673.91</v>
      </c>
      <c r="D188" s="12">
        <v>1481359.62</v>
      </c>
      <c r="E188" s="12">
        <v>984001.07</v>
      </c>
      <c r="F188" s="12">
        <v>741880.61</v>
      </c>
      <c r="G188" s="12">
        <v>84460.91</v>
      </c>
      <c r="H188" s="11">
        <v>22843.02</v>
      </c>
      <c r="I188" s="1">
        <f t="shared" si="14"/>
        <v>7675219.1400000006</v>
      </c>
      <c r="J188">
        <f t="shared" si="15"/>
        <v>4033</v>
      </c>
      <c r="K188">
        <f t="shared" si="16"/>
        <v>4033</v>
      </c>
      <c r="L188" s="1">
        <f t="shared" si="17"/>
        <v>5842033.5300000003</v>
      </c>
      <c r="M188">
        <f t="shared" si="18"/>
        <v>0.76115527432354191</v>
      </c>
      <c r="T188" s="28">
        <v>185</v>
      </c>
      <c r="U188" s="28">
        <v>4212</v>
      </c>
      <c r="V188" s="28" t="s">
        <v>193</v>
      </c>
      <c r="W188" s="28">
        <v>4212</v>
      </c>
      <c r="X188">
        <f t="shared" si="19"/>
        <v>4212</v>
      </c>
      <c r="Y188" t="str">
        <f t="shared" si="20"/>
        <v>Melcher-Dallas</v>
      </c>
    </row>
    <row r="189" spans="1:25" ht="16" x14ac:dyDescent="0.2">
      <c r="A189" s="14">
        <v>4041</v>
      </c>
      <c r="B189" s="13" t="s">
        <v>184</v>
      </c>
      <c r="C189" s="12">
        <v>8643444.1400000006</v>
      </c>
      <c r="D189" s="12">
        <v>3302029.2</v>
      </c>
      <c r="E189" s="12">
        <v>2153922.4300000002</v>
      </c>
      <c r="F189" s="12">
        <v>1037900.59</v>
      </c>
      <c r="G189" s="12">
        <v>67556.36</v>
      </c>
      <c r="H189" s="11">
        <v>15978.02</v>
      </c>
      <c r="I189" s="1">
        <f t="shared" si="14"/>
        <v>15220830.739999998</v>
      </c>
      <c r="J189">
        <f t="shared" si="15"/>
        <v>4041</v>
      </c>
      <c r="K189">
        <f t="shared" si="16"/>
        <v>4041</v>
      </c>
      <c r="L189" s="1">
        <f t="shared" si="17"/>
        <v>11945473.34</v>
      </c>
      <c r="M189">
        <f t="shared" si="18"/>
        <v>0.78481086506057562</v>
      </c>
      <c r="T189" s="28">
        <v>186</v>
      </c>
      <c r="U189" s="28">
        <v>4271</v>
      </c>
      <c r="V189" s="28" t="s">
        <v>195</v>
      </c>
      <c r="W189" s="28">
        <v>4271</v>
      </c>
      <c r="X189">
        <f t="shared" si="19"/>
        <v>4271</v>
      </c>
      <c r="Y189" t="str">
        <f t="shared" si="20"/>
        <v>Mid-Prairie</v>
      </c>
    </row>
    <row r="190" spans="1:25" ht="16" x14ac:dyDescent="0.2">
      <c r="A190" s="14">
        <v>4043</v>
      </c>
      <c r="B190" s="13" t="s">
        <v>185</v>
      </c>
      <c r="C190" s="12">
        <v>4307023.1900000004</v>
      </c>
      <c r="D190" s="12">
        <v>1464220.09</v>
      </c>
      <c r="E190" s="12">
        <v>818047.59</v>
      </c>
      <c r="F190" s="12">
        <v>463187.35</v>
      </c>
      <c r="G190" s="12">
        <v>1259.32</v>
      </c>
      <c r="H190" s="11">
        <v>29157.91</v>
      </c>
      <c r="I190" s="1">
        <f t="shared" si="14"/>
        <v>7082895.4500000002</v>
      </c>
      <c r="J190">
        <f t="shared" si="15"/>
        <v>4043</v>
      </c>
      <c r="K190">
        <f t="shared" si="16"/>
        <v>4043</v>
      </c>
      <c r="L190" s="1">
        <f t="shared" si="17"/>
        <v>5771243.2800000003</v>
      </c>
      <c r="M190">
        <f t="shared" si="18"/>
        <v>0.81481412802726039</v>
      </c>
      <c r="T190" s="28">
        <v>187</v>
      </c>
      <c r="U190" s="28">
        <v>4269</v>
      </c>
      <c r="V190" s="28" t="s">
        <v>194</v>
      </c>
      <c r="W190" s="28">
        <v>4269</v>
      </c>
      <c r="X190">
        <f t="shared" si="19"/>
        <v>4269</v>
      </c>
      <c r="Y190" t="str">
        <f t="shared" si="20"/>
        <v>Midland</v>
      </c>
    </row>
    <row r="191" spans="1:25" ht="16" x14ac:dyDescent="0.2">
      <c r="A191" s="14">
        <v>4068</v>
      </c>
      <c r="B191" s="13" t="s">
        <v>186</v>
      </c>
      <c r="C191" s="12">
        <v>2649115.52</v>
      </c>
      <c r="D191" s="12">
        <v>872977.25</v>
      </c>
      <c r="E191" s="12">
        <v>633647.07999999996</v>
      </c>
      <c r="F191" s="12">
        <v>318957.23</v>
      </c>
      <c r="G191" s="12">
        <v>20113.080000000002</v>
      </c>
      <c r="H191" s="11">
        <v>21705.21</v>
      </c>
      <c r="I191" s="1">
        <f t="shared" si="14"/>
        <v>4516515.37</v>
      </c>
      <c r="J191">
        <f t="shared" si="15"/>
        <v>4068</v>
      </c>
      <c r="K191">
        <f t="shared" si="16"/>
        <v>4068</v>
      </c>
      <c r="L191" s="1">
        <f t="shared" si="17"/>
        <v>3522092.77</v>
      </c>
      <c r="M191">
        <f t="shared" si="18"/>
        <v>0.7798252594012538</v>
      </c>
      <c r="T191" s="28">
        <v>188</v>
      </c>
      <c r="U191" s="28">
        <v>4356</v>
      </c>
      <c r="V191" s="28" t="s">
        <v>196</v>
      </c>
      <c r="W191" s="28">
        <v>4356</v>
      </c>
      <c r="X191">
        <f t="shared" si="19"/>
        <v>4356</v>
      </c>
      <c r="Y191" t="str">
        <f t="shared" si="20"/>
        <v>Missouri Valley</v>
      </c>
    </row>
    <row r="192" spans="1:25" ht="16" x14ac:dyDescent="0.2">
      <c r="A192" s="14">
        <v>4086</v>
      </c>
      <c r="B192" s="13" t="s">
        <v>187</v>
      </c>
      <c r="C192" s="12">
        <v>16034066.109999999</v>
      </c>
      <c r="D192" s="12">
        <v>2584800.58</v>
      </c>
      <c r="E192" s="12">
        <v>2474008.7599999998</v>
      </c>
      <c r="F192" s="12">
        <v>1319250.6000000001</v>
      </c>
      <c r="G192" s="12">
        <v>251477.42</v>
      </c>
      <c r="H192" s="11">
        <v>37874.639999999999</v>
      </c>
      <c r="I192" s="1">
        <f t="shared" si="14"/>
        <v>22701478.109999999</v>
      </c>
      <c r="J192">
        <f t="shared" si="15"/>
        <v>4086</v>
      </c>
      <c r="K192">
        <f t="shared" si="16"/>
        <v>4086</v>
      </c>
      <c r="L192" s="1">
        <f t="shared" si="17"/>
        <v>18618866.689999998</v>
      </c>
      <c r="M192">
        <f t="shared" si="18"/>
        <v>0.82016098686536132</v>
      </c>
      <c r="T192" s="28">
        <v>189</v>
      </c>
      <c r="U192" s="28">
        <v>4437</v>
      </c>
      <c r="V192" s="28" t="s">
        <v>198</v>
      </c>
      <c r="W192" s="28">
        <v>4437</v>
      </c>
      <c r="X192">
        <f t="shared" si="19"/>
        <v>4437</v>
      </c>
      <c r="Y192" t="str">
        <f t="shared" si="20"/>
        <v>Montezuma</v>
      </c>
    </row>
    <row r="193" spans="1:25" ht="16" x14ac:dyDescent="0.2">
      <c r="A193" s="14">
        <v>4104</v>
      </c>
      <c r="B193" s="13" t="s">
        <v>188</v>
      </c>
      <c r="C193" s="12">
        <v>33118725.039999999</v>
      </c>
      <c r="D193" s="12">
        <v>10518780.82</v>
      </c>
      <c r="E193" s="12">
        <v>7260455.3600000003</v>
      </c>
      <c r="F193" s="12">
        <v>2993813.3</v>
      </c>
      <c r="G193" s="12">
        <v>985167.58</v>
      </c>
      <c r="H193" s="11">
        <v>63006.93</v>
      </c>
      <c r="I193" s="1">
        <f t="shared" si="14"/>
        <v>54939949.029999994</v>
      </c>
      <c r="J193">
        <f t="shared" si="15"/>
        <v>4104</v>
      </c>
      <c r="K193">
        <f t="shared" si="16"/>
        <v>4104</v>
      </c>
      <c r="L193" s="1">
        <f t="shared" si="17"/>
        <v>43637505.859999999</v>
      </c>
      <c r="M193">
        <f t="shared" si="18"/>
        <v>0.79427641689604978</v>
      </c>
      <c r="T193" s="28">
        <v>190</v>
      </c>
      <c r="U193" s="28">
        <v>4446</v>
      </c>
      <c r="V193" s="28" t="s">
        <v>199</v>
      </c>
      <c r="W193" s="28">
        <v>4446</v>
      </c>
      <c r="X193">
        <f t="shared" si="19"/>
        <v>4446</v>
      </c>
      <c r="Y193" t="str">
        <f t="shared" si="20"/>
        <v>Monticello</v>
      </c>
    </row>
    <row r="194" spans="1:25" ht="16" x14ac:dyDescent="0.2">
      <c r="A194" s="14">
        <v>4122</v>
      </c>
      <c r="B194" s="13" t="s">
        <v>189</v>
      </c>
      <c r="C194" s="12">
        <v>2961625.48</v>
      </c>
      <c r="D194" s="12">
        <v>899589.64</v>
      </c>
      <c r="E194" s="12">
        <v>1197003.4099999999</v>
      </c>
      <c r="F194" s="12">
        <v>239886.12</v>
      </c>
      <c r="G194" s="13">
        <v>0</v>
      </c>
      <c r="H194" s="11">
        <v>48660.49</v>
      </c>
      <c r="I194" s="1">
        <f t="shared" si="14"/>
        <v>5346765.1400000006</v>
      </c>
      <c r="J194">
        <f t="shared" si="15"/>
        <v>4122</v>
      </c>
      <c r="K194">
        <f t="shared" si="16"/>
        <v>4122</v>
      </c>
      <c r="L194" s="1">
        <f t="shared" si="17"/>
        <v>3861215.12</v>
      </c>
      <c r="M194">
        <f t="shared" si="18"/>
        <v>0.72215910347616274</v>
      </c>
      <c r="T194" s="28">
        <v>191</v>
      </c>
      <c r="U194" s="28">
        <v>4491</v>
      </c>
      <c r="V194" s="28" t="s">
        <v>200</v>
      </c>
      <c r="W194" s="28">
        <v>4491</v>
      </c>
      <c r="X194">
        <f t="shared" si="19"/>
        <v>4491</v>
      </c>
      <c r="Y194" t="str">
        <f t="shared" si="20"/>
        <v>Moravia</v>
      </c>
    </row>
    <row r="195" spans="1:25" ht="16" x14ac:dyDescent="0.2">
      <c r="A195" s="14">
        <v>4131</v>
      </c>
      <c r="B195" s="13" t="s">
        <v>190</v>
      </c>
      <c r="C195" s="12">
        <v>24144540.899999999</v>
      </c>
      <c r="D195" s="12">
        <v>8626852.1300000008</v>
      </c>
      <c r="E195" s="12">
        <v>4845509.5999999996</v>
      </c>
      <c r="F195" s="12">
        <v>1754239.4</v>
      </c>
      <c r="G195" s="12">
        <v>98043.64</v>
      </c>
      <c r="H195" s="11">
        <v>50428.09</v>
      </c>
      <c r="I195" s="1">
        <f t="shared" si="14"/>
        <v>39519613.760000005</v>
      </c>
      <c r="J195">
        <f t="shared" si="15"/>
        <v>4131</v>
      </c>
      <c r="K195">
        <f t="shared" si="16"/>
        <v>4131</v>
      </c>
      <c r="L195" s="1">
        <f t="shared" si="17"/>
        <v>32771393.030000001</v>
      </c>
      <c r="M195">
        <f t="shared" si="18"/>
        <v>0.82924375802401562</v>
      </c>
      <c r="T195" s="28">
        <v>192</v>
      </c>
      <c r="U195" s="28">
        <v>4505</v>
      </c>
      <c r="V195" s="28" t="s">
        <v>201</v>
      </c>
      <c r="W195" s="28">
        <v>4505</v>
      </c>
      <c r="X195">
        <f t="shared" si="19"/>
        <v>4505</v>
      </c>
      <c r="Y195" t="str">
        <f t="shared" si="20"/>
        <v>Mormon Trail</v>
      </c>
    </row>
    <row r="196" spans="1:25" ht="16" x14ac:dyDescent="0.2">
      <c r="A196" s="14">
        <v>4149</v>
      </c>
      <c r="B196" s="13" t="s">
        <v>191</v>
      </c>
      <c r="C196" s="12">
        <v>8372535.0899999999</v>
      </c>
      <c r="D196" s="12">
        <v>2341381.44</v>
      </c>
      <c r="E196" s="12">
        <v>1333893.55</v>
      </c>
      <c r="F196" s="12">
        <v>775454.8</v>
      </c>
      <c r="G196" s="12">
        <v>12975.27</v>
      </c>
      <c r="H196" s="11">
        <v>14620.32</v>
      </c>
      <c r="I196" s="1">
        <f t="shared" ref="I196:I259" si="21">SUM(C196:H196)</f>
        <v>12850860.470000001</v>
      </c>
      <c r="J196">
        <f t="shared" ref="J196:J259" si="22">A196*1</f>
        <v>4149</v>
      </c>
      <c r="K196">
        <f t="shared" ref="K196:K259" si="23">VLOOKUP(J196,$W$4:$X$351,2,FALSE)</f>
        <v>4149</v>
      </c>
      <c r="L196" s="1">
        <f t="shared" ref="L196:L259" si="24">D196+C196</f>
        <v>10713916.529999999</v>
      </c>
      <c r="M196">
        <f t="shared" ref="M196:M259" si="25">L196/I196</f>
        <v>0.83371199578513511</v>
      </c>
      <c r="T196" s="28">
        <v>193</v>
      </c>
      <c r="U196" s="28">
        <v>4509</v>
      </c>
      <c r="V196" s="28" t="s">
        <v>202</v>
      </c>
      <c r="W196" s="28">
        <v>4509</v>
      </c>
      <c r="X196">
        <f t="shared" ref="X196:X259" si="26">U196</f>
        <v>4509</v>
      </c>
      <c r="Y196" t="str">
        <f t="shared" ref="Y196:Y259" si="27">V196</f>
        <v>Morning Sun</v>
      </c>
    </row>
    <row r="197" spans="1:25" ht="16" x14ac:dyDescent="0.2">
      <c r="A197" s="14">
        <v>4203</v>
      </c>
      <c r="B197" s="13" t="s">
        <v>192</v>
      </c>
      <c r="C197" s="12">
        <v>4538064.01</v>
      </c>
      <c r="D197" s="12">
        <v>1650332.85</v>
      </c>
      <c r="E197" s="12">
        <v>1067143.92</v>
      </c>
      <c r="F197" s="12">
        <v>559105.99</v>
      </c>
      <c r="G197" s="12">
        <v>43037.61</v>
      </c>
      <c r="H197" s="11">
        <v>14090.09</v>
      </c>
      <c r="I197" s="1">
        <f t="shared" si="21"/>
        <v>7871774.4699999997</v>
      </c>
      <c r="J197">
        <f t="shared" si="22"/>
        <v>4203</v>
      </c>
      <c r="K197">
        <f t="shared" si="23"/>
        <v>4203</v>
      </c>
      <c r="L197" s="1">
        <f t="shared" si="24"/>
        <v>6188396.8599999994</v>
      </c>
      <c r="M197">
        <f t="shared" si="25"/>
        <v>0.7861501728211987</v>
      </c>
      <c r="T197" s="28">
        <v>194</v>
      </c>
      <c r="U197" s="28">
        <v>4518</v>
      </c>
      <c r="V197" s="28" t="s">
        <v>203</v>
      </c>
      <c r="W197" s="28">
        <v>4518</v>
      </c>
      <c r="X197">
        <f t="shared" si="26"/>
        <v>4518</v>
      </c>
      <c r="Y197" t="str">
        <f t="shared" si="27"/>
        <v>Moulton-Udell</v>
      </c>
    </row>
    <row r="198" spans="1:25" ht="16" x14ac:dyDescent="0.2">
      <c r="A198" s="14">
        <v>4212</v>
      </c>
      <c r="B198" s="13" t="s">
        <v>193</v>
      </c>
      <c r="C198" s="12">
        <v>2069218.65</v>
      </c>
      <c r="D198" s="12">
        <v>702237.56</v>
      </c>
      <c r="E198" s="12">
        <v>278679.82</v>
      </c>
      <c r="F198" s="12">
        <v>212489.2</v>
      </c>
      <c r="G198" s="12">
        <v>23533.61</v>
      </c>
      <c r="H198" s="11">
        <v>30142.19</v>
      </c>
      <c r="I198" s="1">
        <f t="shared" si="21"/>
        <v>3316301.03</v>
      </c>
      <c r="J198">
        <f t="shared" si="22"/>
        <v>4212</v>
      </c>
      <c r="K198">
        <f t="shared" si="23"/>
        <v>4212</v>
      </c>
      <c r="L198" s="1">
        <f t="shared" si="24"/>
        <v>2771456.21</v>
      </c>
      <c r="M198">
        <f t="shared" si="25"/>
        <v>0.83570706788340021</v>
      </c>
      <c r="T198" s="28">
        <v>195</v>
      </c>
      <c r="U198" s="28">
        <v>4527</v>
      </c>
      <c r="V198" s="28" t="s">
        <v>204</v>
      </c>
      <c r="W198" s="28">
        <v>4527</v>
      </c>
      <c r="X198">
        <f t="shared" si="26"/>
        <v>4527</v>
      </c>
      <c r="Y198" t="str">
        <f t="shared" si="27"/>
        <v>Mount Ayr</v>
      </c>
    </row>
    <row r="199" spans="1:25" ht="16" x14ac:dyDescent="0.2">
      <c r="A199" s="14">
        <v>4269</v>
      </c>
      <c r="B199" s="13" t="s">
        <v>194</v>
      </c>
      <c r="C199" s="12">
        <v>2992314.62</v>
      </c>
      <c r="D199" s="12">
        <v>904755.17</v>
      </c>
      <c r="E199" s="12">
        <v>1229716.97</v>
      </c>
      <c r="F199" s="12">
        <v>535429.03</v>
      </c>
      <c r="G199" s="12">
        <v>59039.69</v>
      </c>
      <c r="H199" s="11">
        <v>8828.7099999999991</v>
      </c>
      <c r="I199" s="1">
        <f t="shared" si="21"/>
        <v>5730084.1900000004</v>
      </c>
      <c r="J199">
        <f t="shared" si="22"/>
        <v>4269</v>
      </c>
      <c r="K199">
        <f t="shared" si="23"/>
        <v>4269</v>
      </c>
      <c r="L199" s="1">
        <f t="shared" si="24"/>
        <v>3897069.79</v>
      </c>
      <c r="M199">
        <f t="shared" si="25"/>
        <v>0.68010689909252442</v>
      </c>
      <c r="T199" s="28">
        <v>196</v>
      </c>
      <c r="U199" s="28">
        <v>4536</v>
      </c>
      <c r="V199" s="28" t="s">
        <v>205</v>
      </c>
      <c r="W199" s="28">
        <v>4536</v>
      </c>
      <c r="X199">
        <f t="shared" si="26"/>
        <v>4536</v>
      </c>
      <c r="Y199" t="str">
        <f t="shared" si="27"/>
        <v>Mount Pleasant</v>
      </c>
    </row>
    <row r="200" spans="1:25" ht="16" x14ac:dyDescent="0.2">
      <c r="A200" s="14">
        <v>4271</v>
      </c>
      <c r="B200" s="13" t="s">
        <v>195</v>
      </c>
      <c r="C200" s="12">
        <v>8673063.1999999993</v>
      </c>
      <c r="D200" s="12">
        <v>2396272.7400000002</v>
      </c>
      <c r="E200" s="12">
        <v>722577.15</v>
      </c>
      <c r="F200" s="12">
        <v>1153816.5</v>
      </c>
      <c r="G200" s="12">
        <v>308835.83</v>
      </c>
      <c r="H200" s="11">
        <v>56199.16</v>
      </c>
      <c r="I200" s="1">
        <f t="shared" si="21"/>
        <v>13310764.58</v>
      </c>
      <c r="J200">
        <f t="shared" si="22"/>
        <v>4271</v>
      </c>
      <c r="K200">
        <f t="shared" si="23"/>
        <v>4271</v>
      </c>
      <c r="L200" s="1">
        <f t="shared" si="24"/>
        <v>11069335.939999999</v>
      </c>
      <c r="M200">
        <f t="shared" si="25"/>
        <v>0.83160782188516469</v>
      </c>
      <c r="T200" s="28">
        <v>197</v>
      </c>
      <c r="U200" s="28">
        <v>4554</v>
      </c>
      <c r="V200" s="28" t="s">
        <v>206</v>
      </c>
      <c r="W200" s="28">
        <v>4554</v>
      </c>
      <c r="X200">
        <f t="shared" si="26"/>
        <v>4554</v>
      </c>
      <c r="Y200" t="str">
        <f t="shared" si="27"/>
        <v>Mount Vernon</v>
      </c>
    </row>
    <row r="201" spans="1:25" ht="16" x14ac:dyDescent="0.2">
      <c r="A201" s="14">
        <v>4356</v>
      </c>
      <c r="B201" s="13" t="s">
        <v>196</v>
      </c>
      <c r="C201" s="12">
        <v>4425282.6399999997</v>
      </c>
      <c r="D201" s="12">
        <v>1668679.7</v>
      </c>
      <c r="E201" s="12">
        <v>1214381.82</v>
      </c>
      <c r="F201" s="12">
        <v>472896.99</v>
      </c>
      <c r="G201" s="12">
        <v>67449.399999999994</v>
      </c>
      <c r="H201" s="11">
        <v>11346.75</v>
      </c>
      <c r="I201" s="1">
        <f t="shared" si="21"/>
        <v>7860037.3000000007</v>
      </c>
      <c r="J201">
        <f t="shared" si="22"/>
        <v>4356</v>
      </c>
      <c r="K201">
        <f t="shared" si="23"/>
        <v>4356</v>
      </c>
      <c r="L201" s="1">
        <f t="shared" si="24"/>
        <v>6093962.3399999999</v>
      </c>
      <c r="M201">
        <f t="shared" si="25"/>
        <v>0.77530959554097778</v>
      </c>
      <c r="T201" s="28">
        <v>198</v>
      </c>
      <c r="U201" s="28">
        <v>4572</v>
      </c>
      <c r="V201" s="28" t="s">
        <v>207</v>
      </c>
      <c r="W201" s="28">
        <v>4572</v>
      </c>
      <c r="X201">
        <f t="shared" si="26"/>
        <v>4572</v>
      </c>
      <c r="Y201" t="str">
        <f t="shared" si="27"/>
        <v>Murray</v>
      </c>
    </row>
    <row r="202" spans="1:25" ht="16" x14ac:dyDescent="0.2">
      <c r="A202" s="14">
        <v>4419</v>
      </c>
      <c r="B202" s="13" t="s">
        <v>197</v>
      </c>
      <c r="C202" s="12">
        <v>5410705.5099999998</v>
      </c>
      <c r="D202" s="12">
        <v>1679077</v>
      </c>
      <c r="E202" s="12">
        <v>527384.97</v>
      </c>
      <c r="F202" s="12">
        <v>706223.06</v>
      </c>
      <c r="G202" s="12">
        <v>35032.519999999997</v>
      </c>
      <c r="H202" s="11">
        <v>11705</v>
      </c>
      <c r="I202" s="1">
        <f t="shared" si="21"/>
        <v>8370128.0599999987</v>
      </c>
      <c r="J202">
        <f t="shared" si="22"/>
        <v>4419</v>
      </c>
      <c r="K202">
        <f t="shared" si="23"/>
        <v>4419</v>
      </c>
      <c r="L202" s="1">
        <f t="shared" si="24"/>
        <v>7089782.5099999998</v>
      </c>
      <c r="M202">
        <f t="shared" si="25"/>
        <v>0.8470339353445927</v>
      </c>
      <c r="T202" s="28">
        <v>199</v>
      </c>
      <c r="U202" s="28">
        <v>4581</v>
      </c>
      <c r="V202" s="28" t="s">
        <v>208</v>
      </c>
      <c r="W202" s="28">
        <v>4581</v>
      </c>
      <c r="X202">
        <f t="shared" si="26"/>
        <v>4581</v>
      </c>
      <c r="Y202" t="str">
        <f t="shared" si="27"/>
        <v>Muscatine</v>
      </c>
    </row>
    <row r="203" spans="1:25" ht="16" x14ac:dyDescent="0.2">
      <c r="A203" s="14">
        <v>4437</v>
      </c>
      <c r="B203" s="13" t="s">
        <v>198</v>
      </c>
      <c r="C203" s="12">
        <v>3218370.03</v>
      </c>
      <c r="D203" s="12">
        <v>972752.63</v>
      </c>
      <c r="E203" s="12">
        <v>816729.66</v>
      </c>
      <c r="F203" s="12">
        <v>359317.39</v>
      </c>
      <c r="G203" s="12">
        <v>30082.02</v>
      </c>
      <c r="H203" s="30">
        <v>412.5</v>
      </c>
      <c r="I203" s="1">
        <f t="shared" si="21"/>
        <v>5397664.2299999986</v>
      </c>
      <c r="J203">
        <f t="shared" si="22"/>
        <v>4437</v>
      </c>
      <c r="K203">
        <f t="shared" si="23"/>
        <v>4437</v>
      </c>
      <c r="L203" s="1">
        <f t="shared" si="24"/>
        <v>4191122.6599999997</v>
      </c>
      <c r="M203">
        <f t="shared" si="25"/>
        <v>0.77646968788942261</v>
      </c>
      <c r="T203" s="28">
        <v>200</v>
      </c>
      <c r="U203" s="28">
        <v>4599</v>
      </c>
      <c r="V203" s="28" t="s">
        <v>209</v>
      </c>
      <c r="W203" s="28">
        <v>4599</v>
      </c>
      <c r="X203">
        <f t="shared" si="26"/>
        <v>4599</v>
      </c>
      <c r="Y203" t="str">
        <f t="shared" si="27"/>
        <v>Nashua-Plainfield</v>
      </c>
    </row>
    <row r="204" spans="1:25" ht="16" x14ac:dyDescent="0.2">
      <c r="A204" s="14">
        <v>4446</v>
      </c>
      <c r="B204" s="13" t="s">
        <v>199</v>
      </c>
      <c r="C204" s="12">
        <v>6526287.46</v>
      </c>
      <c r="D204" s="12">
        <v>2126168.4900000002</v>
      </c>
      <c r="E204" s="12">
        <v>1481845.13</v>
      </c>
      <c r="F204" s="12">
        <v>752683.88</v>
      </c>
      <c r="G204" s="12">
        <v>176169.1</v>
      </c>
      <c r="H204" s="11">
        <v>11113.8</v>
      </c>
      <c r="I204" s="1">
        <f t="shared" si="21"/>
        <v>11074267.859999999</v>
      </c>
      <c r="J204">
        <f t="shared" si="22"/>
        <v>4446</v>
      </c>
      <c r="K204">
        <f t="shared" si="23"/>
        <v>4446</v>
      </c>
      <c r="L204" s="1">
        <f t="shared" si="24"/>
        <v>8652455.9499999993</v>
      </c>
      <c r="M204">
        <f t="shared" si="25"/>
        <v>0.78131178145441749</v>
      </c>
      <c r="T204" s="28">
        <v>201</v>
      </c>
      <c r="U204" s="28">
        <v>4617</v>
      </c>
      <c r="V204" s="28" t="s">
        <v>210</v>
      </c>
      <c r="W204" s="28">
        <v>4617</v>
      </c>
      <c r="X204">
        <f t="shared" si="26"/>
        <v>4617</v>
      </c>
      <c r="Y204" t="str">
        <f t="shared" si="27"/>
        <v>Nevada</v>
      </c>
    </row>
    <row r="205" spans="1:25" ht="16" x14ac:dyDescent="0.2">
      <c r="A205" s="14">
        <v>4491</v>
      </c>
      <c r="B205" s="13" t="s">
        <v>200</v>
      </c>
      <c r="C205" s="12">
        <v>2319551.88</v>
      </c>
      <c r="D205" s="12">
        <v>796810.72</v>
      </c>
      <c r="E205" s="12">
        <v>387861.84</v>
      </c>
      <c r="F205" s="12">
        <v>323029.78000000003</v>
      </c>
      <c r="G205" s="12">
        <v>206170.15</v>
      </c>
      <c r="H205" s="11">
        <v>6205.64</v>
      </c>
      <c r="I205" s="1">
        <f t="shared" si="21"/>
        <v>4039630.01</v>
      </c>
      <c r="J205">
        <f t="shared" si="22"/>
        <v>4491</v>
      </c>
      <c r="K205">
        <f t="shared" si="23"/>
        <v>4491</v>
      </c>
      <c r="L205" s="1">
        <f t="shared" si="24"/>
        <v>3116362.5999999996</v>
      </c>
      <c r="M205">
        <f t="shared" si="25"/>
        <v>0.77144753165154345</v>
      </c>
      <c r="T205" s="28">
        <v>202</v>
      </c>
      <c r="U205" s="28">
        <v>4662</v>
      </c>
      <c r="V205" s="28" t="s">
        <v>212</v>
      </c>
      <c r="W205" s="28">
        <v>4662</v>
      </c>
      <c r="X205">
        <f t="shared" si="26"/>
        <v>4662</v>
      </c>
      <c r="Y205" t="str">
        <f t="shared" si="27"/>
        <v>New Hampton</v>
      </c>
    </row>
    <row r="206" spans="1:25" ht="16" x14ac:dyDescent="0.2">
      <c r="A206" s="14">
        <v>4505</v>
      </c>
      <c r="B206" s="13" t="s">
        <v>201</v>
      </c>
      <c r="C206" s="12">
        <v>1587124.64</v>
      </c>
      <c r="D206" s="12">
        <v>504167.85</v>
      </c>
      <c r="E206" s="12">
        <v>586643.06999999995</v>
      </c>
      <c r="F206" s="12">
        <v>205837.04</v>
      </c>
      <c r="G206" s="12">
        <v>22468.38</v>
      </c>
      <c r="H206" s="11">
        <v>3177.98</v>
      </c>
      <c r="I206" s="1">
        <f t="shared" si="21"/>
        <v>2909418.9599999995</v>
      </c>
      <c r="J206">
        <f t="shared" si="22"/>
        <v>4505</v>
      </c>
      <c r="K206">
        <f t="shared" si="23"/>
        <v>4505</v>
      </c>
      <c r="L206" s="1">
        <f t="shared" si="24"/>
        <v>2091292.4899999998</v>
      </c>
      <c r="M206">
        <f t="shared" si="25"/>
        <v>0.71880073607549466</v>
      </c>
      <c r="T206" s="28">
        <v>203</v>
      </c>
      <c r="U206" s="28">
        <v>4689</v>
      </c>
      <c r="V206" s="28" t="s">
        <v>213</v>
      </c>
      <c r="W206" s="28">
        <v>4689</v>
      </c>
      <c r="X206">
        <f t="shared" si="26"/>
        <v>4689</v>
      </c>
      <c r="Y206" t="str">
        <f t="shared" si="27"/>
        <v>New London</v>
      </c>
    </row>
    <row r="207" spans="1:25" ht="16" x14ac:dyDescent="0.2">
      <c r="A207" s="14">
        <v>4509</v>
      </c>
      <c r="B207" s="13" t="s">
        <v>202</v>
      </c>
      <c r="C207" s="12">
        <v>1207737.71</v>
      </c>
      <c r="D207" s="12">
        <v>209885.82</v>
      </c>
      <c r="E207" s="12">
        <v>857561.47</v>
      </c>
      <c r="F207" s="12">
        <v>104510.57</v>
      </c>
      <c r="G207" s="13">
        <v>209</v>
      </c>
      <c r="H207" s="11">
        <v>4852.5600000000004</v>
      </c>
      <c r="I207" s="1">
        <f t="shared" si="21"/>
        <v>2384757.13</v>
      </c>
      <c r="J207">
        <f t="shared" si="22"/>
        <v>4509</v>
      </c>
      <c r="K207">
        <f t="shared" si="23"/>
        <v>4509</v>
      </c>
      <c r="L207" s="1">
        <f t="shared" si="24"/>
        <v>1417623.53</v>
      </c>
      <c r="M207">
        <f t="shared" si="25"/>
        <v>0.59445195159139752</v>
      </c>
      <c r="T207" s="28">
        <v>204</v>
      </c>
      <c r="U207" s="28">
        <v>4644</v>
      </c>
      <c r="V207" s="28" t="s">
        <v>211</v>
      </c>
      <c r="W207" s="28">
        <v>4644</v>
      </c>
      <c r="X207">
        <f t="shared" si="26"/>
        <v>4644</v>
      </c>
      <c r="Y207" t="str">
        <f t="shared" si="27"/>
        <v>Newell-Fonda</v>
      </c>
    </row>
    <row r="208" spans="1:25" ht="16" x14ac:dyDescent="0.2">
      <c r="A208" s="14">
        <v>4518</v>
      </c>
      <c r="B208" s="13" t="s">
        <v>203</v>
      </c>
      <c r="C208" s="12">
        <v>1362920.67</v>
      </c>
      <c r="D208" s="12">
        <v>419629.2</v>
      </c>
      <c r="E208" s="12">
        <v>452712.61</v>
      </c>
      <c r="F208" s="12">
        <v>191309.1</v>
      </c>
      <c r="G208" s="12">
        <v>20495.8</v>
      </c>
      <c r="H208" s="11">
        <v>15819.8</v>
      </c>
      <c r="I208" s="1">
        <f t="shared" si="21"/>
        <v>2462887.1799999997</v>
      </c>
      <c r="J208">
        <f t="shared" si="22"/>
        <v>4518</v>
      </c>
      <c r="K208">
        <f t="shared" si="23"/>
        <v>4518</v>
      </c>
      <c r="L208" s="1">
        <f t="shared" si="24"/>
        <v>1782549.8699999999</v>
      </c>
      <c r="M208">
        <f t="shared" si="25"/>
        <v>0.72376432200195229</v>
      </c>
      <c r="T208" s="28">
        <v>205</v>
      </c>
      <c r="U208" s="28">
        <v>4725</v>
      </c>
      <c r="V208" s="28" t="s">
        <v>214</v>
      </c>
      <c r="W208" s="28">
        <v>4725</v>
      </c>
      <c r="X208">
        <f t="shared" si="26"/>
        <v>4725</v>
      </c>
      <c r="Y208" t="str">
        <f t="shared" si="27"/>
        <v>Newton</v>
      </c>
    </row>
    <row r="209" spans="1:25" ht="16" x14ac:dyDescent="0.2">
      <c r="A209" s="14">
        <v>4527</v>
      </c>
      <c r="B209" s="13" t="s">
        <v>204</v>
      </c>
      <c r="C209" s="12">
        <v>4100272.35</v>
      </c>
      <c r="D209" s="12">
        <v>1062398.8</v>
      </c>
      <c r="E209" s="12">
        <v>852342.44</v>
      </c>
      <c r="F209" s="12">
        <v>589177.71</v>
      </c>
      <c r="G209" s="12">
        <v>206886.41</v>
      </c>
      <c r="H209" s="11">
        <v>2682</v>
      </c>
      <c r="I209" s="1">
        <f t="shared" si="21"/>
        <v>6813759.71</v>
      </c>
      <c r="J209">
        <f t="shared" si="22"/>
        <v>4527</v>
      </c>
      <c r="K209">
        <f t="shared" si="23"/>
        <v>4527</v>
      </c>
      <c r="L209" s="1">
        <f t="shared" si="24"/>
        <v>5162671.1500000004</v>
      </c>
      <c r="M209">
        <f t="shared" si="25"/>
        <v>0.75768318369418997</v>
      </c>
      <c r="T209" s="28">
        <v>206</v>
      </c>
      <c r="U209" s="28">
        <v>2673</v>
      </c>
      <c r="V209" s="28" t="s">
        <v>129</v>
      </c>
      <c r="W209" s="28">
        <v>2673</v>
      </c>
      <c r="X209">
        <f t="shared" si="26"/>
        <v>2673</v>
      </c>
      <c r="Y209" t="str">
        <f t="shared" si="27"/>
        <v>Nodaway Valley</v>
      </c>
    </row>
    <row r="210" spans="1:25" ht="16" x14ac:dyDescent="0.2">
      <c r="A210" s="14">
        <v>4536</v>
      </c>
      <c r="B210" s="13" t="s">
        <v>205</v>
      </c>
      <c r="C210" s="12">
        <v>12899395.109999999</v>
      </c>
      <c r="D210" s="12">
        <v>3393279.98</v>
      </c>
      <c r="E210" s="12">
        <v>2076663.25</v>
      </c>
      <c r="F210" s="12">
        <v>1453102.92</v>
      </c>
      <c r="G210" s="12">
        <v>76312.06</v>
      </c>
      <c r="H210" s="11">
        <v>17961</v>
      </c>
      <c r="I210" s="1">
        <f t="shared" si="21"/>
        <v>19916714.319999997</v>
      </c>
      <c r="J210">
        <f t="shared" si="22"/>
        <v>4536</v>
      </c>
      <c r="K210">
        <f t="shared" si="23"/>
        <v>4536</v>
      </c>
      <c r="L210" s="1">
        <f t="shared" si="24"/>
        <v>16292675.09</v>
      </c>
      <c r="M210">
        <f t="shared" si="25"/>
        <v>0.81804030666038108</v>
      </c>
      <c r="T210" s="28">
        <v>207</v>
      </c>
      <c r="U210" s="28">
        <v>153</v>
      </c>
      <c r="V210" s="28" t="s">
        <v>15</v>
      </c>
      <c r="W210" s="28">
        <v>153</v>
      </c>
      <c r="X210">
        <f t="shared" si="26"/>
        <v>153</v>
      </c>
      <c r="Y210" t="str">
        <f t="shared" si="27"/>
        <v>North Butler</v>
      </c>
    </row>
    <row r="211" spans="1:25" ht="16" x14ac:dyDescent="0.2">
      <c r="A211" s="14">
        <v>4554</v>
      </c>
      <c r="B211" s="13" t="s">
        <v>206</v>
      </c>
      <c r="C211" s="12">
        <v>7538837.46</v>
      </c>
      <c r="D211" s="12">
        <v>2419413.15</v>
      </c>
      <c r="E211" s="12">
        <v>951355.75</v>
      </c>
      <c r="F211" s="12">
        <v>741938.48</v>
      </c>
      <c r="G211" s="12">
        <v>327443.39</v>
      </c>
      <c r="H211" s="11">
        <v>9479.02</v>
      </c>
      <c r="I211" s="1">
        <f t="shared" si="21"/>
        <v>11988467.25</v>
      </c>
      <c r="J211">
        <f t="shared" si="22"/>
        <v>4554</v>
      </c>
      <c r="K211">
        <f t="shared" si="23"/>
        <v>4554</v>
      </c>
      <c r="L211" s="1">
        <f t="shared" si="24"/>
        <v>9958250.6099999994</v>
      </c>
      <c r="M211">
        <f t="shared" si="25"/>
        <v>0.83065252649374333</v>
      </c>
      <c r="T211" s="28">
        <v>208</v>
      </c>
      <c r="U211" s="28">
        <v>3691</v>
      </c>
      <c r="V211" s="28" t="s">
        <v>172</v>
      </c>
      <c r="W211" s="28">
        <v>3691</v>
      </c>
      <c r="X211">
        <f t="shared" si="26"/>
        <v>3691</v>
      </c>
      <c r="Y211" t="str">
        <f t="shared" si="27"/>
        <v>North Cedar</v>
      </c>
    </row>
    <row r="212" spans="1:25" ht="16" x14ac:dyDescent="0.2">
      <c r="A212" s="14">
        <v>4572</v>
      </c>
      <c r="B212" s="13" t="s">
        <v>207</v>
      </c>
      <c r="C212" s="12">
        <v>2076449</v>
      </c>
      <c r="D212" s="12">
        <v>599704.06000000006</v>
      </c>
      <c r="E212" s="12">
        <v>226757.01</v>
      </c>
      <c r="F212" s="12">
        <v>223277.75</v>
      </c>
      <c r="G212" s="12">
        <v>25931.35</v>
      </c>
      <c r="H212" s="11">
        <v>9868.5400000000009</v>
      </c>
      <c r="I212" s="1">
        <f t="shared" si="21"/>
        <v>3161987.7100000004</v>
      </c>
      <c r="J212">
        <f t="shared" si="22"/>
        <v>4572</v>
      </c>
      <c r="K212">
        <f t="shared" si="23"/>
        <v>4572</v>
      </c>
      <c r="L212" s="1">
        <f t="shared" si="24"/>
        <v>2676153.06</v>
      </c>
      <c r="M212">
        <f t="shared" si="25"/>
        <v>0.84635150590133057</v>
      </c>
      <c r="T212" s="28">
        <v>209</v>
      </c>
      <c r="U212" s="28">
        <v>4774</v>
      </c>
      <c r="V212" s="28" t="s">
        <v>217</v>
      </c>
      <c r="W212" s="28">
        <v>4774</v>
      </c>
      <c r="X212">
        <f t="shared" si="26"/>
        <v>4774</v>
      </c>
      <c r="Y212" t="str">
        <f t="shared" si="27"/>
        <v>North Fayette</v>
      </c>
    </row>
    <row r="213" spans="1:25" ht="16" x14ac:dyDescent="0.2">
      <c r="A213" s="14">
        <v>4581</v>
      </c>
      <c r="B213" s="13" t="s">
        <v>208</v>
      </c>
      <c r="C213" s="12">
        <v>32070028.02</v>
      </c>
      <c r="D213" s="12">
        <v>10900172.369999999</v>
      </c>
      <c r="E213" s="12">
        <v>4913618.9800000004</v>
      </c>
      <c r="F213" s="12">
        <v>2229508.4300000002</v>
      </c>
      <c r="G213" s="12">
        <v>208113.75</v>
      </c>
      <c r="H213" s="11">
        <v>36654.5</v>
      </c>
      <c r="I213" s="1">
        <f t="shared" si="21"/>
        <v>50358096.050000004</v>
      </c>
      <c r="J213">
        <f t="shared" si="22"/>
        <v>4581</v>
      </c>
      <c r="K213">
        <f t="shared" si="23"/>
        <v>4581</v>
      </c>
      <c r="L213" s="1">
        <f t="shared" si="24"/>
        <v>42970200.390000001</v>
      </c>
      <c r="M213">
        <f t="shared" si="25"/>
        <v>0.85329279223216381</v>
      </c>
      <c r="T213" s="28">
        <v>210</v>
      </c>
      <c r="U213" s="28">
        <v>873</v>
      </c>
      <c r="V213" s="28" t="s">
        <v>45</v>
      </c>
      <c r="W213" s="28">
        <v>873</v>
      </c>
      <c r="X213">
        <f t="shared" si="26"/>
        <v>873</v>
      </c>
      <c r="Y213" t="str">
        <f t="shared" si="27"/>
        <v>North Iowa</v>
      </c>
    </row>
    <row r="214" spans="1:25" ht="16" x14ac:dyDescent="0.2">
      <c r="A214" s="14">
        <v>4599</v>
      </c>
      <c r="B214" s="13" t="s">
        <v>209</v>
      </c>
      <c r="C214" s="12">
        <v>4014967.16</v>
      </c>
      <c r="D214" s="12">
        <v>1234481.8500000001</v>
      </c>
      <c r="E214" s="12">
        <v>695993.09</v>
      </c>
      <c r="F214" s="12">
        <v>412890.39</v>
      </c>
      <c r="G214" s="12">
        <v>17767.16</v>
      </c>
      <c r="H214" s="11">
        <v>5003.3500000000004</v>
      </c>
      <c r="I214" s="1">
        <f t="shared" si="21"/>
        <v>6381102.9999999991</v>
      </c>
      <c r="J214">
        <f t="shared" si="22"/>
        <v>4599</v>
      </c>
      <c r="K214">
        <f t="shared" si="23"/>
        <v>4599</v>
      </c>
      <c r="L214" s="1">
        <f t="shared" si="24"/>
        <v>5249449.01</v>
      </c>
      <c r="M214">
        <f t="shared" si="25"/>
        <v>0.82265542649914924</v>
      </c>
      <c r="T214" s="28">
        <v>211</v>
      </c>
      <c r="U214" s="28">
        <v>4778</v>
      </c>
      <c r="V214" s="28" t="s">
        <v>221</v>
      </c>
      <c r="W214" s="28">
        <v>4778</v>
      </c>
      <c r="X214">
        <f t="shared" si="26"/>
        <v>4778</v>
      </c>
      <c r="Y214" t="str">
        <f t="shared" si="27"/>
        <v>North Kossuth</v>
      </c>
    </row>
    <row r="215" spans="1:25" ht="16" x14ac:dyDescent="0.2">
      <c r="A215" s="14">
        <v>4617</v>
      </c>
      <c r="B215" s="13" t="s">
        <v>210</v>
      </c>
      <c r="C215" s="12">
        <v>9788734.5099999998</v>
      </c>
      <c r="D215" s="12">
        <v>2507772.52</v>
      </c>
      <c r="E215" s="12">
        <v>1330181.51</v>
      </c>
      <c r="F215" s="12">
        <v>874115.14</v>
      </c>
      <c r="G215" s="12">
        <v>150710.99</v>
      </c>
      <c r="H215" s="30">
        <v>437.86</v>
      </c>
      <c r="I215" s="1">
        <f t="shared" si="21"/>
        <v>14651952.529999999</v>
      </c>
      <c r="J215">
        <f t="shared" si="22"/>
        <v>4617</v>
      </c>
      <c r="K215">
        <f t="shared" si="23"/>
        <v>4617</v>
      </c>
      <c r="L215" s="1">
        <f t="shared" si="24"/>
        <v>12296507.029999999</v>
      </c>
      <c r="M215">
        <f t="shared" si="25"/>
        <v>0.83924016303102233</v>
      </c>
      <c r="T215" s="28">
        <v>212</v>
      </c>
      <c r="U215" s="28">
        <v>4777</v>
      </c>
      <c r="V215" s="28" t="s">
        <v>220</v>
      </c>
      <c r="W215" s="28">
        <v>4777</v>
      </c>
      <c r="X215">
        <f t="shared" si="26"/>
        <v>4777</v>
      </c>
      <c r="Y215" t="str">
        <f t="shared" si="27"/>
        <v>North Linn</v>
      </c>
    </row>
    <row r="216" spans="1:25" ht="16" x14ac:dyDescent="0.2">
      <c r="A216" s="14">
        <v>4644</v>
      </c>
      <c r="B216" s="13" t="s">
        <v>211</v>
      </c>
      <c r="C216" s="12">
        <v>3179690.77</v>
      </c>
      <c r="D216" s="12">
        <v>757398.07</v>
      </c>
      <c r="E216" s="12">
        <v>371182.35</v>
      </c>
      <c r="F216" s="12">
        <v>397933.53</v>
      </c>
      <c r="G216" s="12">
        <v>29692.7</v>
      </c>
      <c r="H216" s="11">
        <v>7052.6</v>
      </c>
      <c r="I216" s="1">
        <f t="shared" si="21"/>
        <v>4742950.0199999996</v>
      </c>
      <c r="J216">
        <f t="shared" si="22"/>
        <v>4644</v>
      </c>
      <c r="K216">
        <f t="shared" si="23"/>
        <v>4644</v>
      </c>
      <c r="L216" s="1">
        <f t="shared" si="24"/>
        <v>3937088.84</v>
      </c>
      <c r="M216">
        <f t="shared" si="25"/>
        <v>0.83009283745309215</v>
      </c>
      <c r="T216" s="28">
        <v>213</v>
      </c>
      <c r="U216" s="28">
        <v>4776</v>
      </c>
      <c r="V216" s="28" t="s">
        <v>219</v>
      </c>
      <c r="W216" s="28">
        <v>4776</v>
      </c>
      <c r="X216">
        <f t="shared" si="26"/>
        <v>4776</v>
      </c>
      <c r="Y216" t="str">
        <f t="shared" si="27"/>
        <v>North Mahaska</v>
      </c>
    </row>
    <row r="217" spans="1:25" ht="16" x14ac:dyDescent="0.2">
      <c r="A217" s="14">
        <v>4662</v>
      </c>
      <c r="B217" s="13" t="s">
        <v>212</v>
      </c>
      <c r="C217" s="12">
        <v>6176097.3799999999</v>
      </c>
      <c r="D217" s="12">
        <v>2275764.31</v>
      </c>
      <c r="E217" s="12">
        <v>821654.74</v>
      </c>
      <c r="F217" s="12">
        <v>698498.3</v>
      </c>
      <c r="G217" s="12">
        <v>21462.28</v>
      </c>
      <c r="H217" s="11">
        <v>4729.55</v>
      </c>
      <c r="I217" s="1">
        <f t="shared" si="21"/>
        <v>9998206.5600000005</v>
      </c>
      <c r="J217">
        <f t="shared" si="22"/>
        <v>4662</v>
      </c>
      <c r="K217">
        <f t="shared" si="23"/>
        <v>4662</v>
      </c>
      <c r="L217" s="1">
        <f t="shared" si="24"/>
        <v>8451861.6899999995</v>
      </c>
      <c r="M217">
        <f t="shared" si="25"/>
        <v>0.84533777525796572</v>
      </c>
      <c r="T217" s="28">
        <v>214</v>
      </c>
      <c r="U217" s="28">
        <v>4779</v>
      </c>
      <c r="V217" s="28" t="s">
        <v>222</v>
      </c>
      <c r="W217" s="28">
        <v>4779</v>
      </c>
      <c r="X217">
        <f t="shared" si="26"/>
        <v>4779</v>
      </c>
      <c r="Y217" t="str">
        <f t="shared" si="27"/>
        <v>North Polk</v>
      </c>
    </row>
    <row r="218" spans="1:25" ht="16" x14ac:dyDescent="0.2">
      <c r="A218" s="14">
        <v>4689</v>
      </c>
      <c r="B218" s="13" t="s">
        <v>213</v>
      </c>
      <c r="C218" s="12">
        <v>3665422.97</v>
      </c>
      <c r="D218" s="12">
        <v>615227.44999999995</v>
      </c>
      <c r="E218" s="12">
        <v>944178.41</v>
      </c>
      <c r="F218" s="12">
        <v>291999.62</v>
      </c>
      <c r="G218" s="12">
        <v>23592.5</v>
      </c>
      <c r="H218" s="11">
        <v>60118.74</v>
      </c>
      <c r="I218" s="1">
        <f t="shared" si="21"/>
        <v>5600539.6900000004</v>
      </c>
      <c r="J218">
        <f t="shared" si="22"/>
        <v>4689</v>
      </c>
      <c r="K218">
        <f t="shared" si="23"/>
        <v>4689</v>
      </c>
      <c r="L218" s="1">
        <f t="shared" si="24"/>
        <v>4280650.42</v>
      </c>
      <c r="M218">
        <f t="shared" si="25"/>
        <v>0.76432819994888734</v>
      </c>
      <c r="T218" s="28">
        <v>215</v>
      </c>
      <c r="U218" s="28">
        <v>4784</v>
      </c>
      <c r="V218" s="28" t="s">
        <v>223</v>
      </c>
      <c r="W218" s="28">
        <v>4784</v>
      </c>
      <c r="X218">
        <f t="shared" si="26"/>
        <v>4784</v>
      </c>
      <c r="Y218" t="str">
        <f t="shared" si="27"/>
        <v>North Scott</v>
      </c>
    </row>
    <row r="219" spans="1:25" ht="16" x14ac:dyDescent="0.2">
      <c r="A219" s="14">
        <v>4725</v>
      </c>
      <c r="B219" s="13" t="s">
        <v>214</v>
      </c>
      <c r="C219" s="12">
        <v>18742114.809999999</v>
      </c>
      <c r="D219" s="12">
        <v>6057256.1699999999</v>
      </c>
      <c r="E219" s="12">
        <v>2056373.5</v>
      </c>
      <c r="F219" s="12">
        <v>1956202.01</v>
      </c>
      <c r="G219" s="12">
        <v>53037.37</v>
      </c>
      <c r="H219" s="11">
        <v>88626.86</v>
      </c>
      <c r="I219" s="1">
        <f t="shared" si="21"/>
        <v>28953610.719999999</v>
      </c>
      <c r="J219">
        <f t="shared" si="22"/>
        <v>4725</v>
      </c>
      <c r="K219">
        <f t="shared" si="23"/>
        <v>4725</v>
      </c>
      <c r="L219" s="1">
        <f t="shared" si="24"/>
        <v>24799370.979999997</v>
      </c>
      <c r="M219">
        <f t="shared" si="25"/>
        <v>0.85652084017519725</v>
      </c>
      <c r="T219" s="28">
        <v>216</v>
      </c>
      <c r="U219" s="28">
        <v>4785</v>
      </c>
      <c r="V219" s="28" t="s">
        <v>224</v>
      </c>
      <c r="W219" s="28">
        <v>4785</v>
      </c>
      <c r="X219">
        <f t="shared" si="26"/>
        <v>4785</v>
      </c>
      <c r="Y219" t="str">
        <f t="shared" si="27"/>
        <v>North Tama County</v>
      </c>
    </row>
    <row r="220" spans="1:25" ht="16" x14ac:dyDescent="0.2">
      <c r="A220" s="14">
        <v>4772</v>
      </c>
      <c r="B220" s="13" t="s">
        <v>215</v>
      </c>
      <c r="C220" s="12">
        <v>5142889.8099999996</v>
      </c>
      <c r="D220" s="12">
        <v>1582293.85</v>
      </c>
      <c r="E220" s="12">
        <v>1220364.8400000001</v>
      </c>
      <c r="F220" s="12">
        <v>680029.36</v>
      </c>
      <c r="G220" s="12">
        <v>44799.4</v>
      </c>
      <c r="H220" s="11">
        <v>21403.33</v>
      </c>
      <c r="I220" s="1">
        <f t="shared" si="21"/>
        <v>8691780.5899999999</v>
      </c>
      <c r="J220">
        <f t="shared" si="22"/>
        <v>4772</v>
      </c>
      <c r="K220">
        <f t="shared" si="23"/>
        <v>4772</v>
      </c>
      <c r="L220" s="1">
        <f t="shared" si="24"/>
        <v>6725183.6600000001</v>
      </c>
      <c r="M220">
        <f t="shared" si="25"/>
        <v>0.77374061509760228</v>
      </c>
      <c r="T220" s="28">
        <v>217</v>
      </c>
      <c r="U220" s="28">
        <v>333</v>
      </c>
      <c r="V220" s="28" t="s">
        <v>22</v>
      </c>
      <c r="W220" s="28">
        <v>333</v>
      </c>
      <c r="X220">
        <f t="shared" si="26"/>
        <v>333</v>
      </c>
      <c r="Y220" t="str">
        <f t="shared" si="27"/>
        <v>North Union</v>
      </c>
    </row>
    <row r="221" spans="1:25" ht="16" x14ac:dyDescent="0.2">
      <c r="A221" s="14">
        <v>4773</v>
      </c>
      <c r="B221" s="13" t="s">
        <v>216</v>
      </c>
      <c r="C221" s="12">
        <v>4685081.76</v>
      </c>
      <c r="D221" s="12">
        <v>1751092.83</v>
      </c>
      <c r="E221" s="12">
        <v>879348.51</v>
      </c>
      <c r="F221" s="12">
        <v>579319.86</v>
      </c>
      <c r="G221" s="12">
        <v>86877.95</v>
      </c>
      <c r="H221" s="11">
        <v>2321.9499999999998</v>
      </c>
      <c r="I221" s="1">
        <f t="shared" si="21"/>
        <v>7984042.8600000003</v>
      </c>
      <c r="J221">
        <f t="shared" si="22"/>
        <v>4773</v>
      </c>
      <c r="K221">
        <f t="shared" si="23"/>
        <v>4773</v>
      </c>
      <c r="L221" s="1">
        <f t="shared" si="24"/>
        <v>6436174.5899999999</v>
      </c>
      <c r="M221">
        <f t="shared" si="25"/>
        <v>0.80612976443866424</v>
      </c>
      <c r="T221" s="28">
        <v>218</v>
      </c>
      <c r="U221" s="28">
        <v>4787</v>
      </c>
      <c r="V221" s="28" t="s">
        <v>225</v>
      </c>
      <c r="W221" s="28">
        <v>4787</v>
      </c>
      <c r="X221">
        <f t="shared" si="26"/>
        <v>4787</v>
      </c>
      <c r="Y221" t="str">
        <f t="shared" si="27"/>
        <v>North Winneshiek</v>
      </c>
    </row>
    <row r="222" spans="1:25" ht="16" x14ac:dyDescent="0.2">
      <c r="A222" s="14">
        <v>4774</v>
      </c>
      <c r="B222" s="13" t="s">
        <v>217</v>
      </c>
      <c r="C222" s="12">
        <v>4813262.29</v>
      </c>
      <c r="D222" s="12">
        <v>1673472.82</v>
      </c>
      <c r="E222" s="12">
        <v>2270469.04</v>
      </c>
      <c r="F222" s="12">
        <v>613338.18000000005</v>
      </c>
      <c r="G222" s="12">
        <v>48456.97</v>
      </c>
      <c r="H222" s="11">
        <v>8940</v>
      </c>
      <c r="I222" s="1">
        <f t="shared" si="21"/>
        <v>9427939.3000000007</v>
      </c>
      <c r="J222">
        <f t="shared" si="22"/>
        <v>4774</v>
      </c>
      <c r="K222">
        <f t="shared" si="23"/>
        <v>4774</v>
      </c>
      <c r="L222" s="1">
        <f t="shared" si="24"/>
        <v>6486735.1100000003</v>
      </c>
      <c r="M222">
        <f t="shared" si="25"/>
        <v>0.68803318557640691</v>
      </c>
      <c r="T222" s="28">
        <v>219</v>
      </c>
      <c r="U222" s="28">
        <v>4773</v>
      </c>
      <c r="V222" s="28" t="s">
        <v>216</v>
      </c>
      <c r="W222" s="28">
        <v>4773</v>
      </c>
      <c r="X222">
        <f t="shared" si="26"/>
        <v>4773</v>
      </c>
      <c r="Y222" t="str">
        <f t="shared" si="27"/>
        <v>Northeast</v>
      </c>
    </row>
    <row r="223" spans="1:25" ht="16" x14ac:dyDescent="0.2">
      <c r="A223" s="14">
        <v>4775</v>
      </c>
      <c r="B223" s="13" t="s">
        <v>218</v>
      </c>
      <c r="C223" s="12">
        <v>1342682.17</v>
      </c>
      <c r="D223" s="12">
        <v>414426.98</v>
      </c>
      <c r="E223" s="12">
        <v>693207.03</v>
      </c>
      <c r="F223" s="12">
        <v>236514.93</v>
      </c>
      <c r="G223" s="12">
        <v>1759.19</v>
      </c>
      <c r="H223" s="11">
        <v>19178.150000000001</v>
      </c>
      <c r="I223" s="1">
        <f t="shared" si="21"/>
        <v>2707768.4499999997</v>
      </c>
      <c r="J223">
        <f t="shared" si="22"/>
        <v>4775</v>
      </c>
      <c r="K223">
        <f t="shared" si="23"/>
        <v>4775</v>
      </c>
      <c r="L223" s="1">
        <f t="shared" si="24"/>
        <v>1757109.15</v>
      </c>
      <c r="M223">
        <f t="shared" si="25"/>
        <v>0.64891410859004584</v>
      </c>
      <c r="T223" s="28">
        <v>220</v>
      </c>
      <c r="U223" s="28">
        <v>4775</v>
      </c>
      <c r="V223" s="28" t="s">
        <v>218</v>
      </c>
      <c r="W223" s="28">
        <v>4775</v>
      </c>
      <c r="X223">
        <f t="shared" si="26"/>
        <v>4775</v>
      </c>
      <c r="Y223" t="str">
        <f t="shared" si="27"/>
        <v>Northeast Hamilton</v>
      </c>
    </row>
    <row r="224" spans="1:25" ht="16" x14ac:dyDescent="0.2">
      <c r="A224" s="14">
        <v>4776</v>
      </c>
      <c r="B224" s="13" t="s">
        <v>219</v>
      </c>
      <c r="C224" s="12">
        <v>3296347.03</v>
      </c>
      <c r="D224" s="12">
        <v>1147589.1200000001</v>
      </c>
      <c r="E224" s="12">
        <v>380674.64</v>
      </c>
      <c r="F224" s="12">
        <v>316426.02</v>
      </c>
      <c r="G224" s="12">
        <v>15969.05</v>
      </c>
      <c r="H224" s="11">
        <v>39031.760000000002</v>
      </c>
      <c r="I224" s="1">
        <f t="shared" si="21"/>
        <v>5196037.62</v>
      </c>
      <c r="J224">
        <f t="shared" si="22"/>
        <v>4776</v>
      </c>
      <c r="K224">
        <f t="shared" si="23"/>
        <v>4776</v>
      </c>
      <c r="L224" s="1">
        <f t="shared" si="24"/>
        <v>4443936.1500000004</v>
      </c>
      <c r="M224">
        <f t="shared" si="25"/>
        <v>0.85525480664245079</v>
      </c>
      <c r="T224" s="28">
        <v>221</v>
      </c>
      <c r="U224" s="28">
        <v>4788</v>
      </c>
      <c r="V224" s="28" t="s">
        <v>226</v>
      </c>
      <c r="W224" s="28">
        <v>4788</v>
      </c>
      <c r="X224">
        <f t="shared" si="26"/>
        <v>4788</v>
      </c>
      <c r="Y224" t="str">
        <f t="shared" si="27"/>
        <v>Northwood-Kensett</v>
      </c>
    </row>
    <row r="225" spans="1:25" ht="16" x14ac:dyDescent="0.2">
      <c r="A225" s="14">
        <v>4777</v>
      </c>
      <c r="B225" s="13" t="s">
        <v>220</v>
      </c>
      <c r="C225" s="12">
        <v>4416332.45</v>
      </c>
      <c r="D225" s="12">
        <v>726637.42</v>
      </c>
      <c r="E225" s="12">
        <v>947664.91</v>
      </c>
      <c r="F225" s="12">
        <v>514613.08</v>
      </c>
      <c r="G225" s="12">
        <v>68646.53</v>
      </c>
      <c r="H225" s="11">
        <v>25647.27</v>
      </c>
      <c r="I225" s="1">
        <f t="shared" si="21"/>
        <v>6699541.6600000001</v>
      </c>
      <c r="J225">
        <f t="shared" si="22"/>
        <v>4777</v>
      </c>
      <c r="K225">
        <f t="shared" si="23"/>
        <v>4777</v>
      </c>
      <c r="L225" s="1">
        <f t="shared" si="24"/>
        <v>5142969.87</v>
      </c>
      <c r="M225">
        <f t="shared" si="25"/>
        <v>0.76765995809928289</v>
      </c>
      <c r="T225" s="28">
        <v>222</v>
      </c>
      <c r="U225" s="28">
        <v>4797</v>
      </c>
      <c r="V225" s="28" t="s">
        <v>227</v>
      </c>
      <c r="W225" s="28">
        <v>4797</v>
      </c>
      <c r="X225">
        <f t="shared" si="26"/>
        <v>4797</v>
      </c>
      <c r="Y225" t="str">
        <f t="shared" si="27"/>
        <v>Norwalk</v>
      </c>
    </row>
    <row r="226" spans="1:25" ht="16" x14ac:dyDescent="0.2">
      <c r="A226" s="14">
        <v>4778</v>
      </c>
      <c r="B226" s="13" t="s">
        <v>221</v>
      </c>
      <c r="C226" s="12">
        <v>1948545.89</v>
      </c>
      <c r="D226" s="12">
        <v>763311.33</v>
      </c>
      <c r="E226" s="12">
        <v>1148073.2</v>
      </c>
      <c r="F226" s="12">
        <v>282402.02</v>
      </c>
      <c r="G226" s="13">
        <v>32</v>
      </c>
      <c r="H226" s="11">
        <v>68114.78</v>
      </c>
      <c r="I226" s="1">
        <f t="shared" si="21"/>
        <v>4210479.22</v>
      </c>
      <c r="J226">
        <f t="shared" si="22"/>
        <v>4778</v>
      </c>
      <c r="K226">
        <f t="shared" si="23"/>
        <v>4778</v>
      </c>
      <c r="L226" s="1">
        <f t="shared" si="24"/>
        <v>2711857.2199999997</v>
      </c>
      <c r="M226">
        <f t="shared" si="25"/>
        <v>0.64407329387081025</v>
      </c>
      <c r="T226" s="28">
        <v>223</v>
      </c>
      <c r="U226" s="28">
        <v>4860</v>
      </c>
      <c r="V226" s="28" t="s">
        <v>229</v>
      </c>
      <c r="W226" s="28">
        <v>4860</v>
      </c>
      <c r="X226">
        <f t="shared" si="26"/>
        <v>4860</v>
      </c>
      <c r="Y226" t="str">
        <f t="shared" si="27"/>
        <v>Odebolt-Arthur</v>
      </c>
    </row>
    <row r="227" spans="1:25" ht="16" x14ac:dyDescent="0.2">
      <c r="A227" s="14">
        <v>4779</v>
      </c>
      <c r="B227" s="13" t="s">
        <v>222</v>
      </c>
      <c r="C227" s="12">
        <v>7718392.0800000001</v>
      </c>
      <c r="D227" s="12">
        <v>2262123.54</v>
      </c>
      <c r="E227" s="12">
        <v>1471473.24</v>
      </c>
      <c r="F227" s="12">
        <v>805022.91</v>
      </c>
      <c r="G227" s="12">
        <v>214794.53</v>
      </c>
      <c r="H227" s="11">
        <v>26653.39</v>
      </c>
      <c r="I227" s="1">
        <f t="shared" si="21"/>
        <v>12498459.690000001</v>
      </c>
      <c r="J227">
        <f t="shared" si="22"/>
        <v>4779</v>
      </c>
      <c r="K227">
        <f t="shared" si="23"/>
        <v>4779</v>
      </c>
      <c r="L227" s="1">
        <f t="shared" si="24"/>
        <v>9980515.620000001</v>
      </c>
      <c r="M227">
        <f t="shared" si="25"/>
        <v>0.79853964948860034</v>
      </c>
      <c r="T227" s="28">
        <v>224</v>
      </c>
      <c r="U227" s="28">
        <v>4869</v>
      </c>
      <c r="V227" s="28" t="s">
        <v>230</v>
      </c>
      <c r="W227" s="28">
        <v>4869</v>
      </c>
      <c r="X227">
        <f t="shared" si="26"/>
        <v>4869</v>
      </c>
      <c r="Y227" t="str">
        <f t="shared" si="27"/>
        <v>Oelwein</v>
      </c>
    </row>
    <row r="228" spans="1:25" ht="16" x14ac:dyDescent="0.2">
      <c r="A228" s="14">
        <v>4784</v>
      </c>
      <c r="B228" s="13" t="s">
        <v>223</v>
      </c>
      <c r="C228" s="12">
        <v>17588704.260000002</v>
      </c>
      <c r="D228" s="12">
        <v>6448687.2699999996</v>
      </c>
      <c r="E228" s="12">
        <v>1949415.84</v>
      </c>
      <c r="F228" s="12">
        <v>1649541.3</v>
      </c>
      <c r="G228" s="12">
        <v>102348.62</v>
      </c>
      <c r="H228" s="11">
        <v>32828.720000000001</v>
      </c>
      <c r="I228" s="1">
        <f t="shared" si="21"/>
        <v>27771526.010000002</v>
      </c>
      <c r="J228">
        <f t="shared" si="22"/>
        <v>4784</v>
      </c>
      <c r="K228">
        <f t="shared" si="23"/>
        <v>4784</v>
      </c>
      <c r="L228" s="1">
        <f t="shared" si="24"/>
        <v>24037391.530000001</v>
      </c>
      <c r="M228">
        <f t="shared" si="25"/>
        <v>0.86554089686481728</v>
      </c>
      <c r="T228" s="28">
        <v>225</v>
      </c>
      <c r="U228" s="28">
        <v>4878</v>
      </c>
      <c r="V228" s="28" t="s">
        <v>231</v>
      </c>
      <c r="W228" s="28">
        <v>4878</v>
      </c>
      <c r="X228">
        <f t="shared" si="26"/>
        <v>4878</v>
      </c>
      <c r="Y228" t="str">
        <f t="shared" si="27"/>
        <v>Ogden</v>
      </c>
    </row>
    <row r="229" spans="1:25" ht="16" x14ac:dyDescent="0.2">
      <c r="A229" s="14">
        <v>4785</v>
      </c>
      <c r="B229" s="13" t="s">
        <v>224</v>
      </c>
      <c r="C229" s="12">
        <v>3048516.42</v>
      </c>
      <c r="D229" s="12">
        <v>938907.81</v>
      </c>
      <c r="E229" s="12">
        <v>426375.42</v>
      </c>
      <c r="F229" s="12">
        <v>343167.2</v>
      </c>
      <c r="G229" s="12">
        <v>11546.48</v>
      </c>
      <c r="H229" s="11">
        <v>12287.28</v>
      </c>
      <c r="I229" s="1">
        <f t="shared" si="21"/>
        <v>4780800.6100000013</v>
      </c>
      <c r="J229">
        <f t="shared" si="22"/>
        <v>4785</v>
      </c>
      <c r="K229">
        <f t="shared" si="23"/>
        <v>4785</v>
      </c>
      <c r="L229" s="1">
        <f t="shared" si="24"/>
        <v>3987424.23</v>
      </c>
      <c r="M229">
        <f t="shared" si="25"/>
        <v>0.83404947314880784</v>
      </c>
      <c r="T229" s="28">
        <v>226</v>
      </c>
      <c r="U229" s="28">
        <v>4890</v>
      </c>
      <c r="V229" s="28" t="s">
        <v>232</v>
      </c>
      <c r="W229" s="28">
        <v>4890</v>
      </c>
      <c r="X229">
        <f t="shared" si="26"/>
        <v>4890</v>
      </c>
      <c r="Y229" t="str">
        <f t="shared" si="27"/>
        <v>Okoboji</v>
      </c>
    </row>
    <row r="230" spans="1:25" ht="16" x14ac:dyDescent="0.2">
      <c r="A230" s="14">
        <v>4787</v>
      </c>
      <c r="B230" s="13" t="s">
        <v>225</v>
      </c>
      <c r="C230" s="12">
        <v>1301736.81</v>
      </c>
      <c r="D230" s="12">
        <v>457193.93</v>
      </c>
      <c r="E230" s="12">
        <v>1493355.37</v>
      </c>
      <c r="F230" s="12">
        <v>195611.09</v>
      </c>
      <c r="G230" s="12">
        <v>12229.43</v>
      </c>
      <c r="H230" s="11">
        <v>10462.76</v>
      </c>
      <c r="I230" s="1">
        <f t="shared" si="21"/>
        <v>3470589.39</v>
      </c>
      <c r="J230">
        <f t="shared" si="22"/>
        <v>4787</v>
      </c>
      <c r="K230">
        <f t="shared" si="23"/>
        <v>4787</v>
      </c>
      <c r="L230" s="1">
        <f t="shared" si="24"/>
        <v>1758930.74</v>
      </c>
      <c r="M230">
        <f t="shared" si="25"/>
        <v>0.50681038358156216</v>
      </c>
      <c r="T230" s="28">
        <v>227</v>
      </c>
      <c r="U230" s="28">
        <v>4905</v>
      </c>
      <c r="V230" s="28" t="s">
        <v>233</v>
      </c>
      <c r="W230" s="28">
        <v>4905</v>
      </c>
      <c r="X230">
        <f t="shared" si="26"/>
        <v>4905</v>
      </c>
      <c r="Y230" t="str">
        <f t="shared" si="27"/>
        <v>Olin Consolidated</v>
      </c>
    </row>
    <row r="231" spans="1:25" ht="16" x14ac:dyDescent="0.2">
      <c r="A231" s="14">
        <v>4788</v>
      </c>
      <c r="B231" s="13" t="s">
        <v>226</v>
      </c>
      <c r="C231" s="12">
        <v>3330915.41</v>
      </c>
      <c r="D231" s="12">
        <v>1055176.94</v>
      </c>
      <c r="E231" s="12">
        <v>508983.61</v>
      </c>
      <c r="F231" s="12">
        <v>439933.1</v>
      </c>
      <c r="G231" s="12">
        <v>59669.71</v>
      </c>
      <c r="H231" s="11">
        <v>7386.39</v>
      </c>
      <c r="I231" s="1">
        <f t="shared" si="21"/>
        <v>5402065.1599999992</v>
      </c>
      <c r="J231">
        <f t="shared" si="22"/>
        <v>4788</v>
      </c>
      <c r="K231">
        <f t="shared" si="23"/>
        <v>4788</v>
      </c>
      <c r="L231" s="1">
        <f t="shared" si="24"/>
        <v>4386092.3499999996</v>
      </c>
      <c r="M231">
        <f t="shared" si="25"/>
        <v>0.81192881242476544</v>
      </c>
      <c r="T231" s="28">
        <v>228</v>
      </c>
      <c r="U231" s="28">
        <v>4978</v>
      </c>
      <c r="V231" s="28" t="s">
        <v>234</v>
      </c>
      <c r="W231" s="28">
        <v>4978</v>
      </c>
      <c r="X231">
        <f t="shared" si="26"/>
        <v>4978</v>
      </c>
      <c r="Y231" t="str">
        <f t="shared" si="27"/>
        <v>Orient-Macksburg</v>
      </c>
    </row>
    <row r="232" spans="1:25" ht="16" x14ac:dyDescent="0.2">
      <c r="A232" s="14">
        <v>4797</v>
      </c>
      <c r="B232" s="13" t="s">
        <v>227</v>
      </c>
      <c r="C232" s="12">
        <v>14335389.869999999</v>
      </c>
      <c r="D232" s="12">
        <v>4949255.76</v>
      </c>
      <c r="E232" s="12">
        <v>1565784.52</v>
      </c>
      <c r="F232" s="12">
        <v>1346955.32</v>
      </c>
      <c r="G232" s="12">
        <v>16901.22</v>
      </c>
      <c r="H232" s="11">
        <v>52951.97</v>
      </c>
      <c r="I232" s="1">
        <f t="shared" si="21"/>
        <v>22267238.659999996</v>
      </c>
      <c r="J232">
        <f t="shared" si="22"/>
        <v>4797</v>
      </c>
      <c r="K232">
        <f t="shared" si="23"/>
        <v>4797</v>
      </c>
      <c r="L232" s="1">
        <f t="shared" si="24"/>
        <v>19284645.629999999</v>
      </c>
      <c r="M232">
        <f t="shared" si="25"/>
        <v>0.8660546520589546</v>
      </c>
      <c r="T232" s="28">
        <v>229</v>
      </c>
      <c r="U232" s="28">
        <v>4995</v>
      </c>
      <c r="V232" s="28" t="s">
        <v>235</v>
      </c>
      <c r="W232" s="28">
        <v>4995</v>
      </c>
      <c r="X232">
        <f t="shared" si="26"/>
        <v>4995</v>
      </c>
      <c r="Y232" t="str">
        <f t="shared" si="27"/>
        <v>Osage</v>
      </c>
    </row>
    <row r="233" spans="1:25" ht="16" x14ac:dyDescent="0.2">
      <c r="A233" s="14">
        <v>4860</v>
      </c>
      <c r="B233" s="13" t="s">
        <v>229</v>
      </c>
      <c r="C233" s="12">
        <v>2225012.75</v>
      </c>
      <c r="D233" s="12">
        <v>623202.69999999995</v>
      </c>
      <c r="E233" s="12">
        <v>1141428.54</v>
      </c>
      <c r="F233" s="12">
        <v>225196.6</v>
      </c>
      <c r="G233" s="12">
        <v>10094.44</v>
      </c>
      <c r="H233" s="11">
        <v>21391.11</v>
      </c>
      <c r="I233" s="1">
        <f t="shared" si="21"/>
        <v>4246326.1400000006</v>
      </c>
      <c r="J233">
        <f t="shared" si="22"/>
        <v>4860</v>
      </c>
      <c r="K233">
        <f t="shared" si="23"/>
        <v>4860</v>
      </c>
      <c r="L233" s="1">
        <f t="shared" si="24"/>
        <v>2848215.45</v>
      </c>
      <c r="M233">
        <f t="shared" si="25"/>
        <v>0.67074816113865432</v>
      </c>
      <c r="T233" s="28">
        <v>230</v>
      </c>
      <c r="U233" s="28">
        <v>5013</v>
      </c>
      <c r="V233" s="28" t="s">
        <v>236</v>
      </c>
      <c r="W233" s="28">
        <v>5013</v>
      </c>
      <c r="X233">
        <f t="shared" si="26"/>
        <v>5013</v>
      </c>
      <c r="Y233" t="str">
        <f t="shared" si="27"/>
        <v>Oskaloosa</v>
      </c>
    </row>
    <row r="234" spans="1:25" ht="16" x14ac:dyDescent="0.2">
      <c r="A234" s="14">
        <v>4869</v>
      </c>
      <c r="B234" s="13" t="s">
        <v>230</v>
      </c>
      <c r="C234" s="12">
        <v>8068157.8799999999</v>
      </c>
      <c r="D234" s="12">
        <v>2606927.9300000002</v>
      </c>
      <c r="E234" s="12">
        <v>1899316.19</v>
      </c>
      <c r="F234" s="12">
        <v>902838.93</v>
      </c>
      <c r="G234" s="12">
        <v>25521.22</v>
      </c>
      <c r="H234" s="11">
        <v>4905</v>
      </c>
      <c r="I234" s="1">
        <f t="shared" si="21"/>
        <v>13507667.15</v>
      </c>
      <c r="J234">
        <f t="shared" si="22"/>
        <v>4869</v>
      </c>
      <c r="K234">
        <f t="shared" si="23"/>
        <v>4869</v>
      </c>
      <c r="L234" s="1">
        <f t="shared" si="24"/>
        <v>10675085.810000001</v>
      </c>
      <c r="M234">
        <f t="shared" si="25"/>
        <v>0.7902982573863615</v>
      </c>
      <c r="T234" s="28">
        <v>231</v>
      </c>
      <c r="U234" s="28">
        <v>5049</v>
      </c>
      <c r="V234" s="28" t="s">
        <v>237</v>
      </c>
      <c r="W234" s="28">
        <v>5049</v>
      </c>
      <c r="X234">
        <f t="shared" si="26"/>
        <v>5049</v>
      </c>
      <c r="Y234" t="str">
        <f t="shared" si="27"/>
        <v>Ottumwa</v>
      </c>
    </row>
    <row r="235" spans="1:25" ht="16" x14ac:dyDescent="0.2">
      <c r="A235" s="14">
        <v>4878</v>
      </c>
      <c r="B235" s="13" t="s">
        <v>231</v>
      </c>
      <c r="C235" s="12">
        <v>4026257.82</v>
      </c>
      <c r="D235" s="12">
        <v>1208715.29</v>
      </c>
      <c r="E235" s="12">
        <v>643749.62</v>
      </c>
      <c r="F235" s="12">
        <v>565643.73</v>
      </c>
      <c r="G235" s="12">
        <v>23077.25</v>
      </c>
      <c r="H235" s="11">
        <v>23656.62</v>
      </c>
      <c r="I235" s="1">
        <f t="shared" si="21"/>
        <v>6491100.3299999991</v>
      </c>
      <c r="J235">
        <f t="shared" si="22"/>
        <v>4878</v>
      </c>
      <c r="K235">
        <f t="shared" si="23"/>
        <v>4878</v>
      </c>
      <c r="L235" s="1">
        <f t="shared" si="24"/>
        <v>5234973.1099999994</v>
      </c>
      <c r="M235">
        <f t="shared" si="25"/>
        <v>0.8064847011847065</v>
      </c>
      <c r="T235" s="28">
        <v>232</v>
      </c>
      <c r="U235" s="28">
        <v>5319</v>
      </c>
      <c r="V235" s="28" t="s">
        <v>248</v>
      </c>
      <c r="W235" s="28">
        <v>5160</v>
      </c>
      <c r="X235">
        <f t="shared" si="26"/>
        <v>5319</v>
      </c>
      <c r="Y235" t="str">
        <f t="shared" si="27"/>
        <v>PCM</v>
      </c>
    </row>
    <row r="236" spans="1:25" ht="16" x14ac:dyDescent="0.2">
      <c r="A236" s="14">
        <v>4890</v>
      </c>
      <c r="B236" s="13" t="s">
        <v>232</v>
      </c>
      <c r="C236" s="12">
        <v>6180568.3799999999</v>
      </c>
      <c r="D236" s="12">
        <v>1857785.24</v>
      </c>
      <c r="E236" s="12">
        <v>1112660.96</v>
      </c>
      <c r="F236" s="12">
        <v>626130.93999999994</v>
      </c>
      <c r="G236" s="12">
        <v>32789.42</v>
      </c>
      <c r="H236" s="11">
        <v>14566.85</v>
      </c>
      <c r="I236" s="1">
        <f t="shared" si="21"/>
        <v>9824501.7899999991</v>
      </c>
      <c r="J236">
        <f t="shared" si="22"/>
        <v>4890</v>
      </c>
      <c r="K236">
        <f t="shared" si="23"/>
        <v>4890</v>
      </c>
      <c r="L236" s="1">
        <f t="shared" si="24"/>
        <v>8038353.6200000001</v>
      </c>
      <c r="M236">
        <f t="shared" si="25"/>
        <v>0.8181945295365457</v>
      </c>
      <c r="T236" s="28">
        <v>233</v>
      </c>
      <c r="U236" s="28">
        <v>5121</v>
      </c>
      <c r="V236" s="28" t="s">
        <v>238</v>
      </c>
      <c r="W236" s="28">
        <v>5121</v>
      </c>
      <c r="X236">
        <f t="shared" si="26"/>
        <v>5121</v>
      </c>
      <c r="Y236" t="str">
        <f t="shared" si="27"/>
        <v>Panorama</v>
      </c>
    </row>
    <row r="237" spans="1:25" ht="16" x14ac:dyDescent="0.2">
      <c r="A237" s="14">
        <v>4905</v>
      </c>
      <c r="B237" s="13" t="s">
        <v>233</v>
      </c>
      <c r="C237" s="12">
        <v>958323.89</v>
      </c>
      <c r="D237" s="12">
        <v>306452.08</v>
      </c>
      <c r="E237" s="12">
        <v>1210886.07</v>
      </c>
      <c r="F237" s="12">
        <v>158565.35999999999</v>
      </c>
      <c r="G237" s="13">
        <v>399.99</v>
      </c>
      <c r="H237" s="11">
        <v>8034.22</v>
      </c>
      <c r="I237" s="1">
        <f t="shared" si="21"/>
        <v>2642661.6100000003</v>
      </c>
      <c r="J237">
        <f t="shared" si="22"/>
        <v>4905</v>
      </c>
      <c r="K237">
        <f t="shared" si="23"/>
        <v>4905</v>
      </c>
      <c r="L237" s="1">
        <f t="shared" si="24"/>
        <v>1264775.97</v>
      </c>
      <c r="M237">
        <f t="shared" si="25"/>
        <v>0.47859928990303069</v>
      </c>
      <c r="T237" s="28">
        <v>234</v>
      </c>
      <c r="U237" s="28">
        <v>5139</v>
      </c>
      <c r="V237" s="28" t="s">
        <v>239</v>
      </c>
      <c r="W237" s="28">
        <v>5139</v>
      </c>
      <c r="X237">
        <f t="shared" si="26"/>
        <v>5139</v>
      </c>
      <c r="Y237" t="str">
        <f t="shared" si="27"/>
        <v>Paton-Churdan</v>
      </c>
    </row>
    <row r="238" spans="1:25" ht="16" x14ac:dyDescent="0.2">
      <c r="A238" s="14">
        <v>4978</v>
      </c>
      <c r="B238" s="13" t="s">
        <v>234</v>
      </c>
      <c r="C238" s="12">
        <v>1440448.62</v>
      </c>
      <c r="D238" s="12">
        <v>407026.77</v>
      </c>
      <c r="E238" s="12">
        <v>534629.81000000006</v>
      </c>
      <c r="F238" s="12">
        <v>181194.15</v>
      </c>
      <c r="G238" s="12">
        <v>4443.3900000000003</v>
      </c>
      <c r="H238" s="11">
        <v>19970.650000000001</v>
      </c>
      <c r="I238" s="1">
        <f t="shared" si="21"/>
        <v>2587713.39</v>
      </c>
      <c r="J238">
        <f t="shared" si="22"/>
        <v>4978</v>
      </c>
      <c r="K238">
        <f t="shared" si="23"/>
        <v>4978</v>
      </c>
      <c r="L238" s="1">
        <f t="shared" si="24"/>
        <v>1847475.3900000001</v>
      </c>
      <c r="M238">
        <f t="shared" si="25"/>
        <v>0.7139412722983205</v>
      </c>
      <c r="T238" s="28">
        <v>235</v>
      </c>
      <c r="U238" s="28">
        <v>5163</v>
      </c>
      <c r="V238" s="28" t="s">
        <v>241</v>
      </c>
      <c r="W238" s="28">
        <v>5163</v>
      </c>
      <c r="X238">
        <f t="shared" si="26"/>
        <v>5163</v>
      </c>
      <c r="Y238" t="str">
        <f t="shared" si="27"/>
        <v>Pekin</v>
      </c>
    </row>
    <row r="239" spans="1:25" ht="16" x14ac:dyDescent="0.2">
      <c r="A239" s="14">
        <v>4995</v>
      </c>
      <c r="B239" s="13" t="s">
        <v>235</v>
      </c>
      <c r="C239" s="12">
        <v>5309783.79</v>
      </c>
      <c r="D239" s="12">
        <v>2109995.7000000002</v>
      </c>
      <c r="E239" s="12">
        <v>587421.46</v>
      </c>
      <c r="F239" s="12">
        <v>594264.15</v>
      </c>
      <c r="G239" s="12">
        <v>74732.72</v>
      </c>
      <c r="H239" s="11">
        <v>9104.8799999999992</v>
      </c>
      <c r="I239" s="1">
        <f t="shared" si="21"/>
        <v>8685302.7000000011</v>
      </c>
      <c r="J239">
        <f t="shared" si="22"/>
        <v>4995</v>
      </c>
      <c r="K239">
        <f t="shared" si="23"/>
        <v>4995</v>
      </c>
      <c r="L239" s="1">
        <f t="shared" si="24"/>
        <v>7419779.4900000002</v>
      </c>
      <c r="M239">
        <f t="shared" si="25"/>
        <v>0.85429141001614128</v>
      </c>
      <c r="T239" s="28">
        <v>236</v>
      </c>
      <c r="U239" s="28">
        <v>5166</v>
      </c>
      <c r="V239" s="28" t="s">
        <v>242</v>
      </c>
      <c r="W239" s="28">
        <v>5166</v>
      </c>
      <c r="X239">
        <f t="shared" si="26"/>
        <v>5166</v>
      </c>
      <c r="Y239" t="str">
        <f t="shared" si="27"/>
        <v>Pella</v>
      </c>
    </row>
    <row r="240" spans="1:25" ht="16" x14ac:dyDescent="0.2">
      <c r="A240" s="14">
        <v>5013</v>
      </c>
      <c r="B240" s="13" t="s">
        <v>236</v>
      </c>
      <c r="C240" s="12">
        <v>13888089.43</v>
      </c>
      <c r="D240" s="12">
        <v>5361466</v>
      </c>
      <c r="E240" s="12">
        <v>2313572.1</v>
      </c>
      <c r="F240" s="12">
        <v>1714643.78</v>
      </c>
      <c r="G240" s="12">
        <v>35827.69</v>
      </c>
      <c r="H240" s="11">
        <v>20575.36</v>
      </c>
      <c r="I240" s="1">
        <f t="shared" si="21"/>
        <v>23334174.360000003</v>
      </c>
      <c r="J240">
        <f t="shared" si="22"/>
        <v>5013</v>
      </c>
      <c r="K240">
        <f t="shared" si="23"/>
        <v>5013</v>
      </c>
      <c r="L240" s="1">
        <f t="shared" si="24"/>
        <v>19249555.43</v>
      </c>
      <c r="M240">
        <f t="shared" si="25"/>
        <v>0.82495121245849801</v>
      </c>
      <c r="T240" s="28">
        <v>237</v>
      </c>
      <c r="U240" s="28">
        <v>5184</v>
      </c>
      <c r="V240" s="28" t="s">
        <v>243</v>
      </c>
      <c r="W240" s="28">
        <v>5184</v>
      </c>
      <c r="X240">
        <f t="shared" si="26"/>
        <v>5184</v>
      </c>
      <c r="Y240" t="str">
        <f t="shared" si="27"/>
        <v>Perry</v>
      </c>
    </row>
    <row r="241" spans="1:25" ht="16" x14ac:dyDescent="0.2">
      <c r="A241" s="14">
        <v>5049</v>
      </c>
      <c r="B241" s="13" t="s">
        <v>237</v>
      </c>
      <c r="C241" s="12">
        <v>28567339.73</v>
      </c>
      <c r="D241" s="12">
        <v>4748695.5999999996</v>
      </c>
      <c r="E241" s="12">
        <v>5253852.78</v>
      </c>
      <c r="F241" s="12">
        <v>2976374.37</v>
      </c>
      <c r="G241" s="12">
        <v>994267.72</v>
      </c>
      <c r="H241" s="11">
        <v>33765.75</v>
      </c>
      <c r="I241" s="1">
        <f t="shared" si="21"/>
        <v>42574295.949999996</v>
      </c>
      <c r="J241">
        <f t="shared" si="22"/>
        <v>5049</v>
      </c>
      <c r="K241">
        <f t="shared" si="23"/>
        <v>5049</v>
      </c>
      <c r="L241" s="1">
        <f t="shared" si="24"/>
        <v>33316035.329999998</v>
      </c>
      <c r="M241">
        <f t="shared" si="25"/>
        <v>0.78253872639789368</v>
      </c>
      <c r="T241" s="28">
        <v>238</v>
      </c>
      <c r="U241" s="28">
        <v>5250</v>
      </c>
      <c r="V241" s="28" t="s">
        <v>244</v>
      </c>
      <c r="W241" s="28">
        <v>5250</v>
      </c>
      <c r="X241">
        <f t="shared" si="26"/>
        <v>5250</v>
      </c>
      <c r="Y241" t="str">
        <f t="shared" si="27"/>
        <v>Pleasant Valley</v>
      </c>
    </row>
    <row r="242" spans="1:25" ht="16" x14ac:dyDescent="0.2">
      <c r="A242" s="14">
        <v>5121</v>
      </c>
      <c r="B242" s="13" t="s">
        <v>238</v>
      </c>
      <c r="C242" s="12">
        <v>4409246.59</v>
      </c>
      <c r="D242" s="12">
        <v>1310047.21</v>
      </c>
      <c r="E242" s="12">
        <v>795434.44</v>
      </c>
      <c r="F242" s="12">
        <v>530349.84</v>
      </c>
      <c r="G242" s="12">
        <v>15955.31</v>
      </c>
      <c r="H242" s="11">
        <v>16266.62</v>
      </c>
      <c r="I242" s="1">
        <f t="shared" si="21"/>
        <v>7077300.0099999998</v>
      </c>
      <c r="J242">
        <f t="shared" si="22"/>
        <v>5121</v>
      </c>
      <c r="K242">
        <f t="shared" si="23"/>
        <v>5121</v>
      </c>
      <c r="L242" s="1">
        <f t="shared" si="24"/>
        <v>5719293.7999999998</v>
      </c>
      <c r="M242">
        <f t="shared" si="25"/>
        <v>0.80811803822344952</v>
      </c>
      <c r="T242" s="28">
        <v>239</v>
      </c>
      <c r="U242" s="28">
        <v>5256</v>
      </c>
      <c r="V242" s="28" t="s">
        <v>245</v>
      </c>
      <c r="W242" s="28">
        <v>5256</v>
      </c>
      <c r="X242">
        <f t="shared" si="26"/>
        <v>5256</v>
      </c>
      <c r="Y242" t="str">
        <f t="shared" si="27"/>
        <v>Pleasantville</v>
      </c>
    </row>
    <row r="243" spans="1:25" ht="16" x14ac:dyDescent="0.2">
      <c r="A243" s="14">
        <v>5139</v>
      </c>
      <c r="B243" s="13" t="s">
        <v>239</v>
      </c>
      <c r="C243" s="12">
        <v>1055139.74</v>
      </c>
      <c r="D243" s="12">
        <v>230812.09</v>
      </c>
      <c r="E243" s="12">
        <v>715245.08</v>
      </c>
      <c r="F243" s="12">
        <v>185777.35</v>
      </c>
      <c r="G243" s="12">
        <v>29287.74</v>
      </c>
      <c r="H243" s="11">
        <v>6430.77</v>
      </c>
      <c r="I243" s="1">
        <f t="shared" si="21"/>
        <v>2222692.7700000005</v>
      </c>
      <c r="J243">
        <f t="shared" si="22"/>
        <v>5139</v>
      </c>
      <c r="K243">
        <f t="shared" si="23"/>
        <v>5139</v>
      </c>
      <c r="L243" s="1">
        <f t="shared" si="24"/>
        <v>1285951.83</v>
      </c>
      <c r="M243">
        <f t="shared" si="25"/>
        <v>0.57855581633083719</v>
      </c>
      <c r="T243" s="28">
        <v>240</v>
      </c>
      <c r="U243" s="28">
        <v>5283</v>
      </c>
      <c r="V243" s="28" t="s">
        <v>246</v>
      </c>
      <c r="W243" s="28">
        <v>5283</v>
      </c>
      <c r="X243">
        <f t="shared" si="26"/>
        <v>5283</v>
      </c>
      <c r="Y243" t="str">
        <f t="shared" si="27"/>
        <v>Pocahontas Area</v>
      </c>
    </row>
    <row r="244" spans="1:25" ht="16" x14ac:dyDescent="0.2">
      <c r="A244" s="14">
        <v>5160</v>
      </c>
      <c r="B244" s="13" t="s">
        <v>248</v>
      </c>
      <c r="C244" s="12">
        <v>6362119.5700000003</v>
      </c>
      <c r="D244" s="12">
        <v>2196096.73</v>
      </c>
      <c r="E244" s="12">
        <v>1016044.28</v>
      </c>
      <c r="F244" s="12">
        <v>541560.93999999994</v>
      </c>
      <c r="G244" s="12">
        <v>81896.710000000006</v>
      </c>
      <c r="H244" s="11">
        <v>16887.62</v>
      </c>
      <c r="I244" s="1">
        <f t="shared" si="21"/>
        <v>10214605.85</v>
      </c>
      <c r="J244">
        <f t="shared" si="22"/>
        <v>5160</v>
      </c>
      <c r="K244">
        <f t="shared" si="23"/>
        <v>5319</v>
      </c>
      <c r="L244" s="1">
        <f t="shared" si="24"/>
        <v>8558216.3000000007</v>
      </c>
      <c r="M244">
        <f t="shared" si="25"/>
        <v>0.83784107049025303</v>
      </c>
      <c r="T244" s="28">
        <v>241</v>
      </c>
      <c r="U244" s="28">
        <v>5310</v>
      </c>
      <c r="V244" s="28" t="s">
        <v>247</v>
      </c>
      <c r="W244" s="28">
        <v>5310</v>
      </c>
      <c r="X244">
        <f t="shared" si="26"/>
        <v>5310</v>
      </c>
      <c r="Y244" t="str">
        <f t="shared" si="27"/>
        <v>Postville</v>
      </c>
    </row>
    <row r="245" spans="1:25" ht="16" x14ac:dyDescent="0.2">
      <c r="A245" s="14">
        <v>5163</v>
      </c>
      <c r="B245" s="13" t="s">
        <v>241</v>
      </c>
      <c r="C245" s="12">
        <v>4022337.76</v>
      </c>
      <c r="D245" s="12">
        <v>1449333.94</v>
      </c>
      <c r="E245" s="12">
        <v>408057.76</v>
      </c>
      <c r="F245" s="12">
        <v>661759.5</v>
      </c>
      <c r="G245" s="12">
        <v>31033.9</v>
      </c>
      <c r="H245" s="11">
        <v>1709</v>
      </c>
      <c r="I245" s="1">
        <f t="shared" si="21"/>
        <v>6574231.8599999994</v>
      </c>
      <c r="J245">
        <f t="shared" si="22"/>
        <v>5163</v>
      </c>
      <c r="K245">
        <f t="shared" si="23"/>
        <v>5163</v>
      </c>
      <c r="L245" s="1">
        <f t="shared" si="24"/>
        <v>5471671.6999999993</v>
      </c>
      <c r="M245">
        <f t="shared" si="25"/>
        <v>0.83229064878159009</v>
      </c>
      <c r="T245" s="28">
        <v>242</v>
      </c>
      <c r="U245" s="28">
        <v>5323</v>
      </c>
      <c r="V245" s="28" t="s">
        <v>249</v>
      </c>
      <c r="W245" s="28">
        <v>5325</v>
      </c>
      <c r="X245">
        <f t="shared" si="26"/>
        <v>5323</v>
      </c>
      <c r="Y245" t="str">
        <f t="shared" si="27"/>
        <v>Prairie Valley</v>
      </c>
    </row>
    <row r="246" spans="1:25" ht="16" x14ac:dyDescent="0.2">
      <c r="A246" s="14">
        <v>5166</v>
      </c>
      <c r="B246" s="13" t="s">
        <v>242</v>
      </c>
      <c r="C246" s="12">
        <v>13422373.23</v>
      </c>
      <c r="D246" s="12">
        <v>4666515.4000000004</v>
      </c>
      <c r="E246" s="12">
        <v>1039589.2</v>
      </c>
      <c r="F246" s="12">
        <v>1735314.55</v>
      </c>
      <c r="G246" s="12">
        <v>187867.57</v>
      </c>
      <c r="H246" s="11">
        <v>20570.98</v>
      </c>
      <c r="I246" s="1">
        <f t="shared" si="21"/>
        <v>21072230.930000003</v>
      </c>
      <c r="J246">
        <f t="shared" si="22"/>
        <v>5166</v>
      </c>
      <c r="K246">
        <f t="shared" si="23"/>
        <v>5166</v>
      </c>
      <c r="L246" s="1">
        <f t="shared" si="24"/>
        <v>18088888.630000003</v>
      </c>
      <c r="M246">
        <f t="shared" si="25"/>
        <v>0.85842304453143159</v>
      </c>
      <c r="T246" s="28">
        <v>243</v>
      </c>
      <c r="U246" s="28">
        <v>5328</v>
      </c>
      <c r="V246" s="28" t="s">
        <v>250</v>
      </c>
      <c r="W246" s="28">
        <v>5328</v>
      </c>
      <c r="X246">
        <f t="shared" si="26"/>
        <v>5328</v>
      </c>
      <c r="Y246" t="str">
        <f t="shared" si="27"/>
        <v>Prescott</v>
      </c>
    </row>
    <row r="247" spans="1:25" ht="16" x14ac:dyDescent="0.2">
      <c r="A247" s="14">
        <v>5184</v>
      </c>
      <c r="B247" s="13" t="s">
        <v>243</v>
      </c>
      <c r="C247" s="12">
        <v>11350889.220000001</v>
      </c>
      <c r="D247" s="12">
        <v>3250590.78</v>
      </c>
      <c r="E247" s="12">
        <v>2180828.69</v>
      </c>
      <c r="F247" s="12">
        <v>1595949.93</v>
      </c>
      <c r="G247" s="12">
        <v>223217.82</v>
      </c>
      <c r="H247" s="11">
        <v>22339.62</v>
      </c>
      <c r="I247" s="1">
        <f t="shared" si="21"/>
        <v>18623816.060000002</v>
      </c>
      <c r="J247">
        <f t="shared" si="22"/>
        <v>5184</v>
      </c>
      <c r="K247">
        <f t="shared" si="23"/>
        <v>5184</v>
      </c>
      <c r="L247" s="1">
        <f t="shared" si="24"/>
        <v>14601480</v>
      </c>
      <c r="M247">
        <f t="shared" si="25"/>
        <v>0.78402191865290571</v>
      </c>
      <c r="T247" s="28">
        <v>244</v>
      </c>
      <c r="U247" s="28">
        <v>5463</v>
      </c>
      <c r="V247" s="28" t="s">
        <v>251</v>
      </c>
      <c r="W247" s="28">
        <v>5463</v>
      </c>
      <c r="X247">
        <f t="shared" si="26"/>
        <v>5463</v>
      </c>
      <c r="Y247" t="str">
        <f t="shared" si="27"/>
        <v>Red Oak</v>
      </c>
    </row>
    <row r="248" spans="1:25" ht="16" x14ac:dyDescent="0.2">
      <c r="A248" s="14">
        <v>5250</v>
      </c>
      <c r="B248" s="13" t="s">
        <v>244</v>
      </c>
      <c r="C248" s="12">
        <v>24047578.140000001</v>
      </c>
      <c r="D248" s="12">
        <v>7195014.7000000002</v>
      </c>
      <c r="E248" s="12">
        <v>4417737.26</v>
      </c>
      <c r="F248" s="12">
        <v>2089399.16</v>
      </c>
      <c r="G248" s="12">
        <v>466161.45</v>
      </c>
      <c r="H248" s="11">
        <v>45898.98</v>
      </c>
      <c r="I248" s="1">
        <f t="shared" si="21"/>
        <v>38261789.689999998</v>
      </c>
      <c r="J248">
        <f t="shared" si="22"/>
        <v>5250</v>
      </c>
      <c r="K248">
        <f t="shared" si="23"/>
        <v>5250</v>
      </c>
      <c r="L248" s="1">
        <f t="shared" si="24"/>
        <v>31242592.84</v>
      </c>
      <c r="M248">
        <f t="shared" si="25"/>
        <v>0.81654813047507502</v>
      </c>
      <c r="T248" s="28">
        <v>245</v>
      </c>
      <c r="U248" s="28">
        <v>5486</v>
      </c>
      <c r="V248" s="28" t="s">
        <v>252</v>
      </c>
      <c r="W248" s="28">
        <v>5486</v>
      </c>
      <c r="X248">
        <f t="shared" si="26"/>
        <v>5486</v>
      </c>
      <c r="Y248" t="str">
        <f t="shared" si="27"/>
        <v>Remsen-Union</v>
      </c>
    </row>
    <row r="249" spans="1:25" ht="16" x14ac:dyDescent="0.2">
      <c r="A249" s="14">
        <v>5256</v>
      </c>
      <c r="B249" s="13" t="s">
        <v>245</v>
      </c>
      <c r="C249" s="12">
        <v>4498759.46</v>
      </c>
      <c r="D249" s="12">
        <v>1413263.86</v>
      </c>
      <c r="E249" s="12">
        <v>450829.41</v>
      </c>
      <c r="F249" s="12">
        <v>450515.39</v>
      </c>
      <c r="G249" s="12">
        <v>57923.65</v>
      </c>
      <c r="H249" s="11">
        <v>149735.98000000001</v>
      </c>
      <c r="I249" s="1">
        <f t="shared" si="21"/>
        <v>7021027.7500000009</v>
      </c>
      <c r="J249">
        <f t="shared" si="22"/>
        <v>5256</v>
      </c>
      <c r="K249">
        <f t="shared" si="23"/>
        <v>5256</v>
      </c>
      <c r="L249" s="1">
        <f t="shared" si="24"/>
        <v>5912023.3200000003</v>
      </c>
      <c r="M249">
        <f t="shared" si="25"/>
        <v>0.84204528603380036</v>
      </c>
      <c r="T249" s="28">
        <v>246</v>
      </c>
      <c r="U249" s="28">
        <v>5508</v>
      </c>
      <c r="V249" s="28" t="s">
        <v>253</v>
      </c>
      <c r="W249" s="28">
        <v>5508</v>
      </c>
      <c r="X249">
        <f t="shared" si="26"/>
        <v>5508</v>
      </c>
      <c r="Y249" t="str">
        <f t="shared" si="27"/>
        <v>Riceville</v>
      </c>
    </row>
    <row r="250" spans="1:25" ht="16" x14ac:dyDescent="0.2">
      <c r="A250" s="14">
        <v>5283</v>
      </c>
      <c r="B250" s="13" t="s">
        <v>246</v>
      </c>
      <c r="C250" s="12">
        <v>4564290.5</v>
      </c>
      <c r="D250" s="12">
        <v>1280883.93</v>
      </c>
      <c r="E250" s="12">
        <v>1153749.17</v>
      </c>
      <c r="F250" s="12">
        <v>609018.66</v>
      </c>
      <c r="G250" s="12">
        <v>302003.99</v>
      </c>
      <c r="H250" s="11">
        <v>62046.67</v>
      </c>
      <c r="I250" s="1">
        <f t="shared" si="21"/>
        <v>7971992.9199999999</v>
      </c>
      <c r="J250">
        <f t="shared" si="22"/>
        <v>5283</v>
      </c>
      <c r="K250">
        <f t="shared" si="23"/>
        <v>5283</v>
      </c>
      <c r="L250" s="1">
        <f t="shared" si="24"/>
        <v>5845174.4299999997</v>
      </c>
      <c r="M250">
        <f t="shared" si="25"/>
        <v>0.73321370059621171</v>
      </c>
      <c r="T250" s="28">
        <v>247</v>
      </c>
      <c r="U250" s="28">
        <v>1975</v>
      </c>
      <c r="V250" s="28" t="s">
        <v>106</v>
      </c>
      <c r="W250" s="28">
        <v>1975</v>
      </c>
      <c r="X250">
        <f t="shared" si="26"/>
        <v>1975</v>
      </c>
      <c r="Y250" t="str">
        <f t="shared" si="27"/>
        <v>River Valley</v>
      </c>
    </row>
    <row r="251" spans="1:25" ht="16" x14ac:dyDescent="0.2">
      <c r="A251" s="14">
        <v>5310</v>
      </c>
      <c r="B251" s="13" t="s">
        <v>247</v>
      </c>
      <c r="C251" s="12">
        <v>3678944.42</v>
      </c>
      <c r="D251" s="12">
        <v>1288417.74</v>
      </c>
      <c r="E251" s="12">
        <v>699142.65</v>
      </c>
      <c r="F251" s="12">
        <v>405034.11</v>
      </c>
      <c r="G251" s="12">
        <v>95507.5</v>
      </c>
      <c r="H251" s="11">
        <v>11323.11</v>
      </c>
      <c r="I251" s="1">
        <f t="shared" si="21"/>
        <v>6178369.5300000012</v>
      </c>
      <c r="J251">
        <f t="shared" si="22"/>
        <v>5310</v>
      </c>
      <c r="K251">
        <f t="shared" si="23"/>
        <v>5310</v>
      </c>
      <c r="L251" s="1">
        <f t="shared" si="24"/>
        <v>4967362.16</v>
      </c>
      <c r="M251">
        <f t="shared" si="25"/>
        <v>0.80399240218316936</v>
      </c>
      <c r="T251" s="28">
        <v>248</v>
      </c>
      <c r="U251" s="28">
        <v>4824</v>
      </c>
      <c r="V251" s="28" t="s">
        <v>228</v>
      </c>
      <c r="W251" s="28">
        <v>5510</v>
      </c>
      <c r="X251">
        <f t="shared" si="26"/>
        <v>4824</v>
      </c>
      <c r="Y251" t="str">
        <f t="shared" si="27"/>
        <v>Riverside</v>
      </c>
    </row>
    <row r="252" spans="1:25" ht="16" x14ac:dyDescent="0.2">
      <c r="A252" s="14">
        <v>5325</v>
      </c>
      <c r="B252" s="13" t="s">
        <v>249</v>
      </c>
      <c r="C252" s="12">
        <v>3918375.46</v>
      </c>
      <c r="D252" s="12">
        <v>1268250.95</v>
      </c>
      <c r="E252" s="12">
        <v>645737.42000000004</v>
      </c>
      <c r="F252" s="12">
        <v>540996.98</v>
      </c>
      <c r="G252" s="12">
        <v>9174.41</v>
      </c>
      <c r="H252" s="11">
        <v>9352.02</v>
      </c>
      <c r="I252" s="1">
        <f t="shared" si="21"/>
        <v>6391887.2400000002</v>
      </c>
      <c r="J252">
        <f t="shared" si="22"/>
        <v>5325</v>
      </c>
      <c r="K252">
        <f t="shared" si="23"/>
        <v>5323</v>
      </c>
      <c r="L252" s="1">
        <f t="shared" si="24"/>
        <v>5186626.41</v>
      </c>
      <c r="M252">
        <f t="shared" si="25"/>
        <v>0.81143897181765678</v>
      </c>
      <c r="T252" s="28">
        <v>249</v>
      </c>
      <c r="U252" s="28">
        <v>5607</v>
      </c>
      <c r="V252" s="28" t="s">
        <v>254</v>
      </c>
      <c r="W252" s="28">
        <v>5607</v>
      </c>
      <c r="X252">
        <f t="shared" si="26"/>
        <v>5607</v>
      </c>
      <c r="Y252" t="str">
        <f t="shared" si="27"/>
        <v>Rock Valley</v>
      </c>
    </row>
    <row r="253" spans="1:25" ht="16" x14ac:dyDescent="0.2">
      <c r="A253" s="14">
        <v>5328</v>
      </c>
      <c r="B253" s="13" t="s">
        <v>250</v>
      </c>
      <c r="C253" s="12">
        <v>419188.42</v>
      </c>
      <c r="D253" s="12">
        <v>68173.53</v>
      </c>
      <c r="E253" s="12">
        <v>539114.25</v>
      </c>
      <c r="F253" s="12">
        <v>81868.33</v>
      </c>
      <c r="G253" s="13">
        <v>583.1</v>
      </c>
      <c r="H253" s="11">
        <v>5525.85</v>
      </c>
      <c r="I253" s="1">
        <f t="shared" si="21"/>
        <v>1114453.4800000002</v>
      </c>
      <c r="J253">
        <f t="shared" si="22"/>
        <v>5328</v>
      </c>
      <c r="K253">
        <f t="shared" si="23"/>
        <v>5328</v>
      </c>
      <c r="L253" s="1">
        <f t="shared" si="24"/>
        <v>487361.94999999995</v>
      </c>
      <c r="M253">
        <f t="shared" si="25"/>
        <v>0.4373102679889338</v>
      </c>
      <c r="T253" s="28">
        <v>250</v>
      </c>
      <c r="U253" s="28">
        <v>5643</v>
      </c>
      <c r="V253" s="28" t="s">
        <v>255</v>
      </c>
      <c r="W253" s="28">
        <v>5643</v>
      </c>
      <c r="X253">
        <f t="shared" si="26"/>
        <v>5643</v>
      </c>
      <c r="Y253" t="str">
        <f t="shared" si="27"/>
        <v>Roland-Story</v>
      </c>
    </row>
    <row r="254" spans="1:25" ht="16" x14ac:dyDescent="0.2">
      <c r="A254" s="14">
        <v>5463</v>
      </c>
      <c r="B254" s="13" t="s">
        <v>251</v>
      </c>
      <c r="C254" s="12">
        <v>7422284.4400000004</v>
      </c>
      <c r="D254" s="12">
        <v>3050586.66</v>
      </c>
      <c r="E254" s="12">
        <v>1249281.3400000001</v>
      </c>
      <c r="F254" s="12">
        <v>838696.09</v>
      </c>
      <c r="G254" s="12">
        <v>48133.57</v>
      </c>
      <c r="H254" s="11">
        <v>12607.33</v>
      </c>
      <c r="I254" s="1">
        <f t="shared" si="21"/>
        <v>12621589.430000002</v>
      </c>
      <c r="J254">
        <f t="shared" si="22"/>
        <v>5463</v>
      </c>
      <c r="K254">
        <f t="shared" si="23"/>
        <v>5463</v>
      </c>
      <c r="L254" s="1">
        <f t="shared" si="24"/>
        <v>10472871.100000001</v>
      </c>
      <c r="M254">
        <f t="shared" si="25"/>
        <v>0.82975849896584697</v>
      </c>
      <c r="T254" s="28">
        <v>251</v>
      </c>
      <c r="U254" s="28">
        <v>5697</v>
      </c>
      <c r="V254" s="28" t="s">
        <v>256</v>
      </c>
      <c r="W254" s="28">
        <v>5697</v>
      </c>
      <c r="X254">
        <f t="shared" si="26"/>
        <v>5697</v>
      </c>
      <c r="Y254" t="str">
        <f t="shared" si="27"/>
        <v>Rudd-Rockford-Marble Rk</v>
      </c>
    </row>
    <row r="255" spans="1:25" ht="16" x14ac:dyDescent="0.2">
      <c r="A255" s="14">
        <v>5486</v>
      </c>
      <c r="B255" s="13" t="s">
        <v>252</v>
      </c>
      <c r="C255" s="12">
        <v>2694861.48</v>
      </c>
      <c r="D255" s="12">
        <v>735032.14</v>
      </c>
      <c r="E255" s="12">
        <v>565929.23</v>
      </c>
      <c r="F255" s="12">
        <v>307800.3</v>
      </c>
      <c r="G255" s="12">
        <v>20201.439999999999</v>
      </c>
      <c r="H255" s="11">
        <v>12271.16</v>
      </c>
      <c r="I255" s="1">
        <f t="shared" si="21"/>
        <v>4336095.7500000009</v>
      </c>
      <c r="J255">
        <f t="shared" si="22"/>
        <v>5486</v>
      </c>
      <c r="K255">
        <f t="shared" si="23"/>
        <v>5486</v>
      </c>
      <c r="L255" s="1">
        <f t="shared" si="24"/>
        <v>3429893.62</v>
      </c>
      <c r="M255">
        <f t="shared" si="25"/>
        <v>0.7910096588618919</v>
      </c>
      <c r="T255" s="28">
        <v>252</v>
      </c>
      <c r="U255" s="28">
        <v>5724</v>
      </c>
      <c r="V255" s="28" t="s">
        <v>257</v>
      </c>
      <c r="W255" s="28">
        <v>5724</v>
      </c>
      <c r="X255">
        <f t="shared" si="26"/>
        <v>5724</v>
      </c>
      <c r="Y255" t="str">
        <f t="shared" si="27"/>
        <v>Ruthven-Ayrshire</v>
      </c>
    </row>
    <row r="256" spans="1:25" ht="16" x14ac:dyDescent="0.2">
      <c r="A256" s="14">
        <v>5508</v>
      </c>
      <c r="B256" s="13" t="s">
        <v>253</v>
      </c>
      <c r="C256" s="12">
        <v>1584202.03</v>
      </c>
      <c r="D256" s="12">
        <v>525874.25</v>
      </c>
      <c r="E256" s="12">
        <v>443621.41</v>
      </c>
      <c r="F256" s="12">
        <v>303964.62</v>
      </c>
      <c r="G256" s="12">
        <v>24389.59</v>
      </c>
      <c r="H256" s="11">
        <v>11033.38</v>
      </c>
      <c r="I256" s="1">
        <f t="shared" si="21"/>
        <v>2893085.2800000003</v>
      </c>
      <c r="J256">
        <f t="shared" si="22"/>
        <v>5508</v>
      </c>
      <c r="K256">
        <f t="shared" si="23"/>
        <v>5508</v>
      </c>
      <c r="L256" s="1">
        <f t="shared" si="24"/>
        <v>2110076.2800000003</v>
      </c>
      <c r="M256">
        <f t="shared" si="25"/>
        <v>0.72935156615915586</v>
      </c>
      <c r="T256" s="28">
        <v>253</v>
      </c>
      <c r="U256" s="28">
        <v>5805</v>
      </c>
      <c r="V256" s="28" t="s">
        <v>259</v>
      </c>
      <c r="W256" s="28">
        <v>5805</v>
      </c>
      <c r="X256">
        <f t="shared" si="26"/>
        <v>5805</v>
      </c>
      <c r="Y256" t="str">
        <f t="shared" si="27"/>
        <v>Saydel</v>
      </c>
    </row>
    <row r="257" spans="1:25" ht="16" x14ac:dyDescent="0.2">
      <c r="A257" s="14">
        <v>5510</v>
      </c>
      <c r="B257" s="13" t="s">
        <v>228</v>
      </c>
      <c r="C257" s="12">
        <v>3972198.81</v>
      </c>
      <c r="D257" s="12">
        <v>1164535.02</v>
      </c>
      <c r="E257" s="12">
        <v>1410942.25</v>
      </c>
      <c r="F257" s="12">
        <v>530518.54</v>
      </c>
      <c r="G257" s="12">
        <v>27274.52</v>
      </c>
      <c r="H257" s="11">
        <v>131281.18</v>
      </c>
      <c r="I257" s="1">
        <f t="shared" si="21"/>
        <v>7236750.3199999994</v>
      </c>
      <c r="J257">
        <f t="shared" si="22"/>
        <v>5510</v>
      </c>
      <c r="K257">
        <f t="shared" si="23"/>
        <v>4824</v>
      </c>
      <c r="L257" s="1">
        <f t="shared" si="24"/>
        <v>5136733.83</v>
      </c>
      <c r="M257">
        <f t="shared" si="25"/>
        <v>0.70981222273259259</v>
      </c>
      <c r="T257" s="28">
        <v>254</v>
      </c>
      <c r="U257" s="28">
        <v>5823</v>
      </c>
      <c r="V257" s="28" t="s">
        <v>260</v>
      </c>
      <c r="W257" s="28">
        <v>5823</v>
      </c>
      <c r="X257">
        <f t="shared" si="26"/>
        <v>5823</v>
      </c>
      <c r="Y257" t="str">
        <f t="shared" si="27"/>
        <v>Schaller-Crestland</v>
      </c>
    </row>
    <row r="258" spans="1:25" ht="16" x14ac:dyDescent="0.2">
      <c r="A258" s="14">
        <v>5607</v>
      </c>
      <c r="B258" s="13" t="s">
        <v>254</v>
      </c>
      <c r="C258" s="12">
        <v>4224027.5599999996</v>
      </c>
      <c r="D258" s="12">
        <v>1331738.3500000001</v>
      </c>
      <c r="E258" s="12">
        <v>506886.58</v>
      </c>
      <c r="F258" s="12">
        <v>532598.68999999994</v>
      </c>
      <c r="G258" s="12">
        <v>271617.69</v>
      </c>
      <c r="H258" s="11">
        <v>7891.44</v>
      </c>
      <c r="I258" s="1">
        <f t="shared" si="21"/>
        <v>6874760.3100000005</v>
      </c>
      <c r="J258">
        <f t="shared" si="22"/>
        <v>5607</v>
      </c>
      <c r="K258">
        <f t="shared" si="23"/>
        <v>5607</v>
      </c>
      <c r="L258" s="1">
        <f t="shared" si="24"/>
        <v>5555765.9100000001</v>
      </c>
      <c r="M258">
        <f t="shared" si="25"/>
        <v>0.80813958006922859</v>
      </c>
      <c r="T258" s="28">
        <v>255</v>
      </c>
      <c r="U258" s="28">
        <v>5832</v>
      </c>
      <c r="V258" s="28" t="s">
        <v>261</v>
      </c>
      <c r="W258" s="28">
        <v>5832</v>
      </c>
      <c r="X258">
        <f t="shared" si="26"/>
        <v>5832</v>
      </c>
      <c r="Y258" t="str">
        <f t="shared" si="27"/>
        <v>Schleswig</v>
      </c>
    </row>
    <row r="259" spans="1:25" ht="16" x14ac:dyDescent="0.2">
      <c r="A259" s="14">
        <v>5625</v>
      </c>
      <c r="B259" s="13" t="s">
        <v>363</v>
      </c>
      <c r="C259" s="12">
        <v>2791864.73</v>
      </c>
      <c r="D259" s="12">
        <v>790486.57</v>
      </c>
      <c r="E259" s="12">
        <v>663652.68999999994</v>
      </c>
      <c r="F259" s="12">
        <v>214310.02</v>
      </c>
      <c r="G259" s="12">
        <v>43195.39</v>
      </c>
      <c r="H259" s="11">
        <v>5469.12</v>
      </c>
      <c r="I259" s="1">
        <f t="shared" si="21"/>
        <v>4508978.5199999996</v>
      </c>
      <c r="J259">
        <f t="shared" si="22"/>
        <v>5625</v>
      </c>
      <c r="K259" t="e">
        <f t="shared" si="23"/>
        <v>#N/A</v>
      </c>
      <c r="L259" s="1">
        <f t="shared" si="24"/>
        <v>3582351.3</v>
      </c>
      <c r="M259">
        <f t="shared" si="25"/>
        <v>0.79449287329938312</v>
      </c>
      <c r="T259" s="28">
        <v>256</v>
      </c>
      <c r="U259" s="28">
        <v>5877</v>
      </c>
      <c r="V259" s="28" t="s">
        <v>262</v>
      </c>
      <c r="W259" s="28">
        <v>5877</v>
      </c>
      <c r="X259">
        <f t="shared" si="26"/>
        <v>5877</v>
      </c>
      <c r="Y259" t="str">
        <f t="shared" si="27"/>
        <v>Sergeant Bluff-Luton</v>
      </c>
    </row>
    <row r="260" spans="1:25" ht="16" x14ac:dyDescent="0.2">
      <c r="A260" s="14">
        <v>5643</v>
      </c>
      <c r="B260" s="13" t="s">
        <v>255</v>
      </c>
      <c r="C260" s="12">
        <v>6849419.4699999997</v>
      </c>
      <c r="D260" s="12">
        <v>1036890.02</v>
      </c>
      <c r="E260" s="12">
        <v>635105.54</v>
      </c>
      <c r="F260" s="12">
        <v>554577.16</v>
      </c>
      <c r="G260" s="12">
        <v>33739.879999999997</v>
      </c>
      <c r="H260" s="11">
        <v>26287.18</v>
      </c>
      <c r="I260" s="1">
        <f t="shared" ref="I260:I323" si="28">SUM(C260:H260)</f>
        <v>9136019.2500000019</v>
      </c>
      <c r="J260">
        <f t="shared" ref="J260:J323" si="29">A260*1</f>
        <v>5643</v>
      </c>
      <c r="K260">
        <f t="shared" ref="K260:K323" si="30">VLOOKUP(J260,$W$4:$X$351,2,FALSE)</f>
        <v>5643</v>
      </c>
      <c r="L260" s="1">
        <f t="shared" ref="L260:L323" si="31">D260+C260</f>
        <v>7886309.4900000002</v>
      </c>
      <c r="M260">
        <f t="shared" ref="M260:M323" si="32">L260/I260</f>
        <v>0.86321069102388315</v>
      </c>
      <c r="T260" s="28">
        <v>257</v>
      </c>
      <c r="U260" s="28">
        <v>5895</v>
      </c>
      <c r="V260" s="28" t="s">
        <v>263</v>
      </c>
      <c r="W260" s="28">
        <v>5895</v>
      </c>
      <c r="X260">
        <f t="shared" ref="X260:X323" si="33">U260</f>
        <v>5895</v>
      </c>
      <c r="Y260" t="str">
        <f t="shared" ref="Y260:Y323" si="34">V260</f>
        <v>Seymour</v>
      </c>
    </row>
    <row r="261" spans="1:25" ht="16" x14ac:dyDescent="0.2">
      <c r="A261" s="14">
        <v>5697</v>
      </c>
      <c r="B261" s="13" t="s">
        <v>256</v>
      </c>
      <c r="C261" s="12">
        <v>3132827.57</v>
      </c>
      <c r="D261" s="12">
        <v>994192.3</v>
      </c>
      <c r="E261" s="12">
        <v>558019.22</v>
      </c>
      <c r="F261" s="12">
        <v>419394.04</v>
      </c>
      <c r="G261" s="12">
        <v>3981.49</v>
      </c>
      <c r="H261" s="11">
        <v>12303.93</v>
      </c>
      <c r="I261" s="1">
        <f t="shared" si="28"/>
        <v>5120718.55</v>
      </c>
      <c r="J261">
        <f t="shared" si="29"/>
        <v>5697</v>
      </c>
      <c r="K261">
        <f t="shared" si="30"/>
        <v>5697</v>
      </c>
      <c r="L261" s="1">
        <f t="shared" si="31"/>
        <v>4127019.87</v>
      </c>
      <c r="M261">
        <f t="shared" si="32"/>
        <v>0.80594546052526173</v>
      </c>
      <c r="T261" s="28">
        <v>258</v>
      </c>
      <c r="U261" s="28">
        <v>5949</v>
      </c>
      <c r="V261" s="28" t="s">
        <v>265</v>
      </c>
      <c r="W261" s="28">
        <v>5949</v>
      </c>
      <c r="X261">
        <f t="shared" si="33"/>
        <v>5949</v>
      </c>
      <c r="Y261" t="str">
        <f t="shared" si="34"/>
        <v>Sheldon</v>
      </c>
    </row>
    <row r="262" spans="1:25" ht="16" x14ac:dyDescent="0.2">
      <c r="A262" s="14">
        <v>5724</v>
      </c>
      <c r="B262" s="13" t="s">
        <v>257</v>
      </c>
      <c r="C262" s="12">
        <v>1267270.21</v>
      </c>
      <c r="D262" s="12">
        <v>355392.08</v>
      </c>
      <c r="E262" s="12">
        <v>828687.45</v>
      </c>
      <c r="F262" s="12">
        <v>146297.59</v>
      </c>
      <c r="G262" s="12">
        <v>4001.1</v>
      </c>
      <c r="H262" s="11">
        <v>25596.07</v>
      </c>
      <c r="I262" s="1">
        <f t="shared" si="28"/>
        <v>2627244.5</v>
      </c>
      <c r="J262">
        <f t="shared" si="29"/>
        <v>5724</v>
      </c>
      <c r="K262">
        <f t="shared" si="30"/>
        <v>5724</v>
      </c>
      <c r="L262" s="1">
        <f t="shared" si="31"/>
        <v>1622662.29</v>
      </c>
      <c r="M262">
        <f t="shared" si="32"/>
        <v>0.6176289606848544</v>
      </c>
      <c r="T262" s="28">
        <v>259</v>
      </c>
      <c r="U262" s="28">
        <v>5976</v>
      </c>
      <c r="V262" s="28" t="s">
        <v>266</v>
      </c>
      <c r="W262" s="28">
        <v>5976</v>
      </c>
      <c r="X262">
        <f t="shared" si="33"/>
        <v>5976</v>
      </c>
      <c r="Y262" t="str">
        <f t="shared" si="34"/>
        <v>Shenandoah</v>
      </c>
    </row>
    <row r="263" spans="1:25" ht="16" x14ac:dyDescent="0.2">
      <c r="A263" s="14">
        <v>5751</v>
      </c>
      <c r="B263" s="13" t="s">
        <v>258</v>
      </c>
      <c r="C263" s="12">
        <v>3994370.96</v>
      </c>
      <c r="D263" s="12">
        <v>1208977.45</v>
      </c>
      <c r="E263" s="12">
        <v>715948.49</v>
      </c>
      <c r="F263" s="12">
        <v>519192.74</v>
      </c>
      <c r="G263" s="12">
        <v>8919.99</v>
      </c>
      <c r="H263" s="11">
        <v>14100.64</v>
      </c>
      <c r="I263" s="1">
        <f t="shared" si="28"/>
        <v>6461510.2700000005</v>
      </c>
      <c r="J263">
        <f t="shared" si="29"/>
        <v>5751</v>
      </c>
      <c r="K263">
        <f t="shared" si="30"/>
        <v>5751</v>
      </c>
      <c r="L263" s="1">
        <f t="shared" si="31"/>
        <v>5203348.41</v>
      </c>
      <c r="M263">
        <f t="shared" si="32"/>
        <v>0.80528362450470881</v>
      </c>
      <c r="T263" s="28">
        <v>260</v>
      </c>
      <c r="U263" s="28">
        <v>5994</v>
      </c>
      <c r="V263" s="28" t="s">
        <v>267</v>
      </c>
      <c r="W263" s="28">
        <v>5994</v>
      </c>
      <c r="X263">
        <f t="shared" si="33"/>
        <v>5994</v>
      </c>
      <c r="Y263" t="str">
        <f t="shared" si="34"/>
        <v>Sibley-Ocheyedan</v>
      </c>
    </row>
    <row r="264" spans="1:25" ht="16" x14ac:dyDescent="0.2">
      <c r="A264" s="14">
        <v>5805</v>
      </c>
      <c r="B264" s="13" t="s">
        <v>259</v>
      </c>
      <c r="C264" s="12">
        <v>7969817.1399999997</v>
      </c>
      <c r="D264" s="12">
        <v>2460209.7400000002</v>
      </c>
      <c r="E264" s="12">
        <v>1966582.58</v>
      </c>
      <c r="F264" s="12">
        <v>1125166.72</v>
      </c>
      <c r="G264" s="12">
        <v>131591.26999999999</v>
      </c>
      <c r="H264" s="11">
        <v>16231.6</v>
      </c>
      <c r="I264" s="1">
        <f t="shared" si="28"/>
        <v>13669599.049999999</v>
      </c>
      <c r="J264">
        <f t="shared" si="29"/>
        <v>5805</v>
      </c>
      <c r="K264">
        <f t="shared" si="30"/>
        <v>5805</v>
      </c>
      <c r="L264" s="1">
        <f t="shared" si="31"/>
        <v>10430026.879999999</v>
      </c>
      <c r="M264">
        <f t="shared" si="32"/>
        <v>0.76300898379312743</v>
      </c>
      <c r="T264" s="28">
        <v>261</v>
      </c>
      <c r="U264" s="28">
        <v>6003</v>
      </c>
      <c r="V264" s="28" t="s">
        <v>268</v>
      </c>
      <c r="W264" s="28">
        <v>6003</v>
      </c>
      <c r="X264">
        <f t="shared" si="33"/>
        <v>6003</v>
      </c>
      <c r="Y264" t="str">
        <f t="shared" si="34"/>
        <v>Sidney</v>
      </c>
    </row>
    <row r="265" spans="1:25" ht="16" x14ac:dyDescent="0.2">
      <c r="A265" s="14">
        <v>5823</v>
      </c>
      <c r="B265" s="13" t="s">
        <v>260</v>
      </c>
      <c r="C265" s="12">
        <v>2467873.4300000002</v>
      </c>
      <c r="D265" s="12">
        <v>752922.82</v>
      </c>
      <c r="E265" s="12">
        <v>1286472.74</v>
      </c>
      <c r="F265" s="12">
        <v>246791.04000000001</v>
      </c>
      <c r="G265" s="12">
        <v>16644.650000000001</v>
      </c>
      <c r="H265" s="11">
        <v>10037.19</v>
      </c>
      <c r="I265" s="1">
        <f t="shared" si="28"/>
        <v>4780741.870000001</v>
      </c>
      <c r="J265">
        <f t="shared" si="29"/>
        <v>5823</v>
      </c>
      <c r="K265">
        <f t="shared" si="30"/>
        <v>5823</v>
      </c>
      <c r="L265" s="1">
        <f t="shared" si="31"/>
        <v>3220796.25</v>
      </c>
      <c r="M265">
        <f t="shared" si="32"/>
        <v>0.67370218630942302</v>
      </c>
      <c r="T265" s="28">
        <v>262</v>
      </c>
      <c r="U265" s="28">
        <v>6012</v>
      </c>
      <c r="V265" s="28" t="s">
        <v>269</v>
      </c>
      <c r="W265" s="28">
        <v>6012</v>
      </c>
      <c r="X265">
        <f t="shared" si="33"/>
        <v>6012</v>
      </c>
      <c r="Y265" t="str">
        <f t="shared" si="34"/>
        <v>Sigourney</v>
      </c>
    </row>
    <row r="266" spans="1:25" ht="16" x14ac:dyDescent="0.2">
      <c r="A266" s="14">
        <v>5832</v>
      </c>
      <c r="B266" s="13" t="s">
        <v>261</v>
      </c>
      <c r="C266" s="12">
        <v>1418440</v>
      </c>
      <c r="D266" s="12">
        <v>401763.13</v>
      </c>
      <c r="E266" s="12">
        <v>1100439.56</v>
      </c>
      <c r="F266" s="12">
        <v>204882.82</v>
      </c>
      <c r="G266" s="12">
        <v>24067.79</v>
      </c>
      <c r="H266" s="11">
        <v>3137.95</v>
      </c>
      <c r="I266" s="1">
        <f t="shared" si="28"/>
        <v>3152731.25</v>
      </c>
      <c r="J266">
        <f t="shared" si="29"/>
        <v>5832</v>
      </c>
      <c r="K266">
        <f t="shared" si="30"/>
        <v>5832</v>
      </c>
      <c r="L266" s="1">
        <f t="shared" si="31"/>
        <v>1820203.13</v>
      </c>
      <c r="M266">
        <f t="shared" si="32"/>
        <v>0.5773416716061669</v>
      </c>
      <c r="T266" s="28">
        <v>263</v>
      </c>
      <c r="U266" s="28">
        <v>6030</v>
      </c>
      <c r="V266" s="28" t="s">
        <v>270</v>
      </c>
      <c r="W266" s="28">
        <v>6030</v>
      </c>
      <c r="X266">
        <f t="shared" si="33"/>
        <v>6030</v>
      </c>
      <c r="Y266" t="str">
        <f t="shared" si="34"/>
        <v>Sioux Center</v>
      </c>
    </row>
    <row r="267" spans="1:25" ht="16" x14ac:dyDescent="0.2">
      <c r="A267" s="14">
        <v>5868</v>
      </c>
      <c r="B267" s="13" t="s">
        <v>362</v>
      </c>
      <c r="C267" s="12">
        <v>1378679.03</v>
      </c>
      <c r="D267" s="12">
        <v>521282.78</v>
      </c>
      <c r="E267" s="12">
        <v>929842.25</v>
      </c>
      <c r="F267" s="12">
        <v>214770.45</v>
      </c>
      <c r="G267" s="12">
        <v>7286.13</v>
      </c>
      <c r="H267" s="11">
        <v>15761.29</v>
      </c>
      <c r="I267" s="1">
        <f t="shared" si="28"/>
        <v>3067621.93</v>
      </c>
      <c r="J267">
        <f t="shared" si="29"/>
        <v>5868</v>
      </c>
      <c r="K267" t="e">
        <f t="shared" si="30"/>
        <v>#N/A</v>
      </c>
      <c r="L267" s="1">
        <f t="shared" si="31"/>
        <v>1899961.81</v>
      </c>
      <c r="M267">
        <f t="shared" si="32"/>
        <v>0.61935983421529395</v>
      </c>
      <c r="T267" s="28">
        <v>264</v>
      </c>
      <c r="U267" s="28">
        <v>6048</v>
      </c>
      <c r="V267" s="28" t="s">
        <v>272</v>
      </c>
      <c r="W267" s="28">
        <v>6035</v>
      </c>
      <c r="X267">
        <f t="shared" si="33"/>
        <v>6048</v>
      </c>
      <c r="Y267" t="str">
        <f t="shared" si="34"/>
        <v>Sioux Central</v>
      </c>
    </row>
    <row r="268" spans="1:25" ht="16" x14ac:dyDescent="0.2">
      <c r="A268" s="14">
        <v>5877</v>
      </c>
      <c r="B268" s="13" t="s">
        <v>262</v>
      </c>
      <c r="C268" s="12">
        <v>9364726.8499999996</v>
      </c>
      <c r="D268" s="12">
        <v>3257286.16</v>
      </c>
      <c r="E268" s="12">
        <v>1181330.58</v>
      </c>
      <c r="F268" s="12">
        <v>966192.95</v>
      </c>
      <c r="G268" s="12">
        <v>15604.12</v>
      </c>
      <c r="H268" s="11">
        <v>8600.0400000000009</v>
      </c>
      <c r="I268" s="1">
        <f t="shared" si="28"/>
        <v>14793740.699999997</v>
      </c>
      <c r="J268">
        <f t="shared" si="29"/>
        <v>5877</v>
      </c>
      <c r="K268">
        <f t="shared" si="30"/>
        <v>5877</v>
      </c>
      <c r="L268" s="1">
        <f t="shared" si="31"/>
        <v>12622013.01</v>
      </c>
      <c r="M268">
        <f t="shared" si="32"/>
        <v>0.85319955689097637</v>
      </c>
      <c r="T268" s="28">
        <v>265</v>
      </c>
      <c r="U268" s="28">
        <v>6039</v>
      </c>
      <c r="V268" s="28" t="s">
        <v>271</v>
      </c>
      <c r="W268" s="28">
        <v>6039</v>
      </c>
      <c r="X268">
        <f t="shared" si="33"/>
        <v>6039</v>
      </c>
      <c r="Y268" t="str">
        <f t="shared" si="34"/>
        <v>Sioux City</v>
      </c>
    </row>
    <row r="269" spans="1:25" ht="16" x14ac:dyDescent="0.2">
      <c r="A269" s="14">
        <v>5895</v>
      </c>
      <c r="B269" s="13" t="s">
        <v>263</v>
      </c>
      <c r="C269" s="12">
        <v>1319688.9099999999</v>
      </c>
      <c r="D269" s="12">
        <v>387392.68</v>
      </c>
      <c r="E269" s="12">
        <v>367045.26</v>
      </c>
      <c r="F269" s="12">
        <v>187004.72</v>
      </c>
      <c r="G269" s="13">
        <v>496.99</v>
      </c>
      <c r="H269" s="11">
        <v>4665.7700000000004</v>
      </c>
      <c r="I269" s="1">
        <f t="shared" si="28"/>
        <v>2266294.33</v>
      </c>
      <c r="J269">
        <f t="shared" si="29"/>
        <v>5895</v>
      </c>
      <c r="K269">
        <f t="shared" si="30"/>
        <v>5895</v>
      </c>
      <c r="L269" s="1">
        <f t="shared" si="31"/>
        <v>1707081.5899999999</v>
      </c>
      <c r="M269">
        <f t="shared" si="32"/>
        <v>0.75324796404534078</v>
      </c>
      <c r="T269" s="28">
        <v>266</v>
      </c>
      <c r="U269" s="28">
        <v>6093</v>
      </c>
      <c r="V269" s="28" t="s">
        <v>274</v>
      </c>
      <c r="W269" s="28">
        <v>6093</v>
      </c>
      <c r="X269">
        <f t="shared" si="33"/>
        <v>6093</v>
      </c>
      <c r="Y269" t="str">
        <f t="shared" si="34"/>
        <v>Solon</v>
      </c>
    </row>
    <row r="270" spans="1:25" ht="16" x14ac:dyDescent="0.2">
      <c r="A270" s="14">
        <v>5922</v>
      </c>
      <c r="B270" s="13" t="s">
        <v>264</v>
      </c>
      <c r="C270" s="12">
        <v>4432059.57</v>
      </c>
      <c r="D270" s="12">
        <v>1252714.04</v>
      </c>
      <c r="E270" s="12">
        <v>773333.12</v>
      </c>
      <c r="F270" s="12">
        <v>432904.56</v>
      </c>
      <c r="G270" s="12">
        <v>12542.96</v>
      </c>
      <c r="H270" s="11">
        <v>37793.11</v>
      </c>
      <c r="I270" s="1">
        <f t="shared" si="28"/>
        <v>6941347.3600000003</v>
      </c>
      <c r="J270">
        <f t="shared" si="29"/>
        <v>5922</v>
      </c>
      <c r="K270">
        <f t="shared" si="30"/>
        <v>5922</v>
      </c>
      <c r="L270" s="1">
        <f t="shared" si="31"/>
        <v>5684773.6100000003</v>
      </c>
      <c r="M270">
        <f t="shared" si="32"/>
        <v>0.81897264539142733</v>
      </c>
      <c r="T270" s="28">
        <v>267</v>
      </c>
      <c r="U270" s="28">
        <v>6091</v>
      </c>
      <c r="V270" s="28" t="s">
        <v>273</v>
      </c>
      <c r="W270" s="28">
        <v>6091</v>
      </c>
      <c r="X270">
        <f t="shared" si="33"/>
        <v>6091</v>
      </c>
      <c r="Y270" t="str">
        <f t="shared" si="34"/>
        <v>South Central Calhoun</v>
      </c>
    </row>
    <row r="271" spans="1:25" ht="16" x14ac:dyDescent="0.2">
      <c r="A271" s="14">
        <v>5949</v>
      </c>
      <c r="B271" s="13" t="s">
        <v>265</v>
      </c>
      <c r="C271" s="12">
        <v>5679842.6600000001</v>
      </c>
      <c r="D271" s="12">
        <v>1736511.33</v>
      </c>
      <c r="E271" s="12">
        <v>1568263.95</v>
      </c>
      <c r="F271" s="12">
        <v>634187.13</v>
      </c>
      <c r="G271" s="12">
        <v>473692.21</v>
      </c>
      <c r="H271" s="11">
        <v>303322.02</v>
      </c>
      <c r="I271" s="1">
        <f t="shared" si="28"/>
        <v>10395819.300000001</v>
      </c>
      <c r="J271">
        <f t="shared" si="29"/>
        <v>5949</v>
      </c>
      <c r="K271">
        <f t="shared" si="30"/>
        <v>5949</v>
      </c>
      <c r="L271" s="1">
        <f t="shared" si="31"/>
        <v>7416353.9900000002</v>
      </c>
      <c r="M271">
        <f t="shared" si="32"/>
        <v>0.71339773960865205</v>
      </c>
      <c r="T271" s="28">
        <v>268</v>
      </c>
      <c r="U271" s="28">
        <v>6095</v>
      </c>
      <c r="V271" s="28" t="s">
        <v>276</v>
      </c>
      <c r="W271" s="28">
        <v>6095</v>
      </c>
      <c r="X271">
        <f t="shared" si="33"/>
        <v>6095</v>
      </c>
      <c r="Y271" t="str">
        <f t="shared" si="34"/>
        <v>South Hamilton</v>
      </c>
    </row>
    <row r="272" spans="1:25" ht="16" x14ac:dyDescent="0.2">
      <c r="A272" s="14">
        <v>5976</v>
      </c>
      <c r="B272" s="13" t="s">
        <v>266</v>
      </c>
      <c r="C272" s="12">
        <v>6536672.0300000003</v>
      </c>
      <c r="D272" s="12">
        <v>1980018.37</v>
      </c>
      <c r="E272" s="12">
        <v>649551.39</v>
      </c>
      <c r="F272" s="12">
        <v>563080.68000000005</v>
      </c>
      <c r="G272" s="12">
        <v>17012.61</v>
      </c>
      <c r="H272" s="11">
        <v>22707.24</v>
      </c>
      <c r="I272" s="1">
        <f t="shared" si="28"/>
        <v>9769042.3200000003</v>
      </c>
      <c r="J272">
        <f t="shared" si="29"/>
        <v>5976</v>
      </c>
      <c r="K272">
        <f t="shared" si="30"/>
        <v>5976</v>
      </c>
      <c r="L272" s="1">
        <f t="shared" si="31"/>
        <v>8516690.4000000004</v>
      </c>
      <c r="M272">
        <f t="shared" si="32"/>
        <v>0.87180402346747132</v>
      </c>
      <c r="T272" s="28">
        <v>269</v>
      </c>
      <c r="U272" s="28">
        <v>5157</v>
      </c>
      <c r="V272" s="28" t="s">
        <v>240</v>
      </c>
      <c r="W272" s="28">
        <v>6099</v>
      </c>
      <c r="X272">
        <f t="shared" si="33"/>
        <v>5157</v>
      </c>
      <c r="Y272" t="str">
        <f t="shared" si="34"/>
        <v>South O'Brien</v>
      </c>
    </row>
    <row r="273" spans="1:25" ht="16" x14ac:dyDescent="0.2">
      <c r="A273" s="14">
        <v>5994</v>
      </c>
      <c r="B273" s="13" t="s">
        <v>267</v>
      </c>
      <c r="C273" s="12">
        <v>4768912.0599999996</v>
      </c>
      <c r="D273" s="12">
        <v>1472142.13</v>
      </c>
      <c r="E273" s="12">
        <v>539449.07999999996</v>
      </c>
      <c r="F273" s="12">
        <v>663342.05000000005</v>
      </c>
      <c r="G273" s="12">
        <v>76341.63</v>
      </c>
      <c r="H273" s="11">
        <v>7806.52</v>
      </c>
      <c r="I273" s="1">
        <f t="shared" si="28"/>
        <v>7527993.4699999988</v>
      </c>
      <c r="J273">
        <f t="shared" si="29"/>
        <v>5994</v>
      </c>
      <c r="K273">
        <f t="shared" si="30"/>
        <v>5994</v>
      </c>
      <c r="L273" s="1">
        <f t="shared" si="31"/>
        <v>6241054.1899999995</v>
      </c>
      <c r="M273">
        <f t="shared" si="32"/>
        <v>0.82904617477039344</v>
      </c>
      <c r="T273" s="28">
        <v>270</v>
      </c>
      <c r="U273" s="28">
        <v>6097</v>
      </c>
      <c r="V273" s="28" t="s">
        <v>278</v>
      </c>
      <c r="W273" s="28">
        <v>6097</v>
      </c>
      <c r="X273">
        <f t="shared" si="33"/>
        <v>6097</v>
      </c>
      <c r="Y273" t="str">
        <f t="shared" si="34"/>
        <v>South Page</v>
      </c>
    </row>
    <row r="274" spans="1:25" ht="16" x14ac:dyDescent="0.2">
      <c r="A274" s="14">
        <v>6003</v>
      </c>
      <c r="B274" s="13" t="s">
        <v>268</v>
      </c>
      <c r="C274" s="12">
        <v>2785461.32</v>
      </c>
      <c r="D274" s="12">
        <v>730072.98</v>
      </c>
      <c r="E274" s="12">
        <v>596605.42000000004</v>
      </c>
      <c r="F274" s="12">
        <v>415918.24</v>
      </c>
      <c r="G274" s="12">
        <v>19966.32</v>
      </c>
      <c r="H274" s="11">
        <v>12436.07</v>
      </c>
      <c r="I274" s="1">
        <f t="shared" si="28"/>
        <v>4560460.3500000006</v>
      </c>
      <c r="J274">
        <f t="shared" si="29"/>
        <v>6003</v>
      </c>
      <c r="K274">
        <f t="shared" si="30"/>
        <v>6003</v>
      </c>
      <c r="L274" s="1">
        <f t="shared" si="31"/>
        <v>3515534.3</v>
      </c>
      <c r="M274">
        <f t="shared" si="32"/>
        <v>0.77087268174582402</v>
      </c>
      <c r="T274" s="28">
        <v>271</v>
      </c>
      <c r="U274" s="28">
        <v>6098</v>
      </c>
      <c r="V274" s="28" t="s">
        <v>279</v>
      </c>
      <c r="W274" s="28">
        <v>6098</v>
      </c>
      <c r="X274">
        <f t="shared" si="33"/>
        <v>6098</v>
      </c>
      <c r="Y274" t="str">
        <f t="shared" si="34"/>
        <v>South Tama County</v>
      </c>
    </row>
    <row r="275" spans="1:25" ht="16" x14ac:dyDescent="0.2">
      <c r="A275" s="14">
        <v>6012</v>
      </c>
      <c r="B275" s="13" t="s">
        <v>269</v>
      </c>
      <c r="C275" s="12">
        <v>3264752.78</v>
      </c>
      <c r="D275" s="12">
        <v>1107478.21</v>
      </c>
      <c r="E275" s="12">
        <v>598417.42000000004</v>
      </c>
      <c r="F275" s="12">
        <v>461646.39</v>
      </c>
      <c r="G275" s="12">
        <v>23564.89</v>
      </c>
      <c r="H275" s="11">
        <v>19348.2</v>
      </c>
      <c r="I275" s="1">
        <f t="shared" si="28"/>
        <v>5475207.8899999997</v>
      </c>
      <c r="J275">
        <f t="shared" si="29"/>
        <v>6012</v>
      </c>
      <c r="K275">
        <f t="shared" si="30"/>
        <v>6012</v>
      </c>
      <c r="L275" s="1">
        <f t="shared" si="31"/>
        <v>4372230.99</v>
      </c>
      <c r="M275">
        <f t="shared" si="32"/>
        <v>0.79855068115048333</v>
      </c>
      <c r="T275" s="28">
        <v>272</v>
      </c>
      <c r="U275" s="28">
        <v>6100</v>
      </c>
      <c r="V275" s="28" t="s">
        <v>280</v>
      </c>
      <c r="W275" s="28">
        <v>6100</v>
      </c>
      <c r="X275">
        <f t="shared" si="33"/>
        <v>6100</v>
      </c>
      <c r="Y275" t="str">
        <f t="shared" si="34"/>
        <v>South Winneshiek</v>
      </c>
    </row>
    <row r="276" spans="1:25" ht="16" x14ac:dyDescent="0.2">
      <c r="A276" s="14">
        <v>6030</v>
      </c>
      <c r="B276" s="13" t="s">
        <v>270</v>
      </c>
      <c r="C276" s="12">
        <v>7218470.2699999996</v>
      </c>
      <c r="D276" s="12">
        <v>1922427.73</v>
      </c>
      <c r="E276" s="12">
        <v>882784.05</v>
      </c>
      <c r="F276" s="12">
        <v>697356.24</v>
      </c>
      <c r="G276" s="12">
        <v>149096.79999999999</v>
      </c>
      <c r="H276" s="11">
        <v>74373.759999999995</v>
      </c>
      <c r="I276" s="1">
        <f t="shared" si="28"/>
        <v>10944508.850000001</v>
      </c>
      <c r="J276">
        <f t="shared" si="29"/>
        <v>6030</v>
      </c>
      <c r="K276">
        <f t="shared" si="30"/>
        <v>6030</v>
      </c>
      <c r="L276" s="1">
        <f t="shared" si="31"/>
        <v>9140898</v>
      </c>
      <c r="M276">
        <f t="shared" si="32"/>
        <v>0.83520403932973186</v>
      </c>
      <c r="T276" s="28">
        <v>273</v>
      </c>
      <c r="U276" s="28">
        <v>6101</v>
      </c>
      <c r="V276" s="28" t="s">
        <v>281</v>
      </c>
      <c r="W276" s="28">
        <v>6101</v>
      </c>
      <c r="X276">
        <f t="shared" si="33"/>
        <v>6101</v>
      </c>
      <c r="Y276" t="str">
        <f t="shared" si="34"/>
        <v>Southeast Polk</v>
      </c>
    </row>
    <row r="277" spans="1:25" ht="16" x14ac:dyDescent="0.2">
      <c r="A277" s="14">
        <v>6035</v>
      </c>
      <c r="B277" s="13" t="s">
        <v>272</v>
      </c>
      <c r="C277" s="12">
        <v>3811162.96</v>
      </c>
      <c r="D277" s="12">
        <v>1357713.29</v>
      </c>
      <c r="E277" s="12">
        <v>484737.65</v>
      </c>
      <c r="F277" s="12">
        <v>434693.96</v>
      </c>
      <c r="G277" s="12">
        <v>11507.68</v>
      </c>
      <c r="H277" s="11">
        <v>7531.7</v>
      </c>
      <c r="I277" s="1">
        <f t="shared" si="28"/>
        <v>6107347.2400000002</v>
      </c>
      <c r="J277">
        <f t="shared" si="29"/>
        <v>6035</v>
      </c>
      <c r="K277">
        <f t="shared" si="30"/>
        <v>6048</v>
      </c>
      <c r="L277" s="1">
        <f t="shared" si="31"/>
        <v>5168876.25</v>
      </c>
      <c r="M277">
        <f t="shared" si="32"/>
        <v>0.84633737805941422</v>
      </c>
      <c r="T277" s="28">
        <v>274</v>
      </c>
      <c r="U277" s="28">
        <v>6094</v>
      </c>
      <c r="V277" s="28" t="s">
        <v>275</v>
      </c>
      <c r="W277" s="28">
        <v>6094</v>
      </c>
      <c r="X277">
        <f t="shared" si="33"/>
        <v>6094</v>
      </c>
      <c r="Y277" t="str">
        <f t="shared" si="34"/>
        <v>Southeast Warren</v>
      </c>
    </row>
    <row r="278" spans="1:25" ht="16" x14ac:dyDescent="0.2">
      <c r="A278" s="14">
        <v>6039</v>
      </c>
      <c r="B278" s="13" t="s">
        <v>271</v>
      </c>
      <c r="C278" s="12">
        <v>85012948.609999999</v>
      </c>
      <c r="D278" s="12">
        <v>33060937.5</v>
      </c>
      <c r="E278" s="12">
        <v>15711686.470000001</v>
      </c>
      <c r="F278" s="12">
        <v>6908291.8499999996</v>
      </c>
      <c r="G278" s="12">
        <v>2079688.77</v>
      </c>
      <c r="H278" s="11">
        <v>184514.72</v>
      </c>
      <c r="I278" s="1">
        <f t="shared" si="28"/>
        <v>142958067.92000002</v>
      </c>
      <c r="J278">
        <f t="shared" si="29"/>
        <v>6039</v>
      </c>
      <c r="K278">
        <f t="shared" si="30"/>
        <v>6039</v>
      </c>
      <c r="L278" s="1">
        <f t="shared" si="31"/>
        <v>118073886.11</v>
      </c>
      <c r="M278">
        <f t="shared" si="32"/>
        <v>0.82593370089524909</v>
      </c>
      <c r="T278" s="28">
        <v>275</v>
      </c>
      <c r="U278" s="28">
        <v>6096</v>
      </c>
      <c r="V278" s="28" t="s">
        <v>277</v>
      </c>
      <c r="W278" s="28">
        <v>6096</v>
      </c>
      <c r="X278">
        <f t="shared" si="33"/>
        <v>6096</v>
      </c>
      <c r="Y278" t="str">
        <f t="shared" si="34"/>
        <v>Southeast Webster Grand</v>
      </c>
    </row>
    <row r="279" spans="1:25" ht="16" x14ac:dyDescent="0.2">
      <c r="A279" s="14">
        <v>6091</v>
      </c>
      <c r="B279" s="13" t="s">
        <v>273</v>
      </c>
      <c r="C279" s="12">
        <v>2868695.71</v>
      </c>
      <c r="D279" s="12">
        <v>820670.38</v>
      </c>
      <c r="E279" s="12">
        <v>869112.27</v>
      </c>
      <c r="F279" s="12">
        <v>419748.67</v>
      </c>
      <c r="G279" s="12">
        <v>35121.1</v>
      </c>
      <c r="H279" s="11">
        <v>7546</v>
      </c>
      <c r="I279" s="1">
        <f t="shared" si="28"/>
        <v>5020894.129999999</v>
      </c>
      <c r="J279">
        <f t="shared" si="29"/>
        <v>6091</v>
      </c>
      <c r="K279">
        <f t="shared" si="30"/>
        <v>6091</v>
      </c>
      <c r="L279" s="1">
        <f t="shared" si="31"/>
        <v>3689366.09</v>
      </c>
      <c r="M279">
        <f t="shared" si="32"/>
        <v>0.73480260576615675</v>
      </c>
      <c r="T279" s="28">
        <v>276</v>
      </c>
      <c r="U279" s="28">
        <v>6102</v>
      </c>
      <c r="V279" s="28" t="s">
        <v>282</v>
      </c>
      <c r="W279" s="28">
        <v>6102</v>
      </c>
      <c r="X279">
        <f t="shared" si="33"/>
        <v>6102</v>
      </c>
      <c r="Y279" t="str">
        <f t="shared" si="34"/>
        <v>Spencer</v>
      </c>
    </row>
    <row r="280" spans="1:25" ht="16" x14ac:dyDescent="0.2">
      <c r="A280" s="14">
        <v>6093</v>
      </c>
      <c r="B280" s="13" t="s">
        <v>274</v>
      </c>
      <c r="C280" s="12">
        <v>7592071.3200000003</v>
      </c>
      <c r="D280" s="12">
        <v>2335289.1800000002</v>
      </c>
      <c r="E280" s="12">
        <v>1058284.42</v>
      </c>
      <c r="F280" s="12">
        <v>1017898.36</v>
      </c>
      <c r="G280" s="12">
        <v>33966.93</v>
      </c>
      <c r="H280" s="11">
        <v>64948.89</v>
      </c>
      <c r="I280" s="1">
        <f t="shared" si="28"/>
        <v>12102459.1</v>
      </c>
      <c r="J280">
        <f t="shared" si="29"/>
        <v>6093</v>
      </c>
      <c r="K280">
        <f t="shared" si="30"/>
        <v>6093</v>
      </c>
      <c r="L280" s="1">
        <f t="shared" si="31"/>
        <v>9927360.5</v>
      </c>
      <c r="M280">
        <f t="shared" si="32"/>
        <v>0.82027631062186368</v>
      </c>
      <c r="T280" s="28">
        <v>277</v>
      </c>
      <c r="U280" s="28">
        <v>6120</v>
      </c>
      <c r="V280" s="28" t="s">
        <v>283</v>
      </c>
      <c r="W280" s="28">
        <v>6120</v>
      </c>
      <c r="X280">
        <f t="shared" si="33"/>
        <v>6120</v>
      </c>
      <c r="Y280" t="str">
        <f t="shared" si="34"/>
        <v>Spirit Lake</v>
      </c>
    </row>
    <row r="281" spans="1:25" ht="16" x14ac:dyDescent="0.2">
      <c r="A281" s="14">
        <v>6094</v>
      </c>
      <c r="B281" s="13" t="s">
        <v>275</v>
      </c>
      <c r="C281" s="12">
        <v>3385830.8</v>
      </c>
      <c r="D281" s="12">
        <v>932111.57</v>
      </c>
      <c r="E281" s="12">
        <v>993054.84</v>
      </c>
      <c r="F281" s="12">
        <v>511985.32</v>
      </c>
      <c r="G281" s="12">
        <v>1458</v>
      </c>
      <c r="H281" s="11">
        <v>7713.47</v>
      </c>
      <c r="I281" s="1">
        <f t="shared" si="28"/>
        <v>5832154</v>
      </c>
      <c r="J281">
        <f t="shared" si="29"/>
        <v>6094</v>
      </c>
      <c r="K281">
        <f t="shared" si="30"/>
        <v>6094</v>
      </c>
      <c r="L281" s="1">
        <f t="shared" si="31"/>
        <v>4317942.37</v>
      </c>
      <c r="M281">
        <f t="shared" si="32"/>
        <v>0.74036837333170558</v>
      </c>
      <c r="T281" s="28">
        <v>278</v>
      </c>
      <c r="U281" s="28">
        <v>6138</v>
      </c>
      <c r="V281" s="28" t="s">
        <v>284</v>
      </c>
      <c r="W281" s="28">
        <v>6138</v>
      </c>
      <c r="X281">
        <f t="shared" si="33"/>
        <v>6138</v>
      </c>
      <c r="Y281" t="str">
        <f t="shared" si="34"/>
        <v>Springville</v>
      </c>
    </row>
    <row r="282" spans="1:25" ht="16" x14ac:dyDescent="0.2">
      <c r="A282" s="14">
        <v>6095</v>
      </c>
      <c r="B282" s="13" t="s">
        <v>276</v>
      </c>
      <c r="C282" s="12">
        <v>4670282.1399999997</v>
      </c>
      <c r="D282" s="12">
        <v>1369309.74</v>
      </c>
      <c r="E282" s="12">
        <v>837185.52</v>
      </c>
      <c r="F282" s="12">
        <v>560464.05000000005</v>
      </c>
      <c r="G282" s="12">
        <v>10474.280000000001</v>
      </c>
      <c r="H282" s="11">
        <v>79985.75</v>
      </c>
      <c r="I282" s="1">
        <f t="shared" si="28"/>
        <v>7527701.4800000004</v>
      </c>
      <c r="J282">
        <f t="shared" si="29"/>
        <v>6095</v>
      </c>
      <c r="K282">
        <f t="shared" si="30"/>
        <v>6095</v>
      </c>
      <c r="L282" s="1">
        <f t="shared" si="31"/>
        <v>6039591.8799999999</v>
      </c>
      <c r="M282">
        <f t="shared" si="32"/>
        <v>0.8023155402809623</v>
      </c>
      <c r="T282" s="28">
        <v>279</v>
      </c>
      <c r="U282" s="28">
        <v>5751</v>
      </c>
      <c r="V282" s="28" t="s">
        <v>258</v>
      </c>
      <c r="W282" s="28">
        <v>5751</v>
      </c>
      <c r="X282">
        <f t="shared" si="33"/>
        <v>5751</v>
      </c>
      <c r="Y282" t="str">
        <f t="shared" si="34"/>
        <v>St Ansgar</v>
      </c>
    </row>
    <row r="283" spans="1:25" ht="16" x14ac:dyDescent="0.2">
      <c r="A283" s="14">
        <v>6096</v>
      </c>
      <c r="B283" s="13" t="s">
        <v>277</v>
      </c>
      <c r="C283" s="12">
        <v>3609827.95</v>
      </c>
      <c r="D283" s="12">
        <v>1010691.87</v>
      </c>
      <c r="E283" s="12">
        <v>1168470.1499999999</v>
      </c>
      <c r="F283" s="12">
        <v>449523.47</v>
      </c>
      <c r="G283" s="12">
        <v>47739.02</v>
      </c>
      <c r="H283" s="11">
        <v>9646.2900000000009</v>
      </c>
      <c r="I283" s="1">
        <f t="shared" si="28"/>
        <v>6295898.75</v>
      </c>
      <c r="J283">
        <f t="shared" si="29"/>
        <v>6096</v>
      </c>
      <c r="K283">
        <f t="shared" si="30"/>
        <v>6096</v>
      </c>
      <c r="L283" s="1">
        <f t="shared" si="31"/>
        <v>4620519.82</v>
      </c>
      <c r="M283">
        <f t="shared" si="32"/>
        <v>0.73389360335567666</v>
      </c>
      <c r="T283" s="28">
        <v>280</v>
      </c>
      <c r="U283" s="28">
        <v>6165</v>
      </c>
      <c r="V283" s="28" t="s">
        <v>285</v>
      </c>
      <c r="W283" s="28">
        <v>6165</v>
      </c>
      <c r="X283">
        <f t="shared" si="33"/>
        <v>6165</v>
      </c>
      <c r="Y283" t="str">
        <f t="shared" si="34"/>
        <v>Stanton</v>
      </c>
    </row>
    <row r="284" spans="1:25" ht="16" x14ac:dyDescent="0.2">
      <c r="A284" s="14">
        <v>6097</v>
      </c>
      <c r="B284" s="13" t="s">
        <v>278</v>
      </c>
      <c r="C284" s="12">
        <v>1217506.53</v>
      </c>
      <c r="D284" s="12">
        <v>347364.97</v>
      </c>
      <c r="E284" s="12">
        <v>821342.14</v>
      </c>
      <c r="F284" s="12">
        <v>223540.06</v>
      </c>
      <c r="G284" s="12">
        <v>5546.39</v>
      </c>
      <c r="H284" s="11">
        <v>8581.34</v>
      </c>
      <c r="I284" s="1">
        <f t="shared" si="28"/>
        <v>2623881.4300000002</v>
      </c>
      <c r="J284">
        <f t="shared" si="29"/>
        <v>6097</v>
      </c>
      <c r="K284">
        <f t="shared" si="30"/>
        <v>6097</v>
      </c>
      <c r="L284" s="1">
        <f t="shared" si="31"/>
        <v>1564871.5</v>
      </c>
      <c r="M284">
        <f t="shared" si="32"/>
        <v>0.5963956610646084</v>
      </c>
      <c r="T284" s="28">
        <v>281</v>
      </c>
      <c r="U284" s="28">
        <v>6175</v>
      </c>
      <c r="V284" s="28" t="s">
        <v>286</v>
      </c>
      <c r="W284" s="28">
        <v>6175</v>
      </c>
      <c r="X284">
        <f t="shared" si="33"/>
        <v>6175</v>
      </c>
      <c r="Y284" t="str">
        <f t="shared" si="34"/>
        <v>Starmont</v>
      </c>
    </row>
    <row r="285" spans="1:25" ht="16" x14ac:dyDescent="0.2">
      <c r="A285" s="14">
        <v>6098</v>
      </c>
      <c r="B285" s="13" t="s">
        <v>279</v>
      </c>
      <c r="C285" s="12">
        <v>8430338.1699999999</v>
      </c>
      <c r="D285" s="12">
        <v>3038051.51</v>
      </c>
      <c r="E285" s="12">
        <v>1800236.4</v>
      </c>
      <c r="F285" s="12">
        <v>880481.1</v>
      </c>
      <c r="G285" s="12">
        <v>72526.070000000007</v>
      </c>
      <c r="H285" s="11">
        <v>104689.65</v>
      </c>
      <c r="I285" s="1">
        <f t="shared" si="28"/>
        <v>14326322.9</v>
      </c>
      <c r="J285">
        <f t="shared" si="29"/>
        <v>6098</v>
      </c>
      <c r="K285">
        <f t="shared" si="30"/>
        <v>6098</v>
      </c>
      <c r="L285" s="1">
        <f t="shared" si="31"/>
        <v>11468389.68</v>
      </c>
      <c r="M285">
        <f t="shared" si="32"/>
        <v>0.80051174052484875</v>
      </c>
      <c r="T285" s="28">
        <v>282</v>
      </c>
      <c r="U285" s="28">
        <v>6219</v>
      </c>
      <c r="V285" s="28" t="s">
        <v>287</v>
      </c>
      <c r="W285" s="28">
        <v>6219</v>
      </c>
      <c r="X285">
        <f t="shared" si="33"/>
        <v>6219</v>
      </c>
      <c r="Y285" t="str">
        <f t="shared" si="34"/>
        <v>Storm Lake</v>
      </c>
    </row>
    <row r="286" spans="1:25" ht="16" x14ac:dyDescent="0.2">
      <c r="A286" s="14">
        <v>6099</v>
      </c>
      <c r="B286" s="13" t="s">
        <v>240</v>
      </c>
      <c r="C286" s="12">
        <v>4316267.67</v>
      </c>
      <c r="D286" s="12">
        <v>1320602.07</v>
      </c>
      <c r="E286" s="12">
        <v>804349.35</v>
      </c>
      <c r="F286" s="12">
        <v>538792.68000000005</v>
      </c>
      <c r="G286" s="12">
        <v>59885.51</v>
      </c>
      <c r="H286" s="11">
        <v>15401.86</v>
      </c>
      <c r="I286" s="1">
        <f t="shared" si="28"/>
        <v>7055299.1399999997</v>
      </c>
      <c r="J286">
        <f t="shared" si="29"/>
        <v>6099</v>
      </c>
      <c r="K286">
        <f t="shared" si="30"/>
        <v>5157</v>
      </c>
      <c r="L286" s="1">
        <f t="shared" si="31"/>
        <v>5636869.7400000002</v>
      </c>
      <c r="M286">
        <f t="shared" si="32"/>
        <v>0.79895545577107885</v>
      </c>
      <c r="T286" s="28">
        <v>283</v>
      </c>
      <c r="U286" s="28">
        <v>6246</v>
      </c>
      <c r="V286" s="28" t="s">
        <v>288</v>
      </c>
      <c r="W286" s="28">
        <v>6246</v>
      </c>
      <c r="X286">
        <f t="shared" si="33"/>
        <v>6246</v>
      </c>
      <c r="Y286" t="str">
        <f t="shared" si="34"/>
        <v>Stratford</v>
      </c>
    </row>
    <row r="287" spans="1:25" ht="16" x14ac:dyDescent="0.2">
      <c r="A287" s="14">
        <v>6100</v>
      </c>
      <c r="B287" s="13" t="s">
        <v>280</v>
      </c>
      <c r="C287" s="12">
        <v>3850975.44</v>
      </c>
      <c r="D287" s="12">
        <v>1132001.82</v>
      </c>
      <c r="E287" s="12">
        <v>1327424.19</v>
      </c>
      <c r="F287" s="12">
        <v>368721.23</v>
      </c>
      <c r="G287" s="12">
        <v>32647.64</v>
      </c>
      <c r="H287" s="11">
        <v>4731.71</v>
      </c>
      <c r="I287" s="1">
        <f t="shared" si="28"/>
        <v>6716502.0299999993</v>
      </c>
      <c r="J287">
        <f t="shared" si="29"/>
        <v>6100</v>
      </c>
      <c r="K287">
        <f t="shared" si="30"/>
        <v>6100</v>
      </c>
      <c r="L287" s="1">
        <f t="shared" si="31"/>
        <v>4982977.26</v>
      </c>
      <c r="M287">
        <f t="shared" si="32"/>
        <v>0.74190065568996788</v>
      </c>
      <c r="T287" s="28">
        <v>284</v>
      </c>
      <c r="U287" s="28">
        <v>6273</v>
      </c>
      <c r="V287" s="28" t="s">
        <v>290</v>
      </c>
      <c r="W287" s="28">
        <v>6273</v>
      </c>
      <c r="X287">
        <f t="shared" si="33"/>
        <v>6273</v>
      </c>
      <c r="Y287" t="str">
        <f t="shared" si="34"/>
        <v>Sumner-Fredericksburg</v>
      </c>
    </row>
    <row r="288" spans="1:25" ht="16" x14ac:dyDescent="0.2">
      <c r="A288" s="14">
        <v>6101</v>
      </c>
      <c r="B288" s="13" t="s">
        <v>281</v>
      </c>
      <c r="C288" s="12">
        <v>39780540.520000003</v>
      </c>
      <c r="D288" s="12">
        <v>12739963.029999999</v>
      </c>
      <c r="E288" s="12">
        <v>6114300.3200000003</v>
      </c>
      <c r="F288" s="12">
        <v>3026199.87</v>
      </c>
      <c r="G288" s="12">
        <v>497357.48</v>
      </c>
      <c r="H288" s="11">
        <v>210929.73</v>
      </c>
      <c r="I288" s="1">
        <f t="shared" si="28"/>
        <v>62369290.949999996</v>
      </c>
      <c r="J288">
        <f t="shared" si="29"/>
        <v>6101</v>
      </c>
      <c r="K288">
        <f t="shared" si="30"/>
        <v>6101</v>
      </c>
      <c r="L288" s="1">
        <f t="shared" si="31"/>
        <v>52520503.550000004</v>
      </c>
      <c r="M288">
        <f t="shared" si="32"/>
        <v>0.84208915557665176</v>
      </c>
      <c r="T288" s="28">
        <v>285</v>
      </c>
      <c r="U288" s="28">
        <v>6408</v>
      </c>
      <c r="V288" s="28" t="s">
        <v>291</v>
      </c>
      <c r="W288" s="28">
        <v>6408</v>
      </c>
      <c r="X288">
        <f t="shared" si="33"/>
        <v>6408</v>
      </c>
      <c r="Y288" t="str">
        <f t="shared" si="34"/>
        <v>Tipton</v>
      </c>
    </row>
    <row r="289" spans="1:25" ht="16" x14ac:dyDescent="0.2">
      <c r="A289" s="14">
        <v>6102</v>
      </c>
      <c r="B289" s="13" t="s">
        <v>282</v>
      </c>
      <c r="C289" s="12">
        <v>12596744.880000001</v>
      </c>
      <c r="D289" s="12">
        <v>4127195.15</v>
      </c>
      <c r="E289" s="12">
        <v>1618376.25</v>
      </c>
      <c r="F289" s="12">
        <v>1698153.48</v>
      </c>
      <c r="G289" s="12">
        <v>107209.9</v>
      </c>
      <c r="H289" s="11">
        <v>78262.490000000005</v>
      </c>
      <c r="I289" s="1">
        <f t="shared" si="28"/>
        <v>20225942.149999999</v>
      </c>
      <c r="J289">
        <f t="shared" si="29"/>
        <v>6102</v>
      </c>
      <c r="K289">
        <f t="shared" si="30"/>
        <v>6102</v>
      </c>
      <c r="L289" s="1">
        <f t="shared" si="31"/>
        <v>16723940.030000001</v>
      </c>
      <c r="M289">
        <f t="shared" si="32"/>
        <v>0.82685592127039687</v>
      </c>
      <c r="T289" s="28">
        <v>286</v>
      </c>
      <c r="U289" s="28">
        <v>6453</v>
      </c>
      <c r="V289" s="28" t="s">
        <v>292</v>
      </c>
      <c r="W289" s="28">
        <v>6453</v>
      </c>
      <c r="X289">
        <f t="shared" si="33"/>
        <v>6453</v>
      </c>
      <c r="Y289" t="str">
        <f t="shared" si="34"/>
        <v>Treynor</v>
      </c>
    </row>
    <row r="290" spans="1:25" ht="16" x14ac:dyDescent="0.2">
      <c r="A290" s="14">
        <v>6120</v>
      </c>
      <c r="B290" s="13" t="s">
        <v>283</v>
      </c>
      <c r="C290" s="12">
        <v>7377534.0199999996</v>
      </c>
      <c r="D290" s="12">
        <v>2210632.41</v>
      </c>
      <c r="E290" s="12">
        <v>981492.81</v>
      </c>
      <c r="F290" s="12">
        <v>840064.97</v>
      </c>
      <c r="G290" s="12">
        <v>36457.050000000003</v>
      </c>
      <c r="H290" s="11">
        <v>29463</v>
      </c>
      <c r="I290" s="1">
        <f t="shared" si="28"/>
        <v>11475644.260000002</v>
      </c>
      <c r="J290">
        <f t="shared" si="29"/>
        <v>6120</v>
      </c>
      <c r="K290">
        <f t="shared" si="30"/>
        <v>6120</v>
      </c>
      <c r="L290" s="1">
        <f t="shared" si="31"/>
        <v>9588166.4299999997</v>
      </c>
      <c r="M290">
        <f t="shared" si="32"/>
        <v>0.83552314909420156</v>
      </c>
      <c r="T290" s="28">
        <v>287</v>
      </c>
      <c r="U290" s="28">
        <v>6460</v>
      </c>
      <c r="V290" s="28" t="s">
        <v>293</v>
      </c>
      <c r="W290" s="28">
        <v>6460</v>
      </c>
      <c r="X290">
        <f t="shared" si="33"/>
        <v>6460</v>
      </c>
      <c r="Y290" t="str">
        <f t="shared" si="34"/>
        <v>Tri-Center</v>
      </c>
    </row>
    <row r="291" spans="1:25" ht="16" x14ac:dyDescent="0.2">
      <c r="A291" s="14">
        <v>6138</v>
      </c>
      <c r="B291" s="13" t="s">
        <v>284</v>
      </c>
      <c r="C291" s="12">
        <v>2296806.66</v>
      </c>
      <c r="D291" s="12">
        <v>696215.31</v>
      </c>
      <c r="E291" s="12">
        <v>784536.7</v>
      </c>
      <c r="F291" s="12">
        <v>363121.9</v>
      </c>
      <c r="G291" s="12">
        <v>23888.59</v>
      </c>
      <c r="H291" s="11">
        <v>11588.51</v>
      </c>
      <c r="I291" s="1">
        <f t="shared" si="28"/>
        <v>4176157.6699999995</v>
      </c>
      <c r="J291">
        <f t="shared" si="29"/>
        <v>6138</v>
      </c>
      <c r="K291">
        <f t="shared" si="30"/>
        <v>6138</v>
      </c>
      <c r="L291" s="1">
        <f t="shared" si="31"/>
        <v>2993021.97</v>
      </c>
      <c r="M291">
        <f t="shared" si="32"/>
        <v>0.71669276078841171</v>
      </c>
      <c r="T291" s="28">
        <v>288</v>
      </c>
      <c r="U291" s="28">
        <v>6462</v>
      </c>
      <c r="V291" s="28" t="s">
        <v>294</v>
      </c>
      <c r="W291" s="28">
        <v>6462</v>
      </c>
      <c r="X291">
        <f t="shared" si="33"/>
        <v>6462</v>
      </c>
      <c r="Y291" t="str">
        <f t="shared" si="34"/>
        <v>Tri-County</v>
      </c>
    </row>
    <row r="292" spans="1:25" ht="16" x14ac:dyDescent="0.2">
      <c r="A292" s="14">
        <v>6165</v>
      </c>
      <c r="B292" s="13" t="s">
        <v>285</v>
      </c>
      <c r="C292" s="12">
        <v>1229321.1000000001</v>
      </c>
      <c r="D292" s="12">
        <v>437238.04</v>
      </c>
      <c r="E292" s="12">
        <v>591614.79</v>
      </c>
      <c r="F292" s="12">
        <v>145870.39000000001</v>
      </c>
      <c r="G292" s="13">
        <v>579.02</v>
      </c>
      <c r="H292" s="11">
        <v>4462</v>
      </c>
      <c r="I292" s="1">
        <f t="shared" si="28"/>
        <v>2409085.3400000003</v>
      </c>
      <c r="J292">
        <f t="shared" si="29"/>
        <v>6165</v>
      </c>
      <c r="K292">
        <f t="shared" si="30"/>
        <v>6165</v>
      </c>
      <c r="L292" s="1">
        <f t="shared" si="31"/>
        <v>1666559.1400000001</v>
      </c>
      <c r="M292">
        <f t="shared" si="32"/>
        <v>0.69178086484889734</v>
      </c>
      <c r="T292" s="28">
        <v>289</v>
      </c>
      <c r="U292" s="28">
        <v>6471</v>
      </c>
      <c r="V292" s="28" t="s">
        <v>295</v>
      </c>
      <c r="W292" s="28">
        <v>6471</v>
      </c>
      <c r="X292">
        <f t="shared" si="33"/>
        <v>6471</v>
      </c>
      <c r="Y292" t="str">
        <f t="shared" si="34"/>
        <v>Tripoli</v>
      </c>
    </row>
    <row r="293" spans="1:25" ht="16" x14ac:dyDescent="0.2">
      <c r="A293" s="14">
        <v>6175</v>
      </c>
      <c r="B293" s="13" t="s">
        <v>286</v>
      </c>
      <c r="C293" s="12">
        <v>4231141.28</v>
      </c>
      <c r="D293" s="12">
        <v>1443866.21</v>
      </c>
      <c r="E293" s="12">
        <v>803879.71</v>
      </c>
      <c r="F293" s="12">
        <v>457640.8</v>
      </c>
      <c r="G293" s="12">
        <v>2066.29</v>
      </c>
      <c r="H293" s="11">
        <v>23358.36</v>
      </c>
      <c r="I293" s="1">
        <f t="shared" si="28"/>
        <v>6961952.6500000004</v>
      </c>
      <c r="J293">
        <f t="shared" si="29"/>
        <v>6175</v>
      </c>
      <c r="K293">
        <f t="shared" si="30"/>
        <v>6175</v>
      </c>
      <c r="L293" s="1">
        <f t="shared" si="31"/>
        <v>5675007.4900000002</v>
      </c>
      <c r="M293">
        <f t="shared" si="32"/>
        <v>0.81514594759560743</v>
      </c>
      <c r="T293" s="28">
        <v>290</v>
      </c>
      <c r="U293" s="28">
        <v>6509</v>
      </c>
      <c r="V293" s="28" t="s">
        <v>296</v>
      </c>
      <c r="W293" s="28">
        <v>6509</v>
      </c>
      <c r="X293">
        <f t="shared" si="33"/>
        <v>6509</v>
      </c>
      <c r="Y293" t="str">
        <f t="shared" si="34"/>
        <v>Turkey Valley</v>
      </c>
    </row>
    <row r="294" spans="1:25" ht="16" x14ac:dyDescent="0.2">
      <c r="A294" s="14">
        <v>6219</v>
      </c>
      <c r="B294" s="13" t="s">
        <v>287</v>
      </c>
      <c r="C294" s="12">
        <v>14042771.82</v>
      </c>
      <c r="D294" s="12">
        <v>4895540.82</v>
      </c>
      <c r="E294" s="12">
        <v>1564445</v>
      </c>
      <c r="F294" s="12">
        <v>1474985.17</v>
      </c>
      <c r="G294" s="12">
        <v>232933.08</v>
      </c>
      <c r="H294" s="11">
        <v>42935.71</v>
      </c>
      <c r="I294" s="1">
        <f t="shared" si="28"/>
        <v>22253611.600000001</v>
      </c>
      <c r="J294">
        <f t="shared" si="29"/>
        <v>6219</v>
      </c>
      <c r="K294">
        <f t="shared" si="30"/>
        <v>6219</v>
      </c>
      <c r="L294" s="1">
        <f t="shared" si="31"/>
        <v>18938312.640000001</v>
      </c>
      <c r="M294">
        <f t="shared" si="32"/>
        <v>0.8510219815286072</v>
      </c>
      <c r="T294" s="28">
        <v>291</v>
      </c>
      <c r="U294" s="28">
        <v>6512</v>
      </c>
      <c r="V294" s="28" t="s">
        <v>297</v>
      </c>
      <c r="W294" s="28">
        <v>6512</v>
      </c>
      <c r="X294">
        <f t="shared" si="33"/>
        <v>6512</v>
      </c>
      <c r="Y294" t="str">
        <f t="shared" si="34"/>
        <v>Twin Cedars</v>
      </c>
    </row>
    <row r="295" spans="1:25" ht="16" x14ac:dyDescent="0.2">
      <c r="A295" s="14">
        <v>6246</v>
      </c>
      <c r="B295" s="13" t="s">
        <v>288</v>
      </c>
      <c r="C295" s="12">
        <v>837663.92</v>
      </c>
      <c r="D295" s="12">
        <v>256625.13</v>
      </c>
      <c r="E295" s="12">
        <v>556290.02</v>
      </c>
      <c r="F295" s="12">
        <v>106069.62</v>
      </c>
      <c r="G295" s="13">
        <v>0</v>
      </c>
      <c r="H295" s="11">
        <v>4319.5</v>
      </c>
      <c r="I295" s="1">
        <f t="shared" si="28"/>
        <v>1760968.19</v>
      </c>
      <c r="J295">
        <f t="shared" si="29"/>
        <v>6246</v>
      </c>
      <c r="K295">
        <f t="shared" si="30"/>
        <v>6246</v>
      </c>
      <c r="L295" s="1">
        <f t="shared" si="31"/>
        <v>1094289.05</v>
      </c>
      <c r="M295">
        <f t="shared" si="32"/>
        <v>0.62141329764735842</v>
      </c>
      <c r="T295" s="28">
        <v>292</v>
      </c>
      <c r="U295" s="28">
        <v>6516</v>
      </c>
      <c r="V295" s="28" t="s">
        <v>298</v>
      </c>
      <c r="W295" s="28">
        <v>6516</v>
      </c>
      <c r="X295">
        <f t="shared" si="33"/>
        <v>6516</v>
      </c>
      <c r="Y295" t="str">
        <f t="shared" si="34"/>
        <v>Twin Rivers</v>
      </c>
    </row>
    <row r="296" spans="1:25" ht="16" x14ac:dyDescent="0.2">
      <c r="A296" s="14">
        <v>6264</v>
      </c>
      <c r="B296" s="13" t="s">
        <v>289</v>
      </c>
      <c r="C296" s="12">
        <v>5200781.51</v>
      </c>
      <c r="D296" s="12">
        <v>1364479.29</v>
      </c>
      <c r="E296" s="12">
        <v>1274103.93</v>
      </c>
      <c r="F296" s="12">
        <v>803161.53</v>
      </c>
      <c r="G296" s="12">
        <v>198490.11</v>
      </c>
      <c r="H296" s="11">
        <v>31617.07</v>
      </c>
      <c r="I296" s="1">
        <f t="shared" si="28"/>
        <v>8872633.4399999995</v>
      </c>
      <c r="J296">
        <f t="shared" si="29"/>
        <v>6264</v>
      </c>
      <c r="K296">
        <f t="shared" si="30"/>
        <v>6264</v>
      </c>
      <c r="L296" s="1">
        <f t="shared" si="31"/>
        <v>6565260.7999999998</v>
      </c>
      <c r="M296">
        <f t="shared" si="32"/>
        <v>0.73994500554955867</v>
      </c>
      <c r="T296" s="28">
        <v>293</v>
      </c>
      <c r="U296" s="28">
        <v>6534</v>
      </c>
      <c r="V296" s="28" t="s">
        <v>299</v>
      </c>
      <c r="W296" s="28">
        <v>6534</v>
      </c>
      <c r="X296">
        <f t="shared" si="33"/>
        <v>6534</v>
      </c>
      <c r="Y296" t="str">
        <f t="shared" si="34"/>
        <v>Underwood</v>
      </c>
    </row>
    <row r="297" spans="1:25" ht="16" x14ac:dyDescent="0.2">
      <c r="A297" s="14">
        <v>6273</v>
      </c>
      <c r="B297" s="13" t="s">
        <v>290</v>
      </c>
      <c r="C297" s="12">
        <v>3307929.87</v>
      </c>
      <c r="D297" s="12">
        <v>1042406.52</v>
      </c>
      <c r="E297" s="12">
        <v>989946.64</v>
      </c>
      <c r="F297" s="12">
        <v>407480.75</v>
      </c>
      <c r="G297" s="12">
        <v>16246.59</v>
      </c>
      <c r="H297" s="11">
        <v>8382.8799999999992</v>
      </c>
      <c r="I297" s="1">
        <f t="shared" si="28"/>
        <v>5772393.25</v>
      </c>
      <c r="J297">
        <f t="shared" si="29"/>
        <v>6273</v>
      </c>
      <c r="K297">
        <f t="shared" si="30"/>
        <v>6273</v>
      </c>
      <c r="L297" s="1">
        <f t="shared" si="31"/>
        <v>4350336.3900000006</v>
      </c>
      <c r="M297">
        <f t="shared" si="32"/>
        <v>0.7536451869421753</v>
      </c>
      <c r="T297" s="28">
        <v>294</v>
      </c>
      <c r="U297" s="28">
        <v>1935</v>
      </c>
      <c r="V297" s="28" t="s">
        <v>99</v>
      </c>
      <c r="W297" s="28">
        <v>6536</v>
      </c>
      <c r="X297">
        <f t="shared" si="33"/>
        <v>1935</v>
      </c>
      <c r="Y297" t="str">
        <f t="shared" si="34"/>
        <v>Union</v>
      </c>
    </row>
    <row r="298" spans="1:25" ht="16" x14ac:dyDescent="0.2">
      <c r="A298" s="14">
        <v>6408</v>
      </c>
      <c r="B298" s="13" t="s">
        <v>291</v>
      </c>
      <c r="C298" s="12">
        <v>5174462.9800000004</v>
      </c>
      <c r="D298" s="12">
        <v>1647345.13</v>
      </c>
      <c r="E298" s="12">
        <v>662427.41</v>
      </c>
      <c r="F298" s="12">
        <v>745512.58</v>
      </c>
      <c r="G298" s="12">
        <v>21350.67</v>
      </c>
      <c r="H298" s="11">
        <v>2985</v>
      </c>
      <c r="I298" s="1">
        <f t="shared" si="28"/>
        <v>8254083.7700000005</v>
      </c>
      <c r="J298">
        <f t="shared" si="29"/>
        <v>6408</v>
      </c>
      <c r="K298">
        <f t="shared" si="30"/>
        <v>6408</v>
      </c>
      <c r="L298" s="1">
        <f t="shared" si="31"/>
        <v>6821808.1100000003</v>
      </c>
      <c r="M298">
        <f t="shared" si="32"/>
        <v>0.8264767235334225</v>
      </c>
      <c r="T298" s="28">
        <v>295</v>
      </c>
      <c r="U298" s="28">
        <v>6561</v>
      </c>
      <c r="V298" s="28" t="s">
        <v>300</v>
      </c>
      <c r="W298" s="28">
        <v>6561</v>
      </c>
      <c r="X298">
        <f t="shared" si="33"/>
        <v>6561</v>
      </c>
      <c r="Y298" t="str">
        <f t="shared" si="34"/>
        <v>United</v>
      </c>
    </row>
    <row r="299" spans="1:25" ht="16" x14ac:dyDescent="0.2">
      <c r="A299" s="14">
        <v>6417</v>
      </c>
      <c r="B299" s="13" t="s">
        <v>361</v>
      </c>
      <c r="C299" s="12">
        <v>299771.45</v>
      </c>
      <c r="D299" s="12">
        <v>100316.34</v>
      </c>
      <c r="E299" s="12">
        <v>890675.69</v>
      </c>
      <c r="F299" s="12">
        <v>83800.7</v>
      </c>
      <c r="G299" s="13">
        <v>429.15</v>
      </c>
      <c r="H299" s="11">
        <v>1030.5999999999999</v>
      </c>
      <c r="I299" s="1">
        <f t="shared" si="28"/>
        <v>1376023.93</v>
      </c>
      <c r="J299">
        <f t="shared" si="29"/>
        <v>6417</v>
      </c>
      <c r="K299" t="e">
        <f t="shared" si="30"/>
        <v>#N/A</v>
      </c>
      <c r="L299" s="1">
        <f t="shared" si="31"/>
        <v>400087.79000000004</v>
      </c>
      <c r="M299">
        <f t="shared" si="32"/>
        <v>0.29075641874920016</v>
      </c>
      <c r="T299" s="28">
        <v>296</v>
      </c>
      <c r="U299" s="28">
        <v>6579</v>
      </c>
      <c r="V299" s="28" t="s">
        <v>301</v>
      </c>
      <c r="W299" s="28">
        <v>6579</v>
      </c>
      <c r="X299">
        <f t="shared" si="33"/>
        <v>6579</v>
      </c>
      <c r="Y299" t="str">
        <f t="shared" si="34"/>
        <v>Urbandale</v>
      </c>
    </row>
    <row r="300" spans="1:25" ht="16" x14ac:dyDescent="0.2">
      <c r="A300" s="14">
        <v>6453</v>
      </c>
      <c r="B300" s="13" t="s">
        <v>292</v>
      </c>
      <c r="C300" s="12">
        <v>3718997.83</v>
      </c>
      <c r="D300" s="12">
        <v>1245667.3600000001</v>
      </c>
      <c r="E300" s="12">
        <v>742693.49</v>
      </c>
      <c r="F300" s="12">
        <v>570070.49</v>
      </c>
      <c r="G300" s="12">
        <v>70827.34</v>
      </c>
      <c r="H300" s="11">
        <v>20280.78</v>
      </c>
      <c r="I300" s="1">
        <f t="shared" si="28"/>
        <v>6368537.290000001</v>
      </c>
      <c r="J300">
        <f t="shared" si="29"/>
        <v>6453</v>
      </c>
      <c r="K300">
        <f t="shared" si="30"/>
        <v>6453</v>
      </c>
      <c r="L300" s="1">
        <f t="shared" si="31"/>
        <v>4964665.1900000004</v>
      </c>
      <c r="M300">
        <f t="shared" si="32"/>
        <v>0.77956129703371801</v>
      </c>
      <c r="T300" s="28">
        <v>297</v>
      </c>
      <c r="U300" s="28">
        <v>6591</v>
      </c>
      <c r="V300" s="28" t="s">
        <v>302</v>
      </c>
      <c r="W300" s="28">
        <v>6591</v>
      </c>
      <c r="X300">
        <f t="shared" si="33"/>
        <v>6591</v>
      </c>
      <c r="Y300" t="str">
        <f t="shared" si="34"/>
        <v>Valley</v>
      </c>
    </row>
    <row r="301" spans="1:25" ht="16" x14ac:dyDescent="0.2">
      <c r="A301" s="14">
        <v>6460</v>
      </c>
      <c r="B301" s="13" t="s">
        <v>293</v>
      </c>
      <c r="C301" s="12">
        <v>4562972.8</v>
      </c>
      <c r="D301" s="12">
        <v>1238726.8</v>
      </c>
      <c r="E301" s="12">
        <v>744546.94</v>
      </c>
      <c r="F301" s="12">
        <v>562249.76</v>
      </c>
      <c r="G301" s="12">
        <v>291722.81</v>
      </c>
      <c r="H301" s="11">
        <v>35306.160000000003</v>
      </c>
      <c r="I301" s="1">
        <f t="shared" si="28"/>
        <v>7435525.2699999986</v>
      </c>
      <c r="J301">
        <f t="shared" si="29"/>
        <v>6460</v>
      </c>
      <c r="K301">
        <f t="shared" si="30"/>
        <v>6460</v>
      </c>
      <c r="L301" s="1">
        <f t="shared" si="31"/>
        <v>5801699.5999999996</v>
      </c>
      <c r="M301">
        <f t="shared" si="32"/>
        <v>0.78026761921017596</v>
      </c>
      <c r="T301" s="28">
        <v>298</v>
      </c>
      <c r="U301" s="28">
        <v>6592</v>
      </c>
      <c r="V301" s="28" t="s">
        <v>303</v>
      </c>
      <c r="W301" s="28">
        <v>6592</v>
      </c>
      <c r="X301">
        <f t="shared" si="33"/>
        <v>6592</v>
      </c>
      <c r="Y301" t="str">
        <f t="shared" si="34"/>
        <v>Van Buren</v>
      </c>
    </row>
    <row r="302" spans="1:25" ht="16" x14ac:dyDescent="0.2">
      <c r="A302" s="14">
        <v>6462</v>
      </c>
      <c r="B302" s="13" t="s">
        <v>294</v>
      </c>
      <c r="C302" s="12">
        <v>1968378.19</v>
      </c>
      <c r="D302" s="12">
        <v>302996.65000000002</v>
      </c>
      <c r="E302" s="12">
        <v>641832.03</v>
      </c>
      <c r="F302" s="12">
        <v>263361.40000000002</v>
      </c>
      <c r="G302" s="12">
        <v>3610</v>
      </c>
      <c r="H302" s="11">
        <v>6054.34</v>
      </c>
      <c r="I302" s="1">
        <f t="shared" si="28"/>
        <v>3186232.61</v>
      </c>
      <c r="J302">
        <f t="shared" si="29"/>
        <v>6462</v>
      </c>
      <c r="K302">
        <f t="shared" si="30"/>
        <v>6462</v>
      </c>
      <c r="L302" s="1">
        <f t="shared" si="31"/>
        <v>2271374.84</v>
      </c>
      <c r="M302">
        <f t="shared" si="32"/>
        <v>0.71287163180468482</v>
      </c>
      <c r="T302" s="28">
        <v>299</v>
      </c>
      <c r="U302" s="28">
        <v>6615</v>
      </c>
      <c r="V302" s="28" t="s">
        <v>304</v>
      </c>
      <c r="W302" s="28">
        <v>6615</v>
      </c>
      <c r="X302">
        <f t="shared" si="33"/>
        <v>6615</v>
      </c>
      <c r="Y302" t="str">
        <f t="shared" si="34"/>
        <v>Van Meter</v>
      </c>
    </row>
    <row r="303" spans="1:25" ht="16" x14ac:dyDescent="0.2">
      <c r="A303" s="14">
        <v>6471</v>
      </c>
      <c r="B303" s="13" t="s">
        <v>295</v>
      </c>
      <c r="C303" s="12">
        <v>2999418.09</v>
      </c>
      <c r="D303" s="12">
        <v>930102.61</v>
      </c>
      <c r="E303" s="12">
        <v>525101.76</v>
      </c>
      <c r="F303" s="12">
        <v>363984.97</v>
      </c>
      <c r="G303" s="12">
        <v>70723.06</v>
      </c>
      <c r="H303" s="11">
        <v>15194.57</v>
      </c>
      <c r="I303" s="1">
        <f t="shared" si="28"/>
        <v>4904525.0599999996</v>
      </c>
      <c r="J303">
        <f t="shared" si="29"/>
        <v>6471</v>
      </c>
      <c r="K303">
        <f t="shared" si="30"/>
        <v>6471</v>
      </c>
      <c r="L303" s="1">
        <f t="shared" si="31"/>
        <v>3929520.6999999997</v>
      </c>
      <c r="M303">
        <f t="shared" si="32"/>
        <v>0.80120310364975489</v>
      </c>
      <c r="T303" s="28">
        <v>300</v>
      </c>
      <c r="U303" s="28">
        <v>6651</v>
      </c>
      <c r="V303" s="28" t="s">
        <v>305</v>
      </c>
      <c r="W303" s="28">
        <v>6651</v>
      </c>
      <c r="X303">
        <f t="shared" si="33"/>
        <v>6651</v>
      </c>
      <c r="Y303" t="str">
        <f t="shared" si="34"/>
        <v>Villisca</v>
      </c>
    </row>
    <row r="304" spans="1:25" ht="16" x14ac:dyDescent="0.2">
      <c r="A304" s="14">
        <v>6509</v>
      </c>
      <c r="B304" s="13" t="s">
        <v>296</v>
      </c>
      <c r="C304" s="12">
        <v>2838370.13</v>
      </c>
      <c r="D304" s="12">
        <v>986418.65</v>
      </c>
      <c r="E304" s="12">
        <v>613766.63</v>
      </c>
      <c r="F304" s="12">
        <v>292440.95</v>
      </c>
      <c r="G304" s="12">
        <v>26535.39</v>
      </c>
      <c r="H304" s="11">
        <v>4081</v>
      </c>
      <c r="I304" s="1">
        <f t="shared" si="28"/>
        <v>4761612.75</v>
      </c>
      <c r="J304">
        <f t="shared" si="29"/>
        <v>6509</v>
      </c>
      <c r="K304">
        <f t="shared" si="30"/>
        <v>6509</v>
      </c>
      <c r="L304" s="1">
        <f t="shared" si="31"/>
        <v>3824788.78</v>
      </c>
      <c r="M304">
        <f t="shared" si="32"/>
        <v>0.80325490139869093</v>
      </c>
      <c r="T304" s="28">
        <v>301</v>
      </c>
      <c r="U304" s="28">
        <v>6660</v>
      </c>
      <c r="V304" s="28" t="s">
        <v>306</v>
      </c>
      <c r="W304" s="28">
        <v>6660</v>
      </c>
      <c r="X304">
        <f t="shared" si="33"/>
        <v>6660</v>
      </c>
      <c r="Y304" t="str">
        <f t="shared" si="34"/>
        <v>Vinton-Shellsburg</v>
      </c>
    </row>
    <row r="305" spans="1:25" ht="16" x14ac:dyDescent="0.2">
      <c r="A305" s="14">
        <v>6512</v>
      </c>
      <c r="B305" s="13" t="s">
        <v>297</v>
      </c>
      <c r="C305" s="12">
        <v>2739137.09</v>
      </c>
      <c r="D305" s="12">
        <v>734922.98</v>
      </c>
      <c r="E305" s="12">
        <v>668980.97</v>
      </c>
      <c r="F305" s="12">
        <v>295262.49</v>
      </c>
      <c r="G305" s="12">
        <v>50664.29</v>
      </c>
      <c r="H305" s="11">
        <v>34191.53</v>
      </c>
      <c r="I305" s="1">
        <f t="shared" si="28"/>
        <v>4523159.3500000006</v>
      </c>
      <c r="J305">
        <f t="shared" si="29"/>
        <v>6512</v>
      </c>
      <c r="K305">
        <f t="shared" si="30"/>
        <v>6512</v>
      </c>
      <c r="L305" s="1">
        <f t="shared" si="31"/>
        <v>3474060.07</v>
      </c>
      <c r="M305">
        <f t="shared" si="32"/>
        <v>0.76806050841432316</v>
      </c>
      <c r="T305" s="28">
        <v>302</v>
      </c>
      <c r="U305" s="28">
        <v>6700</v>
      </c>
      <c r="V305" s="28" t="s">
        <v>307</v>
      </c>
      <c r="W305" s="28">
        <v>6700</v>
      </c>
      <c r="X305">
        <f t="shared" si="33"/>
        <v>6700</v>
      </c>
      <c r="Y305" t="str">
        <f t="shared" si="34"/>
        <v>Waco</v>
      </c>
    </row>
    <row r="306" spans="1:25" ht="16" x14ac:dyDescent="0.2">
      <c r="A306" s="14">
        <v>6516</v>
      </c>
      <c r="B306" s="13" t="s">
        <v>298</v>
      </c>
      <c r="C306" s="12">
        <v>542918.44999999995</v>
      </c>
      <c r="D306" s="12">
        <v>163461.98000000001</v>
      </c>
      <c r="E306" s="12">
        <v>926314.26</v>
      </c>
      <c r="F306" s="12">
        <v>97908.53</v>
      </c>
      <c r="G306" s="12">
        <v>16530.5</v>
      </c>
      <c r="H306" s="11">
        <v>13493.25</v>
      </c>
      <c r="I306" s="1">
        <f t="shared" si="28"/>
        <v>1760626.97</v>
      </c>
      <c r="J306">
        <f t="shared" si="29"/>
        <v>6516</v>
      </c>
      <c r="K306">
        <f t="shared" si="30"/>
        <v>6516</v>
      </c>
      <c r="L306" s="1">
        <f t="shared" si="31"/>
        <v>706380.42999999993</v>
      </c>
      <c r="M306">
        <f t="shared" si="32"/>
        <v>0.40120959296676001</v>
      </c>
      <c r="T306" s="28">
        <v>303</v>
      </c>
      <c r="U306" s="28">
        <v>6750</v>
      </c>
      <c r="V306" s="28" t="s">
        <v>309</v>
      </c>
      <c r="W306" s="28">
        <v>6750</v>
      </c>
      <c r="X306">
        <f t="shared" si="33"/>
        <v>6750</v>
      </c>
      <c r="Y306" t="str">
        <f t="shared" si="34"/>
        <v>Walnut</v>
      </c>
    </row>
    <row r="307" spans="1:25" ht="16" x14ac:dyDescent="0.2">
      <c r="A307" s="14">
        <v>6534</v>
      </c>
      <c r="B307" s="13" t="s">
        <v>299</v>
      </c>
      <c r="C307" s="12">
        <v>4369809.12</v>
      </c>
      <c r="D307" s="12">
        <v>1465932.29</v>
      </c>
      <c r="E307" s="12">
        <v>1102845.1599999999</v>
      </c>
      <c r="F307" s="12">
        <v>503803.95</v>
      </c>
      <c r="G307" s="12">
        <v>96438.21</v>
      </c>
      <c r="H307" s="11">
        <v>20292.599999999999</v>
      </c>
      <c r="I307" s="1">
        <f t="shared" si="28"/>
        <v>7559121.3300000001</v>
      </c>
      <c r="J307">
        <f t="shared" si="29"/>
        <v>6534</v>
      </c>
      <c r="K307">
        <f t="shared" si="30"/>
        <v>6534</v>
      </c>
      <c r="L307" s="1">
        <f t="shared" si="31"/>
        <v>5835741.4100000001</v>
      </c>
      <c r="M307">
        <f t="shared" si="32"/>
        <v>0.77201319508387889</v>
      </c>
      <c r="T307" s="28">
        <v>304</v>
      </c>
      <c r="U307" s="28">
        <v>6759</v>
      </c>
      <c r="V307" s="28" t="s">
        <v>310</v>
      </c>
      <c r="W307" s="28">
        <v>6759</v>
      </c>
      <c r="X307">
        <f t="shared" si="33"/>
        <v>6759</v>
      </c>
      <c r="Y307" t="str">
        <f t="shared" si="34"/>
        <v>Wapello</v>
      </c>
    </row>
    <row r="308" spans="1:25" ht="16" x14ac:dyDescent="0.2">
      <c r="A308" s="14">
        <v>6536</v>
      </c>
      <c r="B308" s="13" t="s">
        <v>99</v>
      </c>
      <c r="C308" s="12">
        <v>6814231.4299999997</v>
      </c>
      <c r="D308" s="12">
        <v>2731212.18</v>
      </c>
      <c r="E308" s="12">
        <v>1366782.85</v>
      </c>
      <c r="F308" s="12">
        <v>817046.13</v>
      </c>
      <c r="G308" s="12">
        <v>18129.169999999998</v>
      </c>
      <c r="H308" s="11">
        <v>22487.15</v>
      </c>
      <c r="I308" s="1">
        <f t="shared" si="28"/>
        <v>11769888.91</v>
      </c>
      <c r="J308">
        <f t="shared" si="29"/>
        <v>6536</v>
      </c>
      <c r="K308">
        <f t="shared" si="30"/>
        <v>1935</v>
      </c>
      <c r="L308" s="1">
        <f t="shared" si="31"/>
        <v>9545443.6099999994</v>
      </c>
      <c r="M308">
        <f t="shared" si="32"/>
        <v>0.8110054124546533</v>
      </c>
      <c r="T308" s="28">
        <v>305</v>
      </c>
      <c r="U308" s="28">
        <v>6762</v>
      </c>
      <c r="V308" s="28" t="s">
        <v>311</v>
      </c>
      <c r="W308" s="28">
        <v>6762</v>
      </c>
      <c r="X308">
        <f t="shared" si="33"/>
        <v>6762</v>
      </c>
      <c r="Y308" t="str">
        <f t="shared" si="34"/>
        <v>Wapsie Valley</v>
      </c>
    </row>
    <row r="309" spans="1:25" ht="16" x14ac:dyDescent="0.2">
      <c r="A309" s="14">
        <v>6561</v>
      </c>
      <c r="B309" s="13" t="s">
        <v>300</v>
      </c>
      <c r="C309" s="12">
        <v>1610500.72</v>
      </c>
      <c r="D309" s="12">
        <v>537814.57999999996</v>
      </c>
      <c r="E309" s="12">
        <v>1676652.35</v>
      </c>
      <c r="F309" s="12">
        <v>234224.56</v>
      </c>
      <c r="G309" s="13">
        <v>518.87</v>
      </c>
      <c r="H309" s="11">
        <v>5125.3500000000004</v>
      </c>
      <c r="I309" s="1">
        <f t="shared" si="28"/>
        <v>4064836.43</v>
      </c>
      <c r="J309">
        <f t="shared" si="29"/>
        <v>6561</v>
      </c>
      <c r="K309">
        <f t="shared" si="30"/>
        <v>6561</v>
      </c>
      <c r="L309" s="1">
        <f t="shared" si="31"/>
        <v>2148315.2999999998</v>
      </c>
      <c r="M309">
        <f t="shared" si="32"/>
        <v>0.52851211530792142</v>
      </c>
      <c r="T309" s="28">
        <v>306</v>
      </c>
      <c r="U309" s="28">
        <v>6768</v>
      </c>
      <c r="V309" s="28" t="s">
        <v>312</v>
      </c>
      <c r="W309" s="28">
        <v>6768</v>
      </c>
      <c r="X309">
        <f t="shared" si="33"/>
        <v>6768</v>
      </c>
      <c r="Y309" t="str">
        <f t="shared" si="34"/>
        <v>Washington</v>
      </c>
    </row>
    <row r="310" spans="1:25" ht="16" x14ac:dyDescent="0.2">
      <c r="A310" s="14">
        <v>6579</v>
      </c>
      <c r="B310" s="13" t="s">
        <v>301</v>
      </c>
      <c r="C310" s="12">
        <v>24812252.129999999</v>
      </c>
      <c r="D310" s="12">
        <v>6874382.75</v>
      </c>
      <c r="E310" s="12">
        <v>4568622.78</v>
      </c>
      <c r="F310" s="12">
        <v>2463111.42</v>
      </c>
      <c r="G310" s="12">
        <v>185639.94</v>
      </c>
      <c r="H310" s="11">
        <v>40610.5</v>
      </c>
      <c r="I310" s="1">
        <f t="shared" si="28"/>
        <v>38944619.519999996</v>
      </c>
      <c r="J310">
        <f t="shared" si="29"/>
        <v>6579</v>
      </c>
      <c r="K310">
        <f t="shared" si="30"/>
        <v>6579</v>
      </c>
      <c r="L310" s="1">
        <f t="shared" si="31"/>
        <v>31686634.879999999</v>
      </c>
      <c r="M310">
        <f t="shared" si="32"/>
        <v>0.81363318657478056</v>
      </c>
      <c r="T310" s="28">
        <v>307</v>
      </c>
      <c r="U310" s="28">
        <v>6795</v>
      </c>
      <c r="V310" s="28" t="s">
        <v>313</v>
      </c>
      <c r="W310" s="28">
        <v>6795</v>
      </c>
      <c r="X310">
        <f t="shared" si="33"/>
        <v>6795</v>
      </c>
      <c r="Y310" t="str">
        <f t="shared" si="34"/>
        <v>Waterloo</v>
      </c>
    </row>
    <row r="311" spans="1:25" ht="16" x14ac:dyDescent="0.2">
      <c r="A311" s="14">
        <v>6591</v>
      </c>
      <c r="B311" s="13" t="s">
        <v>302</v>
      </c>
      <c r="C311" s="12">
        <v>2533033.91</v>
      </c>
      <c r="D311" s="12">
        <v>776664.28</v>
      </c>
      <c r="E311" s="12">
        <v>1473377.31</v>
      </c>
      <c r="F311" s="12">
        <v>307568.48</v>
      </c>
      <c r="G311" s="12">
        <v>6135.98</v>
      </c>
      <c r="H311" s="11">
        <v>8704.27</v>
      </c>
      <c r="I311" s="1">
        <f t="shared" si="28"/>
        <v>5105484.2300000004</v>
      </c>
      <c r="J311">
        <f t="shared" si="29"/>
        <v>6591</v>
      </c>
      <c r="K311">
        <f t="shared" si="30"/>
        <v>6591</v>
      </c>
      <c r="L311" s="1">
        <f t="shared" si="31"/>
        <v>3309698.1900000004</v>
      </c>
      <c r="M311">
        <f t="shared" si="32"/>
        <v>0.64826332643475815</v>
      </c>
      <c r="T311" s="28">
        <v>308</v>
      </c>
      <c r="U311" s="28">
        <v>6822</v>
      </c>
      <c r="V311" s="28" t="s">
        <v>314</v>
      </c>
      <c r="W311" s="28">
        <v>6822</v>
      </c>
      <c r="X311">
        <f t="shared" si="33"/>
        <v>6822</v>
      </c>
      <c r="Y311" t="str">
        <f t="shared" si="34"/>
        <v>Waukee</v>
      </c>
    </row>
    <row r="312" spans="1:25" ht="16" x14ac:dyDescent="0.2">
      <c r="A312" s="14">
        <v>6592</v>
      </c>
      <c r="B312" s="13" t="s">
        <v>303</v>
      </c>
      <c r="C312" s="12">
        <v>4404481.45</v>
      </c>
      <c r="D312" s="12">
        <v>1257431.71</v>
      </c>
      <c r="E312" s="12">
        <v>1151327.3500000001</v>
      </c>
      <c r="F312" s="12">
        <v>532781.68999999994</v>
      </c>
      <c r="G312" s="12">
        <v>23356.61</v>
      </c>
      <c r="H312" s="11">
        <v>13234.96</v>
      </c>
      <c r="I312" s="1">
        <f t="shared" si="28"/>
        <v>7382613.7699999996</v>
      </c>
      <c r="J312">
        <f t="shared" si="29"/>
        <v>6592</v>
      </c>
      <c r="K312">
        <f t="shared" si="30"/>
        <v>6592</v>
      </c>
      <c r="L312" s="1">
        <f t="shared" si="31"/>
        <v>5661913.1600000001</v>
      </c>
      <c r="M312">
        <f t="shared" si="32"/>
        <v>0.76692528369935309</v>
      </c>
      <c r="T312" s="28">
        <v>309</v>
      </c>
      <c r="U312" s="28">
        <v>6840</v>
      </c>
      <c r="V312" s="28" t="s">
        <v>315</v>
      </c>
      <c r="W312" s="28">
        <v>6840</v>
      </c>
      <c r="X312">
        <f t="shared" si="33"/>
        <v>6840</v>
      </c>
      <c r="Y312" t="str">
        <f t="shared" si="34"/>
        <v>Waverly-Shell Rock</v>
      </c>
    </row>
    <row r="313" spans="1:25" ht="16" x14ac:dyDescent="0.2">
      <c r="A313" s="14">
        <v>6615</v>
      </c>
      <c r="B313" s="13" t="s">
        <v>304</v>
      </c>
      <c r="C313" s="12">
        <v>3601732.92</v>
      </c>
      <c r="D313" s="12">
        <v>1070092.82</v>
      </c>
      <c r="E313" s="12">
        <v>839285.43</v>
      </c>
      <c r="F313" s="12">
        <v>290101.51</v>
      </c>
      <c r="G313" s="12">
        <v>84706.85</v>
      </c>
      <c r="H313" s="11">
        <v>26851.14</v>
      </c>
      <c r="I313" s="1">
        <f t="shared" si="28"/>
        <v>5912770.669999999</v>
      </c>
      <c r="J313">
        <f t="shared" si="29"/>
        <v>6615</v>
      </c>
      <c r="K313">
        <f t="shared" si="30"/>
        <v>6615</v>
      </c>
      <c r="L313" s="1">
        <f t="shared" si="31"/>
        <v>4671825.74</v>
      </c>
      <c r="M313">
        <f t="shared" si="32"/>
        <v>0.79012463035370883</v>
      </c>
      <c r="T313" s="28">
        <v>310</v>
      </c>
      <c r="U313" s="28">
        <v>6854</v>
      </c>
      <c r="V313" s="28" t="s">
        <v>316</v>
      </c>
      <c r="W313" s="28">
        <v>6854</v>
      </c>
      <c r="X313">
        <f t="shared" si="33"/>
        <v>6854</v>
      </c>
      <c r="Y313" t="str">
        <f t="shared" si="34"/>
        <v>Wayne</v>
      </c>
    </row>
    <row r="314" spans="1:25" ht="16" x14ac:dyDescent="0.2">
      <c r="A314" s="14">
        <v>6633</v>
      </c>
      <c r="B314" s="13" t="s">
        <v>360</v>
      </c>
      <c r="C314" s="12">
        <v>1613910.07</v>
      </c>
      <c r="D314" s="12">
        <v>492181.34</v>
      </c>
      <c r="E314" s="12">
        <v>1671051.23</v>
      </c>
      <c r="F314" s="12">
        <v>210201.05</v>
      </c>
      <c r="G314" s="12">
        <v>10742.5</v>
      </c>
      <c r="H314" s="11">
        <v>29526.79</v>
      </c>
      <c r="I314" s="1">
        <f t="shared" si="28"/>
        <v>4027612.98</v>
      </c>
      <c r="J314">
        <f t="shared" si="29"/>
        <v>6633</v>
      </c>
      <c r="K314" t="e">
        <f t="shared" si="30"/>
        <v>#N/A</v>
      </c>
      <c r="L314" s="1">
        <f t="shared" si="31"/>
        <v>2106091.41</v>
      </c>
      <c r="M314">
        <f t="shared" si="32"/>
        <v>0.5229130555637449</v>
      </c>
      <c r="T314" s="28">
        <v>311</v>
      </c>
      <c r="U314" s="28">
        <v>6867</v>
      </c>
      <c r="V314" s="28" t="s">
        <v>317</v>
      </c>
      <c r="W314" s="28">
        <v>6867</v>
      </c>
      <c r="X314">
        <f t="shared" si="33"/>
        <v>6867</v>
      </c>
      <c r="Y314" t="str">
        <f t="shared" si="34"/>
        <v>Webster City</v>
      </c>
    </row>
    <row r="315" spans="1:25" ht="16" x14ac:dyDescent="0.2">
      <c r="A315" s="14">
        <v>6651</v>
      </c>
      <c r="B315" s="13" t="s">
        <v>305</v>
      </c>
      <c r="C315" s="12">
        <v>2164629.35</v>
      </c>
      <c r="D315" s="12">
        <v>643808.93999999994</v>
      </c>
      <c r="E315" s="12">
        <v>1542215.12</v>
      </c>
      <c r="F315" s="12">
        <v>237450.4</v>
      </c>
      <c r="G315" s="12">
        <v>8739.15</v>
      </c>
      <c r="H315" s="11">
        <v>7742.29</v>
      </c>
      <c r="I315" s="1">
        <f t="shared" si="28"/>
        <v>4604585.2500000009</v>
      </c>
      <c r="J315">
        <f t="shared" si="29"/>
        <v>6651</v>
      </c>
      <c r="K315">
        <f t="shared" si="30"/>
        <v>6651</v>
      </c>
      <c r="L315" s="1">
        <f t="shared" si="31"/>
        <v>2808438.29</v>
      </c>
      <c r="M315">
        <f t="shared" si="32"/>
        <v>0.60992209667526509</v>
      </c>
      <c r="T315" s="28">
        <v>312</v>
      </c>
      <c r="U315" s="28">
        <v>6921</v>
      </c>
      <c r="V315" s="28" t="s">
        <v>318</v>
      </c>
      <c r="W315" s="28">
        <v>6921</v>
      </c>
      <c r="X315">
        <f t="shared" si="33"/>
        <v>6921</v>
      </c>
      <c r="Y315" t="str">
        <f t="shared" si="34"/>
        <v>West Bend-Mallard</v>
      </c>
    </row>
    <row r="316" spans="1:25" ht="16" x14ac:dyDescent="0.2">
      <c r="A316" s="14">
        <v>6660</v>
      </c>
      <c r="B316" s="13" t="s">
        <v>306</v>
      </c>
      <c r="C316" s="12">
        <v>9627146.9800000004</v>
      </c>
      <c r="D316" s="12">
        <v>3605084.85</v>
      </c>
      <c r="E316" s="12">
        <v>1584858.88</v>
      </c>
      <c r="F316" s="12">
        <v>1096444.53</v>
      </c>
      <c r="G316" s="12">
        <v>94820.18</v>
      </c>
      <c r="H316" s="11">
        <v>13433.41</v>
      </c>
      <c r="I316" s="1">
        <f t="shared" si="28"/>
        <v>16021788.83</v>
      </c>
      <c r="J316">
        <f t="shared" si="29"/>
        <v>6660</v>
      </c>
      <c r="K316">
        <f t="shared" si="30"/>
        <v>6660</v>
      </c>
      <c r="L316" s="1">
        <f t="shared" si="31"/>
        <v>13232231.83</v>
      </c>
      <c r="M316">
        <f t="shared" si="32"/>
        <v>0.82588979110892446</v>
      </c>
      <c r="T316" s="28">
        <v>313</v>
      </c>
      <c r="U316" s="28">
        <v>6930</v>
      </c>
      <c r="V316" s="28" t="s">
        <v>319</v>
      </c>
      <c r="W316" s="28">
        <v>6930</v>
      </c>
      <c r="X316">
        <f t="shared" si="33"/>
        <v>6930</v>
      </c>
      <c r="Y316" t="str">
        <f t="shared" si="34"/>
        <v>West Branch</v>
      </c>
    </row>
    <row r="317" spans="1:25" ht="16" x14ac:dyDescent="0.2">
      <c r="A317" s="14">
        <v>6700</v>
      </c>
      <c r="B317" s="13" t="s">
        <v>307</v>
      </c>
      <c r="C317" s="12">
        <v>3064394.42</v>
      </c>
      <c r="D317" s="12">
        <v>1036787.01</v>
      </c>
      <c r="E317" s="12">
        <v>1068770.3700000001</v>
      </c>
      <c r="F317" s="12">
        <v>485561.66</v>
      </c>
      <c r="G317" s="12">
        <v>26014.240000000002</v>
      </c>
      <c r="H317" s="11">
        <v>1875.74</v>
      </c>
      <c r="I317" s="1">
        <f t="shared" si="28"/>
        <v>5683403.4400000004</v>
      </c>
      <c r="J317">
        <f t="shared" si="29"/>
        <v>6700</v>
      </c>
      <c r="K317">
        <f t="shared" si="30"/>
        <v>6700</v>
      </c>
      <c r="L317" s="1">
        <f t="shared" si="31"/>
        <v>4101181.4299999997</v>
      </c>
      <c r="M317">
        <f t="shared" si="32"/>
        <v>0.72160659951319583</v>
      </c>
      <c r="T317" s="28">
        <v>314</v>
      </c>
      <c r="U317" s="28">
        <v>6937</v>
      </c>
      <c r="V317" s="28" t="s">
        <v>320</v>
      </c>
      <c r="W317" s="28">
        <v>6937</v>
      </c>
      <c r="X317">
        <f t="shared" si="33"/>
        <v>6937</v>
      </c>
      <c r="Y317" t="str">
        <f t="shared" si="34"/>
        <v>West Burlington Ind</v>
      </c>
    </row>
    <row r="318" spans="1:25" ht="16" x14ac:dyDescent="0.2">
      <c r="A318" s="14">
        <v>6741</v>
      </c>
      <c r="B318" s="13" t="s">
        <v>308</v>
      </c>
      <c r="C318" s="12">
        <v>5725941.9199999999</v>
      </c>
      <c r="D318" s="12">
        <v>1801095.84</v>
      </c>
      <c r="E318" s="12">
        <v>757322.78</v>
      </c>
      <c r="F318" s="12">
        <v>710144.13</v>
      </c>
      <c r="G318" s="12">
        <v>17926.37</v>
      </c>
      <c r="H318" s="11">
        <v>16539.29</v>
      </c>
      <c r="I318" s="1">
        <f t="shared" si="28"/>
        <v>9028970.3299999982</v>
      </c>
      <c r="J318">
        <f t="shared" si="29"/>
        <v>6741</v>
      </c>
      <c r="K318">
        <f t="shared" si="30"/>
        <v>6741</v>
      </c>
      <c r="L318" s="1">
        <f t="shared" si="31"/>
        <v>7527037.7599999998</v>
      </c>
      <c r="M318">
        <f t="shared" si="32"/>
        <v>0.83365405853537689</v>
      </c>
      <c r="T318" s="28">
        <v>315</v>
      </c>
      <c r="U318" s="28">
        <v>6943</v>
      </c>
      <c r="V318" s="28" t="s">
        <v>321</v>
      </c>
      <c r="W318" s="28">
        <v>6943</v>
      </c>
      <c r="X318">
        <f t="shared" si="33"/>
        <v>6943</v>
      </c>
      <c r="Y318" t="str">
        <f t="shared" si="34"/>
        <v>West Central</v>
      </c>
    </row>
    <row r="319" spans="1:25" ht="16" x14ac:dyDescent="0.2">
      <c r="A319" s="14">
        <v>6750</v>
      </c>
      <c r="B319" s="13" t="s">
        <v>309</v>
      </c>
      <c r="C319" s="12">
        <v>1007783.24</v>
      </c>
      <c r="D319" s="12">
        <v>336213.68</v>
      </c>
      <c r="E319" s="12">
        <v>760267.91</v>
      </c>
      <c r="F319" s="12">
        <v>120715.44</v>
      </c>
      <c r="G319" s="12">
        <v>16541.759999999998</v>
      </c>
      <c r="H319" s="11">
        <v>10469.25</v>
      </c>
      <c r="I319" s="1">
        <f t="shared" si="28"/>
        <v>2251991.2799999998</v>
      </c>
      <c r="J319">
        <f t="shared" si="29"/>
        <v>6750</v>
      </c>
      <c r="K319">
        <f t="shared" si="30"/>
        <v>6750</v>
      </c>
      <c r="L319" s="1">
        <f t="shared" si="31"/>
        <v>1343996.92</v>
      </c>
      <c r="M319">
        <f t="shared" si="32"/>
        <v>0.59680378513721422</v>
      </c>
      <c r="T319" s="28">
        <v>316</v>
      </c>
      <c r="U319" s="28">
        <v>6264</v>
      </c>
      <c r="V319" s="28" t="s">
        <v>289</v>
      </c>
      <c r="W319" s="28">
        <v>6264</v>
      </c>
      <c r="X319">
        <f t="shared" si="33"/>
        <v>6264</v>
      </c>
      <c r="Y319" t="str">
        <f t="shared" si="34"/>
        <v>West Central Valley</v>
      </c>
    </row>
    <row r="320" spans="1:25" ht="16" x14ac:dyDescent="0.2">
      <c r="A320" s="14">
        <v>6759</v>
      </c>
      <c r="B320" s="13" t="s">
        <v>310</v>
      </c>
      <c r="C320" s="12">
        <v>4311106.75</v>
      </c>
      <c r="D320" s="12">
        <v>1396542.58</v>
      </c>
      <c r="E320" s="12">
        <v>808868.17</v>
      </c>
      <c r="F320" s="12">
        <v>469448.45</v>
      </c>
      <c r="G320" s="12">
        <v>56613.31</v>
      </c>
      <c r="H320" s="11">
        <v>8160.65</v>
      </c>
      <c r="I320" s="1">
        <f t="shared" si="28"/>
        <v>7050739.9100000001</v>
      </c>
      <c r="J320">
        <f t="shared" si="29"/>
        <v>6759</v>
      </c>
      <c r="K320">
        <f t="shared" si="30"/>
        <v>6759</v>
      </c>
      <c r="L320" s="1">
        <f t="shared" si="31"/>
        <v>5707649.3300000001</v>
      </c>
      <c r="M320">
        <f t="shared" si="32"/>
        <v>0.80951069006316534</v>
      </c>
      <c r="T320" s="28">
        <v>317</v>
      </c>
      <c r="U320" s="28">
        <v>6950</v>
      </c>
      <c r="V320" s="28" t="s">
        <v>322</v>
      </c>
      <c r="W320" s="28">
        <v>6950</v>
      </c>
      <c r="X320">
        <f t="shared" si="33"/>
        <v>6950</v>
      </c>
      <c r="Y320" t="str">
        <f t="shared" si="34"/>
        <v>West Delaware County</v>
      </c>
    </row>
    <row r="321" spans="1:25" ht="16" x14ac:dyDescent="0.2">
      <c r="A321" s="14">
        <v>6762</v>
      </c>
      <c r="B321" s="13" t="s">
        <v>311</v>
      </c>
      <c r="C321" s="12">
        <v>4303601.37</v>
      </c>
      <c r="D321" s="12">
        <v>1702853.23</v>
      </c>
      <c r="E321" s="12">
        <v>782770.98</v>
      </c>
      <c r="F321" s="12">
        <v>570356.11</v>
      </c>
      <c r="G321" s="12">
        <v>144712.21</v>
      </c>
      <c r="H321" s="30">
        <v>0</v>
      </c>
      <c r="I321" s="1">
        <f t="shared" si="28"/>
        <v>7504293.9000000004</v>
      </c>
      <c r="J321">
        <f t="shared" si="29"/>
        <v>6762</v>
      </c>
      <c r="K321">
        <f t="shared" si="30"/>
        <v>6762</v>
      </c>
      <c r="L321" s="1">
        <f t="shared" si="31"/>
        <v>6006454.5999999996</v>
      </c>
      <c r="M321">
        <f t="shared" si="32"/>
        <v>0.80040236697019551</v>
      </c>
      <c r="T321" s="28">
        <v>318</v>
      </c>
      <c r="U321" s="28">
        <v>6957</v>
      </c>
      <c r="V321" s="28" t="s">
        <v>323</v>
      </c>
      <c r="W321" s="28">
        <v>6957</v>
      </c>
      <c r="X321">
        <f t="shared" si="33"/>
        <v>6957</v>
      </c>
      <c r="Y321" t="str">
        <f t="shared" si="34"/>
        <v>West Des Moines</v>
      </c>
    </row>
    <row r="322" spans="1:25" ht="16" x14ac:dyDescent="0.2">
      <c r="A322" s="14">
        <v>6768</v>
      </c>
      <c r="B322" s="13" t="s">
        <v>312</v>
      </c>
      <c r="C322" s="12">
        <v>11395316.529999999</v>
      </c>
      <c r="D322" s="12">
        <v>2812597.71</v>
      </c>
      <c r="E322" s="12">
        <v>2361228.5499999998</v>
      </c>
      <c r="F322" s="12">
        <v>1306810.18</v>
      </c>
      <c r="G322" s="12">
        <v>136950.06</v>
      </c>
      <c r="H322" s="11">
        <v>112435.92</v>
      </c>
      <c r="I322" s="1">
        <f t="shared" si="28"/>
        <v>18125338.949999999</v>
      </c>
      <c r="J322">
        <f t="shared" si="29"/>
        <v>6768</v>
      </c>
      <c r="K322">
        <f t="shared" si="30"/>
        <v>6768</v>
      </c>
      <c r="L322" s="1">
        <f t="shared" si="31"/>
        <v>14207914.239999998</v>
      </c>
      <c r="M322">
        <f t="shared" si="32"/>
        <v>0.78387026467165732</v>
      </c>
      <c r="T322" s="28">
        <v>319</v>
      </c>
      <c r="U322" s="28">
        <v>5922</v>
      </c>
      <c r="V322" s="28" t="s">
        <v>264</v>
      </c>
      <c r="W322" s="28">
        <v>5922</v>
      </c>
      <c r="X322">
        <f t="shared" si="33"/>
        <v>5922</v>
      </c>
      <c r="Y322" t="str">
        <f t="shared" si="34"/>
        <v>West Fork CSD</v>
      </c>
    </row>
    <row r="323" spans="1:25" ht="16" x14ac:dyDescent="0.2">
      <c r="A323" s="14">
        <v>6795</v>
      </c>
      <c r="B323" s="13" t="s">
        <v>313</v>
      </c>
      <c r="C323" s="12">
        <v>71072282.319999993</v>
      </c>
      <c r="D323" s="12">
        <v>22751561.149999999</v>
      </c>
      <c r="E323" s="12">
        <v>14597263.18</v>
      </c>
      <c r="F323" s="12">
        <v>5915607.7800000003</v>
      </c>
      <c r="G323" s="12">
        <v>846402.94</v>
      </c>
      <c r="H323" s="11">
        <v>59529.9</v>
      </c>
      <c r="I323" s="1">
        <f t="shared" si="28"/>
        <v>115242647.27000001</v>
      </c>
      <c r="J323">
        <f t="shared" si="29"/>
        <v>6795</v>
      </c>
      <c r="K323">
        <f t="shared" si="30"/>
        <v>6795</v>
      </c>
      <c r="L323" s="1">
        <f t="shared" si="31"/>
        <v>93823843.469999999</v>
      </c>
      <c r="M323">
        <f t="shared" si="32"/>
        <v>0.81414168879843352</v>
      </c>
      <c r="T323" s="28">
        <v>320</v>
      </c>
      <c r="U323" s="28">
        <v>819</v>
      </c>
      <c r="V323" s="28" t="s">
        <v>43</v>
      </c>
      <c r="W323" s="28">
        <v>819</v>
      </c>
      <c r="X323">
        <f t="shared" si="33"/>
        <v>819</v>
      </c>
      <c r="Y323" t="str">
        <f t="shared" si="34"/>
        <v>West Hancock</v>
      </c>
    </row>
    <row r="324" spans="1:25" ht="16" x14ac:dyDescent="0.2">
      <c r="A324" s="14">
        <v>6822</v>
      </c>
      <c r="B324" s="13" t="s">
        <v>314</v>
      </c>
      <c r="C324" s="12">
        <v>43786806.899999999</v>
      </c>
      <c r="D324" s="12">
        <v>11433883.51</v>
      </c>
      <c r="E324" s="12">
        <v>8793577.8200000003</v>
      </c>
      <c r="F324" s="12">
        <v>5092402.49</v>
      </c>
      <c r="G324" s="12">
        <v>350353.43</v>
      </c>
      <c r="H324" s="11">
        <v>62524.480000000003</v>
      </c>
      <c r="I324" s="1">
        <f t="shared" ref="I324:I360" si="35">SUM(C324:H324)</f>
        <v>69519548.63000001</v>
      </c>
      <c r="J324">
        <f t="shared" ref="J324:J360" si="36">A324*1</f>
        <v>6822</v>
      </c>
      <c r="K324">
        <f t="shared" ref="K324:K351" si="37">VLOOKUP(J324,$W$4:$X$351,2,FALSE)</f>
        <v>6822</v>
      </c>
      <c r="L324" s="1">
        <f t="shared" ref="L324:L360" si="38">D324+C324</f>
        <v>55220690.409999996</v>
      </c>
      <c r="M324">
        <f t="shared" ref="M324:M361" si="39">L324/I324</f>
        <v>0.79431888581293841</v>
      </c>
      <c r="T324" s="28">
        <v>321</v>
      </c>
      <c r="U324" s="28">
        <v>6969</v>
      </c>
      <c r="V324" s="28" t="s">
        <v>325</v>
      </c>
      <c r="W324" s="28">
        <v>6969</v>
      </c>
      <c r="X324">
        <f t="shared" ref="X324:X351" si="40">U324</f>
        <v>6969</v>
      </c>
      <c r="Y324" t="str">
        <f t="shared" ref="Y324:Y351" si="41">V324</f>
        <v>West Harrison</v>
      </c>
    </row>
    <row r="325" spans="1:25" ht="16" x14ac:dyDescent="0.2">
      <c r="A325" s="14">
        <v>6840</v>
      </c>
      <c r="B325" s="13" t="s">
        <v>315</v>
      </c>
      <c r="C325" s="12">
        <v>13290523.970000001</v>
      </c>
      <c r="D325" s="12">
        <v>3548287.43</v>
      </c>
      <c r="E325" s="12">
        <v>3401634.7</v>
      </c>
      <c r="F325" s="12">
        <v>1519704.92</v>
      </c>
      <c r="G325" s="12">
        <v>104675.03</v>
      </c>
      <c r="H325" s="11">
        <v>16453.36</v>
      </c>
      <c r="I325" s="1">
        <f t="shared" si="35"/>
        <v>21881279.410000004</v>
      </c>
      <c r="J325">
        <f t="shared" si="36"/>
        <v>6840</v>
      </c>
      <c r="K325">
        <f t="shared" si="37"/>
        <v>6840</v>
      </c>
      <c r="L325" s="1">
        <f t="shared" si="38"/>
        <v>16838811.400000002</v>
      </c>
      <c r="M325">
        <f t="shared" si="39"/>
        <v>0.76955332841755431</v>
      </c>
      <c r="T325" s="28">
        <v>322</v>
      </c>
      <c r="U325" s="28">
        <v>6975</v>
      </c>
      <c r="V325" s="28" t="s">
        <v>326</v>
      </c>
      <c r="W325" s="28">
        <v>6975</v>
      </c>
      <c r="X325">
        <f t="shared" si="40"/>
        <v>6975</v>
      </c>
      <c r="Y325" t="str">
        <f t="shared" si="41"/>
        <v>West Liberty</v>
      </c>
    </row>
    <row r="326" spans="1:25" ht="16" x14ac:dyDescent="0.2">
      <c r="A326" s="14">
        <v>6854</v>
      </c>
      <c r="B326" s="13" t="s">
        <v>316</v>
      </c>
      <c r="C326" s="12">
        <v>3612963.47</v>
      </c>
      <c r="D326" s="12">
        <v>1074452.1299999999</v>
      </c>
      <c r="E326" s="12">
        <v>519018.05</v>
      </c>
      <c r="F326" s="12">
        <v>402511.59</v>
      </c>
      <c r="G326" s="12">
        <v>133756.56</v>
      </c>
      <c r="H326" s="11">
        <v>8718.07</v>
      </c>
      <c r="I326" s="1">
        <f t="shared" si="35"/>
        <v>5751419.8699999992</v>
      </c>
      <c r="J326">
        <f t="shared" si="36"/>
        <v>6854</v>
      </c>
      <c r="K326">
        <f t="shared" si="37"/>
        <v>6854</v>
      </c>
      <c r="L326" s="1">
        <f t="shared" si="38"/>
        <v>4687415.5999999996</v>
      </c>
      <c r="M326">
        <f t="shared" si="39"/>
        <v>0.81500146154344322</v>
      </c>
      <c r="T326" s="28">
        <v>323</v>
      </c>
      <c r="U326" s="28">
        <v>6983</v>
      </c>
      <c r="V326" s="28" t="s">
        <v>327</v>
      </c>
      <c r="W326" s="28">
        <v>6983</v>
      </c>
      <c r="X326">
        <f t="shared" si="40"/>
        <v>6983</v>
      </c>
      <c r="Y326" t="str">
        <f t="shared" si="41"/>
        <v>West Lyon</v>
      </c>
    </row>
    <row r="327" spans="1:25" ht="16" x14ac:dyDescent="0.2">
      <c r="A327" s="14">
        <v>6867</v>
      </c>
      <c r="B327" s="13" t="s">
        <v>317</v>
      </c>
      <c r="C327" s="12">
        <v>10548281.15</v>
      </c>
      <c r="D327" s="12">
        <v>3595115.85</v>
      </c>
      <c r="E327" s="12">
        <v>1306098.2</v>
      </c>
      <c r="F327" s="12">
        <v>1023216.8</v>
      </c>
      <c r="G327" s="12">
        <v>411208.36</v>
      </c>
      <c r="H327" s="11">
        <v>155189.04</v>
      </c>
      <c r="I327" s="1">
        <f t="shared" si="35"/>
        <v>17039109.399999999</v>
      </c>
      <c r="J327">
        <f t="shared" si="36"/>
        <v>6867</v>
      </c>
      <c r="K327">
        <f t="shared" si="37"/>
        <v>6867</v>
      </c>
      <c r="L327" s="1">
        <f t="shared" si="38"/>
        <v>14143397</v>
      </c>
      <c r="M327">
        <f t="shared" si="39"/>
        <v>0.83005494406884917</v>
      </c>
      <c r="T327" s="28">
        <v>324</v>
      </c>
      <c r="U327" s="28">
        <v>6985</v>
      </c>
      <c r="V327" s="28" t="s">
        <v>328</v>
      </c>
      <c r="W327" s="28">
        <v>6985</v>
      </c>
      <c r="X327">
        <f t="shared" si="40"/>
        <v>6985</v>
      </c>
      <c r="Y327" t="str">
        <f t="shared" si="41"/>
        <v>West Marshall</v>
      </c>
    </row>
    <row r="328" spans="1:25" ht="16" x14ac:dyDescent="0.2">
      <c r="A328" s="14">
        <v>6921</v>
      </c>
      <c r="B328" s="13" t="s">
        <v>318</v>
      </c>
      <c r="C328" s="12">
        <v>1946536.09</v>
      </c>
      <c r="D328" s="12">
        <v>616823.69999999995</v>
      </c>
      <c r="E328" s="12">
        <v>554783.43999999994</v>
      </c>
      <c r="F328" s="12">
        <v>309474.86</v>
      </c>
      <c r="G328" s="12">
        <v>3786.35</v>
      </c>
      <c r="H328" s="11">
        <v>32299.61</v>
      </c>
      <c r="I328" s="1">
        <f t="shared" si="35"/>
        <v>3463704.05</v>
      </c>
      <c r="J328">
        <f t="shared" si="36"/>
        <v>6921</v>
      </c>
      <c r="K328">
        <f t="shared" si="37"/>
        <v>6921</v>
      </c>
      <c r="L328" s="1">
        <f t="shared" si="38"/>
        <v>2563359.79</v>
      </c>
      <c r="M328">
        <f t="shared" si="39"/>
        <v>0.74006316734826127</v>
      </c>
      <c r="T328" s="28">
        <v>325</v>
      </c>
      <c r="U328" s="28">
        <v>6987</v>
      </c>
      <c r="V328" s="28" t="s">
        <v>329</v>
      </c>
      <c r="W328" s="28">
        <v>6987</v>
      </c>
      <c r="X328">
        <f t="shared" si="40"/>
        <v>6987</v>
      </c>
      <c r="Y328" t="str">
        <f t="shared" si="41"/>
        <v>West Monona</v>
      </c>
    </row>
    <row r="329" spans="1:25" ht="16" x14ac:dyDescent="0.2">
      <c r="A329" s="14">
        <v>6930</v>
      </c>
      <c r="B329" s="13" t="s">
        <v>319</v>
      </c>
      <c r="C329" s="12">
        <v>5014896.24</v>
      </c>
      <c r="D329" s="12">
        <v>1463227.04</v>
      </c>
      <c r="E329" s="12">
        <v>927741.38</v>
      </c>
      <c r="F329" s="12">
        <v>659776.69999999995</v>
      </c>
      <c r="G329" s="12">
        <v>22916.23</v>
      </c>
      <c r="H329" s="11">
        <v>4744</v>
      </c>
      <c r="I329" s="1">
        <f t="shared" si="35"/>
        <v>8093301.5900000008</v>
      </c>
      <c r="J329">
        <f t="shared" si="36"/>
        <v>6930</v>
      </c>
      <c r="K329">
        <f t="shared" si="37"/>
        <v>6930</v>
      </c>
      <c r="L329" s="1">
        <f t="shared" si="38"/>
        <v>6478123.2800000003</v>
      </c>
      <c r="M329">
        <f t="shared" si="39"/>
        <v>0.80043023331841512</v>
      </c>
      <c r="T329" s="28">
        <v>326</v>
      </c>
      <c r="U329" s="28">
        <v>6990</v>
      </c>
      <c r="V329" s="28" t="s">
        <v>330</v>
      </c>
      <c r="W329" s="28">
        <v>6990</v>
      </c>
      <c r="X329">
        <f t="shared" si="40"/>
        <v>6990</v>
      </c>
      <c r="Y329" t="str">
        <f t="shared" si="41"/>
        <v>West Sioux</v>
      </c>
    </row>
    <row r="330" spans="1:25" ht="16" x14ac:dyDescent="0.2">
      <c r="A330" s="14">
        <v>6937</v>
      </c>
      <c r="B330" s="13" t="s">
        <v>320</v>
      </c>
      <c r="C330" s="12">
        <v>4712522.78</v>
      </c>
      <c r="D330" s="12">
        <v>1319360.6399999999</v>
      </c>
      <c r="E330" s="12">
        <v>593208.51</v>
      </c>
      <c r="F330" s="12">
        <v>430529.52</v>
      </c>
      <c r="G330" s="12">
        <v>90646.399999999994</v>
      </c>
      <c r="H330" s="11">
        <v>17195.21</v>
      </c>
      <c r="I330" s="1">
        <f t="shared" si="35"/>
        <v>7163463.0599999996</v>
      </c>
      <c r="J330">
        <f t="shared" si="36"/>
        <v>6937</v>
      </c>
      <c r="K330">
        <f t="shared" si="37"/>
        <v>6937</v>
      </c>
      <c r="L330" s="1">
        <f t="shared" si="38"/>
        <v>6031883.4199999999</v>
      </c>
      <c r="M330">
        <f t="shared" si="39"/>
        <v>0.84203455360597623</v>
      </c>
      <c r="T330" s="28">
        <v>327</v>
      </c>
      <c r="U330" s="28">
        <v>6961</v>
      </c>
      <c r="V330" s="28" t="s">
        <v>324</v>
      </c>
      <c r="W330" s="28">
        <v>6961</v>
      </c>
      <c r="X330">
        <f t="shared" si="40"/>
        <v>6961</v>
      </c>
      <c r="Y330" t="str">
        <f t="shared" si="41"/>
        <v>Western Dubuque</v>
      </c>
    </row>
    <row r="331" spans="1:25" ht="16" x14ac:dyDescent="0.2">
      <c r="A331" s="14">
        <v>6943</v>
      </c>
      <c r="B331" s="13" t="s">
        <v>321</v>
      </c>
      <c r="C331" s="12">
        <v>1907425.33</v>
      </c>
      <c r="D331" s="12">
        <v>544100.49</v>
      </c>
      <c r="E331" s="12">
        <v>526872.94999999995</v>
      </c>
      <c r="F331" s="12">
        <v>226729.71</v>
      </c>
      <c r="G331" s="12">
        <v>9811.2000000000007</v>
      </c>
      <c r="H331" s="11">
        <v>8858.58</v>
      </c>
      <c r="I331" s="1">
        <f t="shared" si="35"/>
        <v>3223798.2600000007</v>
      </c>
      <c r="J331">
        <f t="shared" si="36"/>
        <v>6943</v>
      </c>
      <c r="K331">
        <f t="shared" si="37"/>
        <v>6943</v>
      </c>
      <c r="L331" s="1">
        <f t="shared" si="38"/>
        <v>2451525.8200000003</v>
      </c>
      <c r="M331">
        <f t="shared" si="39"/>
        <v>0.7604464120530916</v>
      </c>
      <c r="T331" s="28">
        <v>328</v>
      </c>
      <c r="U331" s="28">
        <v>6992</v>
      </c>
      <c r="V331" s="28" t="s">
        <v>331</v>
      </c>
      <c r="W331" s="28">
        <v>6992</v>
      </c>
      <c r="X331">
        <f t="shared" si="40"/>
        <v>6992</v>
      </c>
      <c r="Y331" t="str">
        <f t="shared" si="41"/>
        <v>Westwood</v>
      </c>
    </row>
    <row r="332" spans="1:25" ht="16" x14ac:dyDescent="0.2">
      <c r="A332" s="14">
        <v>6950</v>
      </c>
      <c r="B332" s="13" t="s">
        <v>322</v>
      </c>
      <c r="C332" s="12">
        <v>10200128.68</v>
      </c>
      <c r="D332" s="12">
        <v>1785591.14</v>
      </c>
      <c r="E332" s="12">
        <v>1356883.35</v>
      </c>
      <c r="F332" s="12">
        <v>1120232.5</v>
      </c>
      <c r="G332" s="12">
        <v>84981.119999999995</v>
      </c>
      <c r="H332" s="11">
        <v>20353.47</v>
      </c>
      <c r="I332" s="1">
        <f t="shared" si="35"/>
        <v>14568170.26</v>
      </c>
      <c r="J332">
        <f t="shared" si="36"/>
        <v>6950</v>
      </c>
      <c r="K332">
        <f t="shared" si="37"/>
        <v>6950</v>
      </c>
      <c r="L332" s="1">
        <f t="shared" si="38"/>
        <v>11985719.82</v>
      </c>
      <c r="M332">
        <f t="shared" si="39"/>
        <v>0.82273337049810125</v>
      </c>
      <c r="T332" s="28">
        <v>329</v>
      </c>
      <c r="U332" s="28">
        <v>7002</v>
      </c>
      <c r="V332" s="28" t="s">
        <v>332</v>
      </c>
      <c r="W332" s="28">
        <v>7002</v>
      </c>
      <c r="X332">
        <f t="shared" si="40"/>
        <v>7002</v>
      </c>
      <c r="Y332" t="str">
        <f t="shared" si="41"/>
        <v>Whiting</v>
      </c>
    </row>
    <row r="333" spans="1:25" ht="16" x14ac:dyDescent="0.2">
      <c r="A333" s="14">
        <v>6957</v>
      </c>
      <c r="B333" s="13" t="s">
        <v>323</v>
      </c>
      <c r="C333" s="12">
        <v>53954244.399999999</v>
      </c>
      <c r="D333" s="12">
        <v>20804455.960000001</v>
      </c>
      <c r="E333" s="12">
        <v>11955697.91</v>
      </c>
      <c r="F333" s="12">
        <v>5476521.1200000001</v>
      </c>
      <c r="G333" s="12">
        <v>67840.479999999996</v>
      </c>
      <c r="H333" s="11">
        <v>113005.44</v>
      </c>
      <c r="I333" s="1">
        <f t="shared" si="35"/>
        <v>92371765.310000002</v>
      </c>
      <c r="J333">
        <f t="shared" si="36"/>
        <v>6957</v>
      </c>
      <c r="K333">
        <f t="shared" si="37"/>
        <v>6957</v>
      </c>
      <c r="L333" s="1">
        <f t="shared" si="38"/>
        <v>74758700.359999999</v>
      </c>
      <c r="M333">
        <f t="shared" si="39"/>
        <v>0.80932414909587913</v>
      </c>
      <c r="T333" s="28">
        <v>330</v>
      </c>
      <c r="U333" s="28">
        <v>7029</v>
      </c>
      <c r="V333" s="28" t="s">
        <v>333</v>
      </c>
      <c r="W333" s="28">
        <v>7029</v>
      </c>
      <c r="X333">
        <f t="shared" si="40"/>
        <v>7029</v>
      </c>
      <c r="Y333" t="str">
        <f t="shared" si="41"/>
        <v>Williamsburg</v>
      </c>
    </row>
    <row r="334" spans="1:25" ht="16" x14ac:dyDescent="0.2">
      <c r="A334" s="14">
        <v>6961</v>
      </c>
      <c r="B334" s="13" t="s">
        <v>324</v>
      </c>
      <c r="C334" s="12">
        <v>18606038.260000002</v>
      </c>
      <c r="D334" s="12">
        <v>6879578.6699999999</v>
      </c>
      <c r="E334" s="12">
        <v>2196255.09</v>
      </c>
      <c r="F334" s="12">
        <v>2394276.62</v>
      </c>
      <c r="G334" s="12">
        <v>393140.51</v>
      </c>
      <c r="H334" s="11">
        <v>18239.45</v>
      </c>
      <c r="I334" s="1">
        <f t="shared" si="35"/>
        <v>30487528.600000001</v>
      </c>
      <c r="J334">
        <f t="shared" si="36"/>
        <v>6961</v>
      </c>
      <c r="K334">
        <f t="shared" si="37"/>
        <v>6961</v>
      </c>
      <c r="L334" s="1">
        <f t="shared" si="38"/>
        <v>25485616.93</v>
      </c>
      <c r="M334">
        <f t="shared" si="39"/>
        <v>0.8359358104874397</v>
      </c>
      <c r="T334" s="28">
        <v>331</v>
      </c>
      <c r="U334" s="28">
        <v>7038</v>
      </c>
      <c r="V334" s="28" t="s">
        <v>334</v>
      </c>
      <c r="W334" s="28">
        <v>7038</v>
      </c>
      <c r="X334">
        <f t="shared" si="40"/>
        <v>7038</v>
      </c>
      <c r="Y334" t="str">
        <f t="shared" si="41"/>
        <v>Wilton</v>
      </c>
    </row>
    <row r="335" spans="1:25" ht="16" x14ac:dyDescent="0.2">
      <c r="A335" s="14">
        <v>6969</v>
      </c>
      <c r="B335" s="13" t="s">
        <v>325</v>
      </c>
      <c r="C335" s="12">
        <v>2731114.68</v>
      </c>
      <c r="D335" s="12">
        <v>821653.47</v>
      </c>
      <c r="E335" s="12">
        <v>610868.82999999996</v>
      </c>
      <c r="F335" s="12">
        <v>428145.48</v>
      </c>
      <c r="G335" s="13">
        <v>369</v>
      </c>
      <c r="H335" s="11">
        <v>2847</v>
      </c>
      <c r="I335" s="1">
        <f t="shared" si="35"/>
        <v>4594998.4600000009</v>
      </c>
      <c r="J335">
        <f t="shared" si="36"/>
        <v>6969</v>
      </c>
      <c r="K335">
        <f t="shared" si="37"/>
        <v>6969</v>
      </c>
      <c r="L335" s="1">
        <f t="shared" si="38"/>
        <v>3552768.1500000004</v>
      </c>
      <c r="M335">
        <f t="shared" si="39"/>
        <v>0.77318157577793822</v>
      </c>
      <c r="T335" s="28">
        <v>332</v>
      </c>
      <c r="U335" s="28">
        <v>7047</v>
      </c>
      <c r="V335" s="28" t="s">
        <v>335</v>
      </c>
      <c r="W335" s="28">
        <v>7047</v>
      </c>
      <c r="X335">
        <f t="shared" si="40"/>
        <v>7047</v>
      </c>
      <c r="Y335" t="str">
        <f t="shared" si="41"/>
        <v>Winfield-Mt Union</v>
      </c>
    </row>
    <row r="336" spans="1:25" ht="16" x14ac:dyDescent="0.2">
      <c r="A336" s="14">
        <v>6975</v>
      </c>
      <c r="B336" s="13" t="s">
        <v>326</v>
      </c>
      <c r="C336" s="12">
        <v>7608289.2800000003</v>
      </c>
      <c r="D336" s="12">
        <v>2272507.84</v>
      </c>
      <c r="E336" s="12">
        <v>1047352.53</v>
      </c>
      <c r="F336" s="12">
        <v>666597.81999999995</v>
      </c>
      <c r="G336" s="12">
        <v>97689.4</v>
      </c>
      <c r="H336" s="11">
        <v>24246.32</v>
      </c>
      <c r="I336" s="1">
        <f t="shared" si="35"/>
        <v>11716683.190000001</v>
      </c>
      <c r="J336">
        <f t="shared" si="36"/>
        <v>6975</v>
      </c>
      <c r="K336">
        <f t="shared" si="37"/>
        <v>6975</v>
      </c>
      <c r="L336" s="1">
        <f t="shared" si="38"/>
        <v>9880797.120000001</v>
      </c>
      <c r="M336">
        <f t="shared" si="39"/>
        <v>0.84331008697351317</v>
      </c>
      <c r="T336" s="28">
        <v>333</v>
      </c>
      <c r="U336" s="28">
        <v>7056</v>
      </c>
      <c r="V336" s="28" t="s">
        <v>336</v>
      </c>
      <c r="W336" s="28">
        <v>7056</v>
      </c>
      <c r="X336">
        <f t="shared" si="40"/>
        <v>7056</v>
      </c>
      <c r="Y336" t="str">
        <f t="shared" si="41"/>
        <v>Winterset</v>
      </c>
    </row>
    <row r="337" spans="1:25" ht="16" x14ac:dyDescent="0.2">
      <c r="A337" s="14">
        <v>6983</v>
      </c>
      <c r="B337" s="13" t="s">
        <v>327</v>
      </c>
      <c r="C337" s="12">
        <v>4495803.0999999996</v>
      </c>
      <c r="D337" s="12">
        <v>1794937.94</v>
      </c>
      <c r="E337" s="12">
        <v>471821.64</v>
      </c>
      <c r="F337" s="12">
        <v>677136.19</v>
      </c>
      <c r="G337" s="12">
        <v>166661.37</v>
      </c>
      <c r="H337" s="11">
        <v>3295.14</v>
      </c>
      <c r="I337" s="1">
        <f t="shared" si="35"/>
        <v>7609655.379999999</v>
      </c>
      <c r="J337">
        <f t="shared" si="36"/>
        <v>6983</v>
      </c>
      <c r="K337">
        <f t="shared" si="37"/>
        <v>6983</v>
      </c>
      <c r="L337" s="1">
        <f t="shared" si="38"/>
        <v>6290741.0399999991</v>
      </c>
      <c r="M337">
        <f t="shared" si="39"/>
        <v>0.826678834436258</v>
      </c>
      <c r="T337" s="28">
        <v>334</v>
      </c>
      <c r="U337" s="28">
        <v>7092</v>
      </c>
      <c r="V337" s="28" t="s">
        <v>337</v>
      </c>
      <c r="W337" s="28">
        <v>7092</v>
      </c>
      <c r="X337">
        <f t="shared" si="40"/>
        <v>7092</v>
      </c>
      <c r="Y337" t="str">
        <f t="shared" si="41"/>
        <v>Woodbine</v>
      </c>
    </row>
    <row r="338" spans="1:25" ht="16" x14ac:dyDescent="0.2">
      <c r="A338" s="14">
        <v>6985</v>
      </c>
      <c r="B338" s="13" t="s">
        <v>328</v>
      </c>
      <c r="C338" s="12">
        <v>4754777.7</v>
      </c>
      <c r="D338" s="12">
        <v>1312710.42</v>
      </c>
      <c r="E338" s="12">
        <v>904367.19</v>
      </c>
      <c r="F338" s="12">
        <v>662613.41</v>
      </c>
      <c r="G338" s="12">
        <v>297059.40999999997</v>
      </c>
      <c r="H338" s="11">
        <v>32029.31</v>
      </c>
      <c r="I338" s="1">
        <f t="shared" si="35"/>
        <v>7963557.4400000004</v>
      </c>
      <c r="J338">
        <f t="shared" si="36"/>
        <v>6985</v>
      </c>
      <c r="K338">
        <f t="shared" si="37"/>
        <v>6985</v>
      </c>
      <c r="L338" s="1">
        <f t="shared" si="38"/>
        <v>6067488.1200000001</v>
      </c>
      <c r="M338">
        <f t="shared" si="39"/>
        <v>0.7619067440292111</v>
      </c>
      <c r="T338" s="28">
        <v>335</v>
      </c>
      <c r="U338" s="28">
        <v>7098</v>
      </c>
      <c r="V338" s="28" t="s">
        <v>338</v>
      </c>
      <c r="W338" s="28">
        <v>7098</v>
      </c>
      <c r="X338">
        <f t="shared" si="40"/>
        <v>7098</v>
      </c>
      <c r="Y338" t="str">
        <f t="shared" si="41"/>
        <v>Woodbury Central</v>
      </c>
    </row>
    <row r="339" spans="1:25" ht="16" x14ac:dyDescent="0.2">
      <c r="A339" s="14">
        <v>6987</v>
      </c>
      <c r="B339" s="13" t="s">
        <v>329</v>
      </c>
      <c r="C339" s="12">
        <v>4173037.39</v>
      </c>
      <c r="D339" s="12">
        <v>1348979.94</v>
      </c>
      <c r="E339" s="12">
        <v>895019.41</v>
      </c>
      <c r="F339" s="12">
        <v>550700.44999999995</v>
      </c>
      <c r="G339" s="12">
        <v>35879.42</v>
      </c>
      <c r="H339" s="11">
        <v>17864.36</v>
      </c>
      <c r="I339" s="1">
        <f t="shared" si="35"/>
        <v>7021480.9700000007</v>
      </c>
      <c r="J339">
        <f t="shared" si="36"/>
        <v>6987</v>
      </c>
      <c r="K339">
        <f t="shared" si="37"/>
        <v>6987</v>
      </c>
      <c r="L339" s="1">
        <f t="shared" si="38"/>
        <v>5522017.3300000001</v>
      </c>
      <c r="M339">
        <f t="shared" si="39"/>
        <v>0.78644624312070155</v>
      </c>
      <c r="T339" s="28">
        <v>336</v>
      </c>
      <c r="U339" s="28">
        <v>7110</v>
      </c>
      <c r="V339" s="28" t="s">
        <v>339</v>
      </c>
      <c r="W339" s="28">
        <v>7110</v>
      </c>
      <c r="X339">
        <f t="shared" si="40"/>
        <v>7110</v>
      </c>
      <c r="Y339" t="str">
        <f t="shared" si="41"/>
        <v>Woodward-Granger</v>
      </c>
    </row>
    <row r="340" spans="1:25" ht="16" x14ac:dyDescent="0.2">
      <c r="A340" s="14">
        <v>6990</v>
      </c>
      <c r="B340" s="13" t="s">
        <v>330</v>
      </c>
      <c r="C340" s="12">
        <v>4652973.47</v>
      </c>
      <c r="D340" s="12">
        <v>1420189.3</v>
      </c>
      <c r="E340" s="12">
        <v>945373.57</v>
      </c>
      <c r="F340" s="12">
        <v>697330.37</v>
      </c>
      <c r="G340" s="12">
        <v>12061.97</v>
      </c>
      <c r="H340" s="11">
        <v>28313.71</v>
      </c>
      <c r="I340" s="1">
        <f t="shared" si="35"/>
        <v>7756242.3899999997</v>
      </c>
      <c r="J340">
        <f t="shared" si="36"/>
        <v>6990</v>
      </c>
      <c r="K340">
        <f t="shared" si="37"/>
        <v>6990</v>
      </c>
      <c r="L340" s="1">
        <f t="shared" si="38"/>
        <v>6073162.7699999996</v>
      </c>
      <c r="M340">
        <f t="shared" si="39"/>
        <v>0.78300322045505333</v>
      </c>
      <c r="T340" s="28">
        <v>337</v>
      </c>
      <c r="U340" s="28">
        <v>6987</v>
      </c>
      <c r="V340" s="28" t="s">
        <v>329</v>
      </c>
      <c r="W340" s="28">
        <v>6987</v>
      </c>
      <c r="X340">
        <f t="shared" si="40"/>
        <v>6987</v>
      </c>
      <c r="Y340" t="str">
        <f t="shared" si="41"/>
        <v>West Monona</v>
      </c>
    </row>
    <row r="341" spans="1:25" ht="16" x14ac:dyDescent="0.2">
      <c r="A341" s="14">
        <v>6992</v>
      </c>
      <c r="B341" s="13" t="s">
        <v>331</v>
      </c>
      <c r="C341" s="12">
        <v>3654667.52</v>
      </c>
      <c r="D341" s="12">
        <v>1192428.08</v>
      </c>
      <c r="E341" s="12">
        <v>585040.17000000004</v>
      </c>
      <c r="F341" s="12">
        <v>403121.45</v>
      </c>
      <c r="G341" s="12">
        <v>48391.96</v>
      </c>
      <c r="H341" s="11">
        <v>3497.02</v>
      </c>
      <c r="I341" s="1">
        <f t="shared" si="35"/>
        <v>5887146.1999999993</v>
      </c>
      <c r="J341">
        <f t="shared" si="36"/>
        <v>6992</v>
      </c>
      <c r="K341">
        <f t="shared" si="37"/>
        <v>6992</v>
      </c>
      <c r="L341" s="1">
        <f t="shared" si="38"/>
        <v>4847095.5999999996</v>
      </c>
      <c r="M341">
        <f t="shared" si="39"/>
        <v>0.82333535389353851</v>
      </c>
      <c r="T341" s="28">
        <v>338</v>
      </c>
      <c r="U341" s="28">
        <v>6990</v>
      </c>
      <c r="V341" s="28" t="s">
        <v>330</v>
      </c>
      <c r="W341" s="28">
        <v>6990</v>
      </c>
      <c r="X341">
        <f t="shared" si="40"/>
        <v>6990</v>
      </c>
      <c r="Y341" t="str">
        <f t="shared" si="41"/>
        <v>West Sioux</v>
      </c>
    </row>
    <row r="342" spans="1:25" ht="16" x14ac:dyDescent="0.2">
      <c r="A342" s="14">
        <v>7002</v>
      </c>
      <c r="B342" s="13" t="s">
        <v>332</v>
      </c>
      <c r="C342" s="12">
        <v>1487701.65</v>
      </c>
      <c r="D342" s="12">
        <v>454685.14</v>
      </c>
      <c r="E342" s="12">
        <v>366337.11</v>
      </c>
      <c r="F342" s="12">
        <v>166628.16</v>
      </c>
      <c r="G342" s="12">
        <v>9380.86</v>
      </c>
      <c r="H342" s="11">
        <v>7400.39</v>
      </c>
      <c r="I342" s="1">
        <f t="shared" si="35"/>
        <v>2492133.31</v>
      </c>
      <c r="J342">
        <f t="shared" si="36"/>
        <v>7002</v>
      </c>
      <c r="K342">
        <f t="shared" si="37"/>
        <v>7002</v>
      </c>
      <c r="L342" s="1">
        <f t="shared" si="38"/>
        <v>1942386.79</v>
      </c>
      <c r="M342">
        <f t="shared" si="39"/>
        <v>0.779407258113331</v>
      </c>
      <c r="T342" s="28">
        <v>339</v>
      </c>
      <c r="U342" s="28">
        <v>6992</v>
      </c>
      <c r="V342" s="28" t="s">
        <v>331</v>
      </c>
      <c r="W342" s="28">
        <v>6992</v>
      </c>
      <c r="X342">
        <f t="shared" si="40"/>
        <v>6992</v>
      </c>
      <c r="Y342" t="str">
        <f t="shared" si="41"/>
        <v>Westwood</v>
      </c>
    </row>
    <row r="343" spans="1:25" ht="16" x14ac:dyDescent="0.2">
      <c r="A343" s="14">
        <v>7029</v>
      </c>
      <c r="B343" s="13" t="s">
        <v>333</v>
      </c>
      <c r="C343" s="12">
        <v>7235796.6600000001</v>
      </c>
      <c r="D343" s="12">
        <v>2211585.09</v>
      </c>
      <c r="E343" s="12">
        <v>941669.87</v>
      </c>
      <c r="F343" s="12">
        <v>966285.71</v>
      </c>
      <c r="G343" s="12">
        <v>250773.47</v>
      </c>
      <c r="H343" s="11">
        <v>13809.5</v>
      </c>
      <c r="I343" s="1">
        <f t="shared" si="35"/>
        <v>11619920.299999999</v>
      </c>
      <c r="J343">
        <f t="shared" si="36"/>
        <v>7029</v>
      </c>
      <c r="K343">
        <f t="shared" si="37"/>
        <v>7029</v>
      </c>
      <c r="L343" s="1">
        <f t="shared" si="38"/>
        <v>9447381.75</v>
      </c>
      <c r="M343">
        <f t="shared" si="39"/>
        <v>0.81303326581336366</v>
      </c>
      <c r="T343" s="28">
        <v>340</v>
      </c>
      <c r="U343" s="28">
        <v>7002</v>
      </c>
      <c r="V343" s="28" t="s">
        <v>332</v>
      </c>
      <c r="W343" s="28">
        <v>7002</v>
      </c>
      <c r="X343">
        <f t="shared" si="40"/>
        <v>7002</v>
      </c>
      <c r="Y343" t="str">
        <f t="shared" si="41"/>
        <v>Whiting</v>
      </c>
    </row>
    <row r="344" spans="1:25" ht="16" x14ac:dyDescent="0.2">
      <c r="A344" s="14">
        <v>7038</v>
      </c>
      <c r="B344" s="13" t="s">
        <v>334</v>
      </c>
      <c r="C344" s="12">
        <v>4789170.3099999996</v>
      </c>
      <c r="D344" s="12">
        <v>1762904.35</v>
      </c>
      <c r="E344" s="12">
        <v>715899.98</v>
      </c>
      <c r="F344" s="12">
        <v>479164.73</v>
      </c>
      <c r="G344" s="12">
        <v>43454.05</v>
      </c>
      <c r="H344" s="11">
        <v>20055.810000000001</v>
      </c>
      <c r="I344" s="1">
        <f t="shared" si="35"/>
        <v>7810649.2300000004</v>
      </c>
      <c r="J344">
        <f t="shared" si="36"/>
        <v>7038</v>
      </c>
      <c r="K344">
        <f t="shared" si="37"/>
        <v>7038</v>
      </c>
      <c r="L344" s="1">
        <f t="shared" si="38"/>
        <v>6552074.6600000001</v>
      </c>
      <c r="M344">
        <f t="shared" si="39"/>
        <v>0.83886428222049347</v>
      </c>
      <c r="T344" s="28">
        <v>341</v>
      </c>
      <c r="U344" s="28">
        <v>7029</v>
      </c>
      <c r="V344" s="28" t="s">
        <v>333</v>
      </c>
      <c r="W344" s="28">
        <v>7029</v>
      </c>
      <c r="X344">
        <f t="shared" si="40"/>
        <v>7029</v>
      </c>
      <c r="Y344" t="str">
        <f t="shared" si="41"/>
        <v>Williamsburg</v>
      </c>
    </row>
    <row r="345" spans="1:25" ht="16" x14ac:dyDescent="0.2">
      <c r="A345" s="14">
        <v>7047</v>
      </c>
      <c r="B345" s="13" t="s">
        <v>335</v>
      </c>
      <c r="C345" s="12">
        <v>2631928.2999999998</v>
      </c>
      <c r="D345" s="12">
        <v>639909.96</v>
      </c>
      <c r="E345" s="12">
        <v>427443.79</v>
      </c>
      <c r="F345" s="12">
        <v>350509.88</v>
      </c>
      <c r="G345" s="12">
        <v>75904.91</v>
      </c>
      <c r="H345" s="11">
        <v>8827</v>
      </c>
      <c r="I345" s="1">
        <f t="shared" si="35"/>
        <v>4134523.84</v>
      </c>
      <c r="J345">
        <f t="shared" si="36"/>
        <v>7047</v>
      </c>
      <c r="K345">
        <f t="shared" si="37"/>
        <v>7047</v>
      </c>
      <c r="L345" s="1">
        <f t="shared" si="38"/>
        <v>3271838.26</v>
      </c>
      <c r="M345">
        <f t="shared" si="39"/>
        <v>0.79134584455558488</v>
      </c>
      <c r="T345" s="28">
        <v>342</v>
      </c>
      <c r="U345" s="28">
        <v>7038</v>
      </c>
      <c r="V345" s="28" t="s">
        <v>334</v>
      </c>
      <c r="W345" s="28">
        <v>7038</v>
      </c>
      <c r="X345">
        <f t="shared" si="40"/>
        <v>7038</v>
      </c>
      <c r="Y345" t="str">
        <f t="shared" si="41"/>
        <v>Wilton</v>
      </c>
    </row>
    <row r="346" spans="1:25" ht="16" x14ac:dyDescent="0.2">
      <c r="A346" s="14">
        <v>7056</v>
      </c>
      <c r="B346" s="13" t="s">
        <v>336</v>
      </c>
      <c r="C346" s="12">
        <v>9916724.3000000007</v>
      </c>
      <c r="D346" s="12">
        <v>3322288.54</v>
      </c>
      <c r="E346" s="12">
        <v>1484964.83</v>
      </c>
      <c r="F346" s="12">
        <v>1487437.43</v>
      </c>
      <c r="G346" s="12">
        <v>113037.14</v>
      </c>
      <c r="H346" s="11">
        <v>20036.55</v>
      </c>
      <c r="I346" s="1">
        <f t="shared" si="35"/>
        <v>16344488.790000001</v>
      </c>
      <c r="J346">
        <f t="shared" si="36"/>
        <v>7056</v>
      </c>
      <c r="K346">
        <f t="shared" si="37"/>
        <v>7056</v>
      </c>
      <c r="L346" s="1">
        <f t="shared" si="38"/>
        <v>13239012.84</v>
      </c>
      <c r="M346">
        <f t="shared" si="39"/>
        <v>0.80999858790933765</v>
      </c>
      <c r="T346" s="28">
        <v>343</v>
      </c>
      <c r="U346" s="28">
        <v>7047</v>
      </c>
      <c r="V346" s="28" t="s">
        <v>335</v>
      </c>
      <c r="W346" s="28">
        <v>7047</v>
      </c>
      <c r="X346">
        <f t="shared" si="40"/>
        <v>7047</v>
      </c>
      <c r="Y346" t="str">
        <f t="shared" si="41"/>
        <v>Winfield-Mt Union</v>
      </c>
    </row>
    <row r="347" spans="1:25" ht="16" x14ac:dyDescent="0.2">
      <c r="A347" s="14">
        <v>7092</v>
      </c>
      <c r="B347" s="13" t="s">
        <v>337</v>
      </c>
      <c r="C347" s="12">
        <v>3000546.39</v>
      </c>
      <c r="D347" s="12">
        <v>973406.94</v>
      </c>
      <c r="E347" s="12">
        <v>458837.4</v>
      </c>
      <c r="F347" s="12">
        <v>363366.76</v>
      </c>
      <c r="G347" s="13">
        <v>576</v>
      </c>
      <c r="H347" s="11">
        <v>2144.5</v>
      </c>
      <c r="I347" s="1">
        <f t="shared" si="35"/>
        <v>4798877.99</v>
      </c>
      <c r="J347">
        <f t="shared" si="36"/>
        <v>7092</v>
      </c>
      <c r="K347">
        <f t="shared" si="37"/>
        <v>7092</v>
      </c>
      <c r="L347" s="1">
        <f t="shared" si="38"/>
        <v>3973953.33</v>
      </c>
      <c r="M347">
        <f t="shared" si="39"/>
        <v>0.82810051397035001</v>
      </c>
      <c r="T347" s="28">
        <v>344</v>
      </c>
      <c r="U347" s="28">
        <v>7056</v>
      </c>
      <c r="V347" s="28" t="s">
        <v>336</v>
      </c>
      <c r="W347" s="28">
        <v>7056</v>
      </c>
      <c r="X347">
        <f t="shared" si="40"/>
        <v>7056</v>
      </c>
      <c r="Y347" t="str">
        <f t="shared" si="41"/>
        <v>Winterset</v>
      </c>
    </row>
    <row r="348" spans="1:25" ht="16" x14ac:dyDescent="0.2">
      <c r="A348" s="14">
        <v>7098</v>
      </c>
      <c r="B348" s="13" t="s">
        <v>338</v>
      </c>
      <c r="C348" s="12">
        <v>3832553.97</v>
      </c>
      <c r="D348" s="12">
        <v>913036.91</v>
      </c>
      <c r="E348" s="12">
        <v>524583.48</v>
      </c>
      <c r="F348" s="12">
        <v>559450.47</v>
      </c>
      <c r="G348" s="12">
        <v>88620.34</v>
      </c>
      <c r="H348" s="30">
        <v>0</v>
      </c>
      <c r="I348" s="1">
        <f t="shared" si="35"/>
        <v>5918245.169999999</v>
      </c>
      <c r="J348">
        <f t="shared" si="36"/>
        <v>7098</v>
      </c>
      <c r="K348">
        <f t="shared" si="37"/>
        <v>7098</v>
      </c>
      <c r="L348" s="1">
        <f t="shared" si="38"/>
        <v>4745590.88</v>
      </c>
      <c r="M348">
        <f t="shared" si="39"/>
        <v>0.80185777095814381</v>
      </c>
      <c r="T348" s="28">
        <v>345</v>
      </c>
      <c r="U348" s="28">
        <v>7083</v>
      </c>
      <c r="V348" s="28" t="s">
        <v>359</v>
      </c>
      <c r="W348" s="28">
        <v>7083</v>
      </c>
      <c r="X348">
        <f t="shared" si="40"/>
        <v>7083</v>
      </c>
      <c r="Y348" t="str">
        <f t="shared" si="41"/>
        <v>Woden-Crystal Lake</v>
      </c>
    </row>
    <row r="349" spans="1:25" ht="16" x14ac:dyDescent="0.2">
      <c r="A349" s="14">
        <v>7110</v>
      </c>
      <c r="B349" s="13" t="s">
        <v>339</v>
      </c>
      <c r="C349" s="12">
        <v>6425444.0899999999</v>
      </c>
      <c r="D349" s="12">
        <v>2258220.7400000002</v>
      </c>
      <c r="E349" s="12">
        <v>3657228.91</v>
      </c>
      <c r="F349" s="12">
        <v>683148.46</v>
      </c>
      <c r="G349" s="12">
        <v>92107.67</v>
      </c>
      <c r="H349" s="11">
        <v>114612.26</v>
      </c>
      <c r="I349" s="1">
        <f t="shared" si="35"/>
        <v>13230762.129999999</v>
      </c>
      <c r="J349">
        <f t="shared" si="36"/>
        <v>7110</v>
      </c>
      <c r="K349">
        <f t="shared" si="37"/>
        <v>7110</v>
      </c>
      <c r="L349" s="1">
        <f t="shared" si="38"/>
        <v>8683664.8300000001</v>
      </c>
      <c r="M349">
        <f t="shared" si="39"/>
        <v>0.6563238568328793</v>
      </c>
      <c r="T349" s="28">
        <v>346</v>
      </c>
      <c r="U349" s="28">
        <v>7092</v>
      </c>
      <c r="V349" s="28" t="s">
        <v>337</v>
      </c>
      <c r="W349" s="28">
        <v>7092</v>
      </c>
      <c r="X349">
        <f t="shared" si="40"/>
        <v>7092</v>
      </c>
      <c r="Y349" t="str">
        <f t="shared" si="41"/>
        <v>Woodbine</v>
      </c>
    </row>
    <row r="350" spans="1:25" ht="16" x14ac:dyDescent="0.2">
      <c r="A350" s="14">
        <v>9201</v>
      </c>
      <c r="B350" s="13" t="s">
        <v>358</v>
      </c>
      <c r="C350" s="12">
        <v>13224438.529999999</v>
      </c>
      <c r="D350" s="12">
        <v>4012826.25</v>
      </c>
      <c r="E350" s="12">
        <v>1867291.91</v>
      </c>
      <c r="F350" s="12">
        <v>1565966.63</v>
      </c>
      <c r="G350" s="12">
        <v>362558.35</v>
      </c>
      <c r="H350" s="11">
        <v>28080.5</v>
      </c>
      <c r="I350" s="1">
        <f t="shared" si="35"/>
        <v>21061162.170000002</v>
      </c>
      <c r="J350">
        <f t="shared" si="36"/>
        <v>9201</v>
      </c>
      <c r="K350" t="e">
        <f t="shared" si="37"/>
        <v>#N/A</v>
      </c>
      <c r="L350" s="1">
        <f t="shared" si="38"/>
        <v>17237264.780000001</v>
      </c>
      <c r="M350">
        <f t="shared" si="39"/>
        <v>0.81843844327608628</v>
      </c>
      <c r="T350" s="28">
        <v>347</v>
      </c>
      <c r="U350" s="28">
        <v>7098</v>
      </c>
      <c r="V350" s="28" t="s">
        <v>338</v>
      </c>
      <c r="W350" s="28">
        <v>7098</v>
      </c>
      <c r="X350">
        <f t="shared" si="40"/>
        <v>7098</v>
      </c>
      <c r="Y350" t="str">
        <f t="shared" si="41"/>
        <v>Woodbury Central</v>
      </c>
    </row>
    <row r="351" spans="1:25" ht="16" x14ac:dyDescent="0.2">
      <c r="A351" s="14">
        <v>9205</v>
      </c>
      <c r="B351" s="13" t="s">
        <v>357</v>
      </c>
      <c r="C351" s="12">
        <v>13894565.689999999</v>
      </c>
      <c r="D351" s="12">
        <v>4431451.51</v>
      </c>
      <c r="E351" s="12">
        <v>3611985.84</v>
      </c>
      <c r="F351" s="12">
        <v>902281.11</v>
      </c>
      <c r="G351" s="12">
        <v>260365.98</v>
      </c>
      <c r="H351" s="11">
        <v>13500</v>
      </c>
      <c r="I351" s="1">
        <f t="shared" si="35"/>
        <v>23114150.129999999</v>
      </c>
      <c r="J351">
        <f t="shared" si="36"/>
        <v>9205</v>
      </c>
      <c r="K351" t="e">
        <f t="shared" si="37"/>
        <v>#N/A</v>
      </c>
      <c r="L351" s="1">
        <f t="shared" si="38"/>
        <v>18326017.199999999</v>
      </c>
      <c r="M351">
        <f t="shared" si="39"/>
        <v>0.79284841090542835</v>
      </c>
      <c r="T351" s="28">
        <v>348</v>
      </c>
      <c r="U351" s="28">
        <v>7110</v>
      </c>
      <c r="V351" s="28" t="s">
        <v>339</v>
      </c>
      <c r="W351" s="28">
        <v>7110</v>
      </c>
      <c r="X351">
        <f t="shared" si="40"/>
        <v>7110</v>
      </c>
      <c r="Y351" t="str">
        <f t="shared" si="41"/>
        <v>Woodward-Granger</v>
      </c>
    </row>
    <row r="352" spans="1:25" ht="16" x14ac:dyDescent="0.2">
      <c r="A352" s="14">
        <v>9207</v>
      </c>
      <c r="B352" s="13" t="s">
        <v>356</v>
      </c>
      <c r="C352" s="12">
        <v>27623079.739999998</v>
      </c>
      <c r="D352" s="12">
        <v>8610518.6600000001</v>
      </c>
      <c r="E352" s="12">
        <v>3914571.62</v>
      </c>
      <c r="F352" s="12">
        <v>1626167.82</v>
      </c>
      <c r="G352" s="12">
        <v>185139.78</v>
      </c>
      <c r="H352" s="11">
        <v>35406.46</v>
      </c>
      <c r="I352" s="1">
        <f t="shared" si="35"/>
        <v>41994884.079999998</v>
      </c>
      <c r="J352">
        <f t="shared" si="36"/>
        <v>9207</v>
      </c>
      <c r="L352" s="1">
        <f t="shared" si="38"/>
        <v>36233598.399999999</v>
      </c>
      <c r="M352">
        <f t="shared" si="39"/>
        <v>0.86280982061946432</v>
      </c>
    </row>
    <row r="353" spans="1:14" ht="16" x14ac:dyDescent="0.2">
      <c r="A353" s="14">
        <v>9209</v>
      </c>
      <c r="B353" s="13" t="s">
        <v>355</v>
      </c>
      <c r="C353" s="12">
        <v>21964001.850000001</v>
      </c>
      <c r="D353" s="12">
        <v>5825656.9199999999</v>
      </c>
      <c r="E353" s="12">
        <v>2576708.0699999998</v>
      </c>
      <c r="F353" s="12">
        <v>1175241.28</v>
      </c>
      <c r="G353" s="12">
        <v>396432.1</v>
      </c>
      <c r="H353" s="11">
        <v>13073.4</v>
      </c>
      <c r="I353" s="1">
        <f t="shared" si="35"/>
        <v>31951113.620000005</v>
      </c>
      <c r="J353">
        <f t="shared" si="36"/>
        <v>9209</v>
      </c>
      <c r="L353" s="1">
        <f t="shared" si="38"/>
        <v>27789658.770000003</v>
      </c>
      <c r="M353">
        <f t="shared" si="39"/>
        <v>0.86975556159034428</v>
      </c>
    </row>
    <row r="354" spans="1:14" ht="16" x14ac:dyDescent="0.2">
      <c r="A354" s="14">
        <v>9210</v>
      </c>
      <c r="B354" s="13" t="s">
        <v>354</v>
      </c>
      <c r="C354" s="12">
        <v>28253546.41</v>
      </c>
      <c r="D354" s="12">
        <v>6993691.0800000001</v>
      </c>
      <c r="E354" s="12">
        <v>7999827</v>
      </c>
      <c r="F354" s="12">
        <v>3503873</v>
      </c>
      <c r="G354" s="12">
        <v>625563.09</v>
      </c>
      <c r="H354" s="11">
        <v>50141.4</v>
      </c>
      <c r="I354" s="1">
        <f t="shared" si="35"/>
        <v>47426641.980000004</v>
      </c>
      <c r="J354">
        <f t="shared" si="36"/>
        <v>9210</v>
      </c>
      <c r="L354" s="1">
        <f t="shared" si="38"/>
        <v>35247237.490000002</v>
      </c>
      <c r="M354">
        <f t="shared" si="39"/>
        <v>0.74319487989185273</v>
      </c>
    </row>
    <row r="355" spans="1:14" ht="16" x14ac:dyDescent="0.2">
      <c r="A355" s="14">
        <v>9211</v>
      </c>
      <c r="B355" s="13" t="s">
        <v>353</v>
      </c>
      <c r="C355" s="12">
        <v>38709359.240000002</v>
      </c>
      <c r="D355" s="12">
        <v>12549849.050000001</v>
      </c>
      <c r="E355" s="12">
        <v>20665738.059999999</v>
      </c>
      <c r="F355" s="12">
        <v>2409933.25</v>
      </c>
      <c r="G355" s="12">
        <v>534773.68999999994</v>
      </c>
      <c r="H355" s="11">
        <v>68006.64</v>
      </c>
      <c r="I355" s="1">
        <f t="shared" si="35"/>
        <v>74937659.930000007</v>
      </c>
      <c r="J355">
        <f t="shared" si="36"/>
        <v>9211</v>
      </c>
      <c r="L355" s="1">
        <f t="shared" si="38"/>
        <v>51259208.290000007</v>
      </c>
      <c r="M355">
        <f t="shared" si="39"/>
        <v>0.68402467247952137</v>
      </c>
    </row>
    <row r="356" spans="1:14" ht="16" x14ac:dyDescent="0.2">
      <c r="A356" s="14">
        <v>9212</v>
      </c>
      <c r="B356" s="13" t="s">
        <v>352</v>
      </c>
      <c r="C356" s="12">
        <v>16594168.99</v>
      </c>
      <c r="D356" s="12">
        <v>6506759.9100000001</v>
      </c>
      <c r="E356" s="12">
        <v>3232080.01</v>
      </c>
      <c r="F356" s="12">
        <v>1086646.28</v>
      </c>
      <c r="G356" s="12">
        <v>200566.86</v>
      </c>
      <c r="H356" s="11">
        <v>77742.27</v>
      </c>
      <c r="I356" s="1">
        <f t="shared" si="35"/>
        <v>27697964.319999997</v>
      </c>
      <c r="J356">
        <f t="shared" si="36"/>
        <v>9212</v>
      </c>
      <c r="L356" s="1">
        <f t="shared" si="38"/>
        <v>23100928.899999999</v>
      </c>
      <c r="M356">
        <f t="shared" si="39"/>
        <v>0.83402984541067537</v>
      </c>
    </row>
    <row r="357" spans="1:14" ht="16" x14ac:dyDescent="0.2">
      <c r="A357" s="14">
        <v>9213</v>
      </c>
      <c r="B357" s="13" t="s">
        <v>351</v>
      </c>
      <c r="C357" s="12">
        <v>16275451.380000001</v>
      </c>
      <c r="D357" s="12">
        <v>7001556.3799999999</v>
      </c>
      <c r="E357" s="12">
        <v>3991013.18</v>
      </c>
      <c r="F357" s="12">
        <v>1078587.42</v>
      </c>
      <c r="G357" s="12">
        <v>210961.93</v>
      </c>
      <c r="H357" s="11">
        <v>37160.339999999997</v>
      </c>
      <c r="I357" s="1">
        <f t="shared" si="35"/>
        <v>28594730.629999999</v>
      </c>
      <c r="J357">
        <f t="shared" si="36"/>
        <v>9213</v>
      </c>
      <c r="L357" s="1">
        <f t="shared" si="38"/>
        <v>23277007.760000002</v>
      </c>
      <c r="M357">
        <f t="shared" si="39"/>
        <v>0.81403137036650597</v>
      </c>
    </row>
    <row r="358" spans="1:14" ht="17" thickBot="1" x14ac:dyDescent="0.25">
      <c r="A358" s="10">
        <v>9215</v>
      </c>
      <c r="B358" s="9" t="s">
        <v>350</v>
      </c>
      <c r="C358" s="8">
        <v>16384485.66</v>
      </c>
      <c r="D358" s="8">
        <v>2958886.73</v>
      </c>
      <c r="E358" s="8">
        <v>2332860.7999999998</v>
      </c>
      <c r="F358" s="8">
        <v>834025.1</v>
      </c>
      <c r="G358" s="8">
        <v>228822.62</v>
      </c>
      <c r="H358" s="7">
        <v>11623.49</v>
      </c>
      <c r="I358" s="1">
        <f t="shared" si="35"/>
        <v>22750704.400000002</v>
      </c>
      <c r="J358">
        <f t="shared" si="36"/>
        <v>9215</v>
      </c>
      <c r="L358" s="1">
        <f t="shared" si="38"/>
        <v>19343372.390000001</v>
      </c>
      <c r="M358">
        <f t="shared" si="39"/>
        <v>0.85023180161401946</v>
      </c>
    </row>
    <row r="359" spans="1:14" ht="16" x14ac:dyDescent="0.2">
      <c r="A359" s="14">
        <v>9213</v>
      </c>
      <c r="B359" s="13" t="s">
        <v>351</v>
      </c>
      <c r="C359" s="12">
        <v>15894684.34</v>
      </c>
      <c r="D359" s="12">
        <v>6764561.6299999999</v>
      </c>
      <c r="E359" s="12">
        <v>4251041.46</v>
      </c>
      <c r="F359" s="12">
        <v>1002602.34</v>
      </c>
      <c r="G359" s="12">
        <v>583254.54</v>
      </c>
      <c r="H359" s="11">
        <v>31928.93</v>
      </c>
      <c r="I359" s="1">
        <f t="shared" si="35"/>
        <v>28528073.239999998</v>
      </c>
      <c r="J359">
        <f t="shared" si="36"/>
        <v>9213</v>
      </c>
      <c r="L359" s="1">
        <f t="shared" si="38"/>
        <v>22659245.969999999</v>
      </c>
      <c r="M359">
        <f t="shared" si="39"/>
        <v>0.79427887678824538</v>
      </c>
    </row>
    <row r="360" spans="1:14" ht="17" thickBot="1" x14ac:dyDescent="0.25">
      <c r="A360" s="10">
        <v>9215</v>
      </c>
      <c r="B360" s="9" t="s">
        <v>350</v>
      </c>
      <c r="C360" s="8">
        <v>15954013.880000001</v>
      </c>
      <c r="D360" s="8">
        <v>2844355.41</v>
      </c>
      <c r="E360" s="8">
        <v>2196524.2200000002</v>
      </c>
      <c r="F360" s="8">
        <v>901801.33</v>
      </c>
      <c r="G360" s="8">
        <v>260122.76</v>
      </c>
      <c r="H360" s="7">
        <v>19509.080000000002</v>
      </c>
      <c r="I360" s="1">
        <f t="shared" si="35"/>
        <v>22176326.679999996</v>
      </c>
      <c r="J360">
        <f t="shared" si="36"/>
        <v>9215</v>
      </c>
      <c r="L360" s="1">
        <f t="shared" si="38"/>
        <v>18798369.289999999</v>
      </c>
      <c r="M360">
        <f t="shared" si="39"/>
        <v>0.84767732552179387</v>
      </c>
    </row>
    <row r="361" spans="1:14" x14ac:dyDescent="0.2">
      <c r="I361" s="27">
        <f>I260+I280</f>
        <v>21238478.350000001</v>
      </c>
      <c r="J361" s="24"/>
      <c r="K361" s="24">
        <v>6091</v>
      </c>
      <c r="L361" s="27">
        <f>L260+L280</f>
        <v>17813669.990000002</v>
      </c>
      <c r="M361" s="24">
        <f t="shared" si="39"/>
        <v>0.83874511612551572</v>
      </c>
      <c r="N361" t="s">
        <v>391</v>
      </c>
    </row>
    <row r="362" spans="1:14" ht="16" x14ac:dyDescent="0.2">
      <c r="B362" s="6" t="s">
        <v>349</v>
      </c>
      <c r="C362" s="1">
        <f t="shared" ref="C362:I362" si="42">SUM(C4:C351)</f>
        <v>3073884152.4700036</v>
      </c>
      <c r="D362" s="1">
        <f t="shared" si="42"/>
        <v>983082586.84000063</v>
      </c>
      <c r="E362" s="1">
        <f t="shared" si="42"/>
        <v>589865640.05000031</v>
      </c>
      <c r="F362" s="1">
        <f t="shared" si="42"/>
        <v>318346914.04000002</v>
      </c>
      <c r="G362" s="1">
        <f t="shared" si="42"/>
        <v>46707198.710000008</v>
      </c>
      <c r="H362" s="1">
        <f t="shared" si="42"/>
        <v>10856916.750000002</v>
      </c>
      <c r="I362" s="1">
        <f t="shared" si="42"/>
        <v>5022743408.8600025</v>
      </c>
    </row>
    <row r="363" spans="1:14" x14ac:dyDescent="0.2">
      <c r="C363" s="5">
        <f t="shared" ref="C363:I363" si="43">C362/$I362</f>
        <v>0.61199306877746207</v>
      </c>
      <c r="D363" s="5">
        <f t="shared" si="43"/>
        <v>0.19572622107389875</v>
      </c>
      <c r="E363" s="5">
        <f t="shared" si="43"/>
        <v>0.11743893566402198</v>
      </c>
      <c r="F363" s="5">
        <f t="shared" si="43"/>
        <v>6.3381082433644431E-2</v>
      </c>
      <c r="G363" s="5">
        <f t="shared" si="43"/>
        <v>9.2991409092508283E-3</v>
      </c>
      <c r="H363" s="5">
        <f t="shared" si="43"/>
        <v>2.161551141722401E-3</v>
      </c>
      <c r="I363" s="5">
        <f t="shared" si="43"/>
        <v>1</v>
      </c>
    </row>
    <row r="364" spans="1:14" ht="16" x14ac:dyDescent="0.2">
      <c r="B364" s="6" t="s">
        <v>348</v>
      </c>
      <c r="C364" s="1">
        <f t="shared" ref="C364:I364" si="44">SUM(C352:C360)</f>
        <v>197652791.49000001</v>
      </c>
      <c r="D364" s="1">
        <f t="shared" si="44"/>
        <v>60055835.770000011</v>
      </c>
      <c r="E364" s="1">
        <f t="shared" si="44"/>
        <v>51160364.419999994</v>
      </c>
      <c r="F364" s="1">
        <f t="shared" si="44"/>
        <v>13618877.819999998</v>
      </c>
      <c r="G364" s="1">
        <f t="shared" si="44"/>
        <v>3225637.37</v>
      </c>
      <c r="H364" s="1">
        <f t="shared" si="44"/>
        <v>344592.01</v>
      </c>
      <c r="I364" s="1">
        <f t="shared" si="44"/>
        <v>326058098.88</v>
      </c>
    </row>
    <row r="365" spans="1:14" x14ac:dyDescent="0.2">
      <c r="C365" s="5">
        <f t="shared" ref="C365:I365" si="45">C364/$I364</f>
        <v>0.60618887299205737</v>
      </c>
      <c r="D365" s="5">
        <f t="shared" si="45"/>
        <v>0.18418752969575067</v>
      </c>
      <c r="E365" s="5">
        <f t="shared" si="45"/>
        <v>0.15690566986599733</v>
      </c>
      <c r="F365" s="5">
        <f t="shared" si="45"/>
        <v>4.1768255003572813E-2</v>
      </c>
      <c r="G365" s="5">
        <f t="shared" si="45"/>
        <v>9.8928300848222135E-3</v>
      </c>
      <c r="H365" s="5">
        <f t="shared" si="45"/>
        <v>1.0568423577996175E-3</v>
      </c>
      <c r="I365" s="5">
        <f t="shared" si="45"/>
        <v>1</v>
      </c>
    </row>
    <row r="366" spans="1:14" x14ac:dyDescent="0.2">
      <c r="B366" t="s">
        <v>347</v>
      </c>
      <c r="C366" s="1">
        <f t="shared" ref="C366:I366" si="46">SUM(C4:C360)</f>
        <v>3271536943.9600029</v>
      </c>
      <c r="D366" s="1">
        <f t="shared" si="46"/>
        <v>1043138422.6100005</v>
      </c>
      <c r="E366" s="1">
        <f t="shared" si="46"/>
        <v>641026004.47000027</v>
      </c>
      <c r="F366" s="1">
        <f t="shared" si="46"/>
        <v>331965791.85999995</v>
      </c>
      <c r="G366" s="1">
        <f t="shared" si="46"/>
        <v>49932836.080000006</v>
      </c>
      <c r="H366" s="1">
        <f t="shared" si="46"/>
        <v>11201508.760000004</v>
      </c>
      <c r="I366" s="1">
        <f t="shared" si="46"/>
        <v>5348801507.7400017</v>
      </c>
    </row>
    <row r="367" spans="1:14" x14ac:dyDescent="0.2">
      <c r="C367" s="5">
        <f t="shared" ref="C367:I367" si="47">C366/$I366</f>
        <v>0.61163925025557853</v>
      </c>
      <c r="D367" s="5">
        <f t="shared" si="47"/>
        <v>0.19502283289079309</v>
      </c>
      <c r="E367" s="5">
        <f t="shared" si="47"/>
        <v>0.11984479206087595</v>
      </c>
      <c r="F367" s="5">
        <f t="shared" si="47"/>
        <v>6.2063584034596858E-2</v>
      </c>
      <c r="G367" s="5">
        <f t="shared" si="47"/>
        <v>9.3353316640642815E-3</v>
      </c>
      <c r="H367" s="5">
        <f t="shared" si="47"/>
        <v>2.0942090940916057E-3</v>
      </c>
      <c r="I367" s="5">
        <f t="shared" si="47"/>
        <v>1</v>
      </c>
    </row>
  </sheetData>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C2:I8"/>
  <sheetViews>
    <sheetView workbookViewId="0">
      <selection activeCell="AJ1" sqref="AJ1:AJ1048576"/>
    </sheetView>
  </sheetViews>
  <sheetFormatPr baseColWidth="10" defaultColWidth="8.83203125" defaultRowHeight="15" x14ac:dyDescent="0.2"/>
  <cols>
    <col min="4" max="4" width="2.5" customWidth="1"/>
    <col min="5" max="5" width="10.5" bestFit="1" customWidth="1"/>
  </cols>
  <sheetData>
    <row r="2" spans="3:9" x14ac:dyDescent="0.2">
      <c r="C2" s="3" t="s">
        <v>483</v>
      </c>
      <c r="E2" s="36" t="s">
        <v>484</v>
      </c>
      <c r="F2" s="36"/>
    </row>
    <row r="4" spans="3:9" x14ac:dyDescent="0.2">
      <c r="C4" s="3" t="s">
        <v>485</v>
      </c>
      <c r="E4" s="36" t="s">
        <v>505</v>
      </c>
      <c r="F4" s="36"/>
      <c r="G4" s="36"/>
      <c r="H4" s="36"/>
      <c r="I4" s="36"/>
    </row>
    <row r="5" spans="3:9" x14ac:dyDescent="0.2">
      <c r="E5" t="s">
        <v>499</v>
      </c>
    </row>
    <row r="6" spans="3:9" x14ac:dyDescent="0.2">
      <c r="C6" s="3" t="s">
        <v>486</v>
      </c>
      <c r="E6" s="37">
        <v>45408</v>
      </c>
    </row>
    <row r="8" spans="3:9" x14ac:dyDescent="0.2">
      <c r="C8" s="3" t="s">
        <v>495</v>
      </c>
      <c r="E8" t="s">
        <v>506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Driver_SummaryTable</vt:lpstr>
      <vt:lpstr>SchlDist_Summary</vt:lpstr>
      <vt:lpstr>Data_Drop</vt:lpstr>
      <vt:lpstr>SalBen_dataDrop</vt:lpstr>
      <vt:lpstr>Notes</vt:lpstr>
      <vt:lpstr>SalBen_dataDrop!IDX</vt:lpstr>
      <vt:lpstr>Driver_SummaryTable!Print_Area</vt:lpstr>
      <vt:lpstr>SchlDist_Summary!Print_Titles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Snyder</dc:creator>
  <cp:lastModifiedBy>Taylor McGill</cp:lastModifiedBy>
  <cp:lastPrinted>2025-02-04T21:47:11Z</cp:lastPrinted>
  <dcterms:created xsi:type="dcterms:W3CDTF">2015-01-10T22:14:37Z</dcterms:created>
  <dcterms:modified xsi:type="dcterms:W3CDTF">2026-02-27T14:29:16Z</dcterms:modified>
</cp:coreProperties>
</file>